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937" firstSheet="18" activeTab="32"/>
  </bookViews>
  <sheets>
    <sheet name="1508" sheetId="1" r:id="rId1"/>
    <sheet name="1509" sheetId="2" r:id="rId2"/>
    <sheet name="1510" sheetId="3" r:id="rId3"/>
    <sheet name="1511" sheetId="4" r:id="rId4"/>
    <sheet name="1512" sheetId="5" r:id="rId5"/>
    <sheet name="1601" sheetId="6" r:id="rId6"/>
    <sheet name="1602" sheetId="7" r:id="rId7"/>
    <sheet name="1603" sheetId="8" r:id="rId8"/>
    <sheet name="1604" sheetId="9" r:id="rId9"/>
    <sheet name="1605" sheetId="10" r:id="rId10"/>
    <sheet name="1606" sheetId="11" r:id="rId11"/>
    <sheet name="1607" sheetId="12" r:id="rId12"/>
    <sheet name="1608" sheetId="13" r:id="rId13"/>
    <sheet name="1609" sheetId="14" r:id="rId14"/>
    <sheet name="1610" sheetId="15" r:id="rId15"/>
    <sheet name="1611" sheetId="16" r:id="rId16"/>
    <sheet name="1612" sheetId="17" r:id="rId17"/>
    <sheet name="1701" sheetId="18" r:id="rId18"/>
    <sheet name="1702" sheetId="19" r:id="rId19"/>
    <sheet name="1703" sheetId="20" r:id="rId20"/>
    <sheet name="1704" sheetId="21" r:id="rId21"/>
    <sheet name="1705" sheetId="22" r:id="rId22"/>
    <sheet name="1706" sheetId="23" r:id="rId23"/>
    <sheet name="1707" sheetId="24" r:id="rId24"/>
    <sheet name="1708" sheetId="25" r:id="rId25"/>
    <sheet name="1709" sheetId="26" r:id="rId26"/>
    <sheet name="1710" sheetId="27" r:id="rId27"/>
    <sheet name="1711" sheetId="28" r:id="rId28"/>
    <sheet name="1712" sheetId="29" r:id="rId29"/>
    <sheet name="1801" sheetId="30" r:id="rId30"/>
    <sheet name="1802" sheetId="31" r:id="rId31"/>
    <sheet name="联通数据" sheetId="32" r:id="rId32"/>
    <sheet name="企业汇总" sheetId="33" r:id="rId33"/>
    <sheet name="集客汇总" sheetId="34" r:id="rId34"/>
  </sheets>
  <definedNames>
    <definedName name="_xlnm._FilterDatabase" localSheetId="0" hidden="1">'1508'!$A$1:$O$7</definedName>
    <definedName name="_xlnm._FilterDatabase" localSheetId="1" hidden="1">'1509'!$A$1:$O$14</definedName>
    <definedName name="_xlnm._FilterDatabase" localSheetId="2" hidden="1">'1510'!$A$1:$O$19</definedName>
    <definedName name="_xlnm._FilterDatabase" localSheetId="3" hidden="1">'1511'!$A$1:$O$27</definedName>
    <definedName name="_xlnm._FilterDatabase" localSheetId="5" hidden="1">'1601'!$A$1:$O$36</definedName>
    <definedName name="_xlnm._FilterDatabase" localSheetId="6" hidden="1">'1602'!$A$1:$O$38</definedName>
    <definedName name="_xlnm._FilterDatabase" localSheetId="7" hidden="1">'1603'!$A$1:$O$49</definedName>
    <definedName name="_xlnm._FilterDatabase" localSheetId="8" hidden="1">'1604'!$A$1:$O$54</definedName>
    <definedName name="_xlnm._FilterDatabase" localSheetId="10" hidden="1">'1606'!$A$1:$O$71</definedName>
    <definedName name="_xlnm._FilterDatabase" localSheetId="11" hidden="1">'1607'!$A$1:$O$80</definedName>
    <definedName name="_xlnm._FilterDatabase" localSheetId="12" hidden="1">'1608'!$A$1:$O$88</definedName>
    <definedName name="_xlnm._FilterDatabase" localSheetId="13" hidden="1">'1609'!$A$1:$O$93</definedName>
    <definedName name="_xlnm._FilterDatabase" localSheetId="14" hidden="1">'1610'!$A$1:$O$97</definedName>
    <definedName name="_xlnm._FilterDatabase" localSheetId="15" hidden="1">'1611'!$A$1:$O$101</definedName>
    <definedName name="_xlnm._FilterDatabase" localSheetId="16" hidden="1">'1612'!$A$1:$O$105</definedName>
    <definedName name="_xlnm._FilterDatabase" localSheetId="17" hidden="1">'1701'!$A$1:$O$105</definedName>
    <definedName name="_xlnm._FilterDatabase" localSheetId="18" hidden="1">'1702'!$A$1:$O$107</definedName>
    <definedName name="_xlnm._FilterDatabase" localSheetId="19" hidden="1">'1703'!$A$1:$O$112</definedName>
    <definedName name="_xlnm._FilterDatabase" localSheetId="20" hidden="1">'1704'!$A$1:$O$117</definedName>
    <definedName name="_xlnm._FilterDatabase" localSheetId="21" hidden="1">'1705'!$A$1:$O$121</definedName>
    <definedName name="_xlnm._FilterDatabase" localSheetId="22" hidden="1">'1706'!$A$1:$O$123</definedName>
    <definedName name="_xlnm._FilterDatabase" localSheetId="23" hidden="1">'1707'!$A$1:$O$126</definedName>
    <definedName name="_xlnm._FilterDatabase" localSheetId="24" hidden="1">'1708'!$A$1:$O$129</definedName>
    <definedName name="_xlnm._FilterDatabase" localSheetId="25" hidden="1">'1709'!$A$1:$O$132</definedName>
    <definedName name="_xlnm._FilterDatabase" localSheetId="26" hidden="1">'1710'!$A$1:$O$139</definedName>
    <definedName name="_xlnm._FilterDatabase" localSheetId="27" hidden="1">'1711'!$A$1:$O$148</definedName>
    <definedName name="_xlnm._FilterDatabase" localSheetId="28" hidden="1">'1712'!$A$1:$O$149</definedName>
    <definedName name="_xlnm._FilterDatabase" localSheetId="31" hidden="1">联通数据!$A$1:$I$2602</definedName>
    <definedName name="_xlnm._FilterDatabase" localSheetId="32" hidden="1">企业汇总!$A$1:$AN$152</definedName>
    <definedName name="_xlnm._FilterDatabase" localSheetId="4" hidden="1">'1512'!$A$1:$O$31</definedName>
    <definedName name="_xlnm._FilterDatabase" localSheetId="9" hidden="1">'1605'!$A$1:$O$64</definedName>
    <definedName name="_xlnm._FilterDatabase" localSheetId="29" hidden="1">'1801'!$A$1:$O$150</definedName>
    <definedName name="_xlnm._FilterDatabase" localSheetId="30" hidden="1">'1802'!$A$1:$O$152</definedName>
  </definedNames>
  <calcPr calcId="144525" concurrentCalc="0"/>
</workbook>
</file>

<file path=xl/sharedStrings.xml><?xml version="1.0" encoding="utf-8"?>
<sst xmlns="http://schemas.openxmlformats.org/spreadsheetml/2006/main" count="15147" uniqueCount="355">
  <si>
    <t>企业编号</t>
  </si>
  <si>
    <t>企业名称</t>
  </si>
  <si>
    <t>地市</t>
  </si>
  <si>
    <t>开户日期</t>
  </si>
  <si>
    <t>付费类型</t>
  </si>
  <si>
    <t>计费手机号码</t>
  </si>
  <si>
    <t>客户经理</t>
  </si>
  <si>
    <t>集客经理</t>
  </si>
  <si>
    <t>集客电话</t>
  </si>
  <si>
    <t>短信收入</t>
  </si>
  <si>
    <t>E信收入</t>
  </si>
  <si>
    <t>应发佣金金额</t>
  </si>
  <si>
    <t>误差</t>
  </si>
  <si>
    <t>最终佣金金额</t>
  </si>
  <si>
    <t>201508联通实收金额</t>
  </si>
  <si>
    <t>大庆晟吉佳泰科技有限公司</t>
  </si>
  <si>
    <t>大庆市</t>
  </si>
  <si>
    <t>后付费</t>
  </si>
  <si>
    <t>平万忠</t>
  </si>
  <si>
    <t>百威英博(牡丹江)啤酒有限公司</t>
  </si>
  <si>
    <t>牡丹江市</t>
  </si>
  <si>
    <t>赵艳群</t>
  </si>
  <si>
    <t>哈尔滨普兰投资管理有限公司</t>
  </si>
  <si>
    <t>哈尔滨市</t>
  </si>
  <si>
    <t>大庆市萨尔图区友谊社区工作站</t>
  </si>
  <si>
    <t>齐齐哈尔市医疗保险局</t>
  </si>
  <si>
    <t>齐齐哈尔市</t>
  </si>
  <si>
    <t>刘丽娜</t>
  </si>
  <si>
    <t>牡丹江市安全生产监督管理局</t>
  </si>
  <si>
    <t>201509联通实收金额</t>
  </si>
  <si>
    <t>百威英博啤酒有限公司</t>
  </si>
  <si>
    <t>伊春市财政局</t>
  </si>
  <si>
    <t>伊春市</t>
  </si>
  <si>
    <t>上海赫昕实业有限公司</t>
  </si>
  <si>
    <t>鸡西市人民政府办公室</t>
  </si>
  <si>
    <t>鸡西市</t>
  </si>
  <si>
    <t>牡丹江市机关事务管理局</t>
  </si>
  <si>
    <t>铁锋区卓越美发用品商店</t>
  </si>
  <si>
    <t>牡丹江电力工业学校</t>
  </si>
  <si>
    <t>黑龙江省牡丹江市中级人民法院</t>
  </si>
  <si>
    <t>201510联通实收金额</t>
  </si>
  <si>
    <t>哈尔滨帮华商贸有限公司</t>
  </si>
  <si>
    <t>大庆中蓝石化有限公司</t>
  </si>
  <si>
    <t>黑龙江省军区司令部</t>
  </si>
  <si>
    <t>大庆市行政服务中心管理办公室</t>
  </si>
  <si>
    <t>大庆市公安局</t>
  </si>
  <si>
    <t>201511联通实收金额</t>
  </si>
  <si>
    <t>齐齐哈尔市便民热线服务中心</t>
  </si>
  <si>
    <t>大庆油田化谊实业公司</t>
  </si>
  <si>
    <t>大庆市妇女联合会</t>
  </si>
  <si>
    <t>哈尔滨华南城有限公司</t>
  </si>
  <si>
    <t>绥棱林业区基层法院</t>
  </si>
  <si>
    <t>绥化市</t>
  </si>
  <si>
    <t>佳木斯市人力资源和社会保障局</t>
  </si>
  <si>
    <t>佳木斯市</t>
  </si>
  <si>
    <t>哈尔滨和鑫彩色印刷有限公司</t>
  </si>
  <si>
    <t>黑龙江省社会信用办公室</t>
  </si>
  <si>
    <t>郭军宇</t>
  </si>
  <si>
    <t>201512联通实收金额</t>
  </si>
  <si>
    <t>蔡经理</t>
  </si>
  <si>
    <t>七台河市人民政府办公室</t>
  </si>
  <si>
    <t>七台河市</t>
  </si>
  <si>
    <t>中国共产党延寿县纪律检查委员会</t>
  </si>
  <si>
    <t>李媛</t>
  </si>
  <si>
    <t>中国银行股份有限公司鹤岗分行</t>
  </si>
  <si>
    <t>鹤岗市</t>
  </si>
  <si>
    <t>北安市市场监督管理局</t>
  </si>
  <si>
    <t>黑河市</t>
  </si>
  <si>
    <t>董经理</t>
  </si>
  <si>
    <t>201601联通实收金额</t>
  </si>
  <si>
    <t>赵迎春</t>
  </si>
  <si>
    <t>李永明</t>
  </si>
  <si>
    <t>燕霞</t>
  </si>
  <si>
    <t>卢芳</t>
  </si>
  <si>
    <t>杜彦超</t>
  </si>
  <si>
    <t>王子栋</t>
  </si>
  <si>
    <t>盛国栋</t>
  </si>
  <si>
    <t>王建生</t>
  </si>
  <si>
    <t>杨锐</t>
  </si>
  <si>
    <t>段凤江</t>
  </si>
  <si>
    <t>赵经理</t>
  </si>
  <si>
    <t>吴经理</t>
  </si>
  <si>
    <t>王刚</t>
  </si>
  <si>
    <t>刘阳</t>
  </si>
  <si>
    <t>刘经理</t>
  </si>
  <si>
    <t>杜经理</t>
  </si>
  <si>
    <t>郭经理</t>
  </si>
  <si>
    <t>赵世光</t>
  </si>
  <si>
    <t>沈经理</t>
  </si>
  <si>
    <t>蔡婧华</t>
  </si>
  <si>
    <t>柳松</t>
  </si>
  <si>
    <t>张经理</t>
  </si>
  <si>
    <t>周广明</t>
  </si>
  <si>
    <t>黑河市政府行政服务中心</t>
  </si>
  <si>
    <t>王少杰</t>
  </si>
  <si>
    <t>佳木斯市公安局</t>
  </si>
  <si>
    <t>王艳</t>
  </si>
  <si>
    <t>鸡西市人民政府</t>
  </si>
  <si>
    <t>中国太平洋人寿保险股份有限公司哈尔滨市中心支公司</t>
  </si>
  <si>
    <t>高强</t>
  </si>
  <si>
    <t>201602联通实收金额</t>
  </si>
  <si>
    <t>中国共产党木兰县纪律检查委员会</t>
  </si>
  <si>
    <t>白经理</t>
  </si>
  <si>
    <t>黑龙江省政务信息化管理服务中心</t>
  </si>
  <si>
    <t>李义峰</t>
  </si>
  <si>
    <t>201603联通实收金额</t>
  </si>
  <si>
    <t>哈尔滨市道里区人民法院</t>
  </si>
  <si>
    <t>王艳杰</t>
  </si>
  <si>
    <t>牡丹江市失业保险管理办公室</t>
  </si>
  <si>
    <t>王晶</t>
  </si>
  <si>
    <t>亚信科技</t>
  </si>
  <si>
    <t>中国石油大庆石油化工总厂</t>
  </si>
  <si>
    <t>谭苏凤</t>
  </si>
  <si>
    <t>逊克县电业局</t>
  </si>
  <si>
    <t>王涛</t>
  </si>
  <si>
    <t>国网黑龙江省电力有限公司哈尔滨供电公司</t>
  </si>
  <si>
    <t>于清萍</t>
  </si>
  <si>
    <t>哈尔滨铁路局信息技术所</t>
  </si>
  <si>
    <t>张爽</t>
  </si>
  <si>
    <t>黑龙江省绥化市国家税务局</t>
  </si>
  <si>
    <t>孙忠兴</t>
  </si>
  <si>
    <t>中国共产党通河县纪律检查委员会</t>
  </si>
  <si>
    <t>黄永刚</t>
  </si>
  <si>
    <t>黑龙江时刻科技开发有限公司</t>
  </si>
  <si>
    <t>唐庆民</t>
  </si>
  <si>
    <t>宁安市人民政府政务投资服务中心</t>
  </si>
  <si>
    <t>齐志勇</t>
  </si>
  <si>
    <t>201604联通实收金额</t>
  </si>
  <si>
    <t>中国人民财产保险有限公司七台河分公司</t>
  </si>
  <si>
    <t>王波</t>
  </si>
  <si>
    <t>师飞龙</t>
  </si>
  <si>
    <t>伊春市财政局2</t>
  </si>
  <si>
    <t>大庆市新昊伟物业管理有限公司</t>
  </si>
  <si>
    <t>王业明</t>
  </si>
  <si>
    <t>牡丹江市政府办公室</t>
  </si>
  <si>
    <t>盛经理</t>
  </si>
  <si>
    <t>大庆市萨尔图区泰玖阁室商务宾馆</t>
  </si>
  <si>
    <t>于志华</t>
  </si>
  <si>
    <t>黑龙江中农立华北大荒生物科技有限公司</t>
  </si>
  <si>
    <t>201605联通实收金额</t>
  </si>
  <si>
    <t>大庆市宝亨科技有限公司</t>
  </si>
  <si>
    <t>何鹏</t>
  </si>
  <si>
    <t>齐齐哈尔市失业保险管理处</t>
  </si>
  <si>
    <t>左宽</t>
  </si>
  <si>
    <t>勃利县政务服务中心</t>
  </si>
  <si>
    <t>王丽明</t>
  </si>
  <si>
    <t>中国石油天然气股份有限公司黑龙江黑河销售分公司逊克经营部</t>
  </si>
  <si>
    <t>张文兴</t>
  </si>
  <si>
    <t>牡丹江市民政局</t>
  </si>
  <si>
    <t>张晓颖</t>
  </si>
  <si>
    <t>大庆高新给排水有限公司</t>
  </si>
  <si>
    <t>金英</t>
  </si>
  <si>
    <t>国网黑龙江省电力有限公司大兴安岭供电公司</t>
  </si>
  <si>
    <t>大兴安岭地区</t>
  </si>
  <si>
    <t>大庆祥成汽车安全技术检测有限公司</t>
  </si>
  <si>
    <t>姜跃</t>
  </si>
  <si>
    <t>大兴安岭地区松岭公路管理站</t>
  </si>
  <si>
    <t>关晶</t>
  </si>
  <si>
    <t>中华人民共和国哈尔滨海事局</t>
  </si>
  <si>
    <t>201606联通实收金额</t>
  </si>
  <si>
    <t>肖乾坤</t>
  </si>
  <si>
    <t>绥棱县气象局</t>
  </si>
  <si>
    <t>王超</t>
  </si>
  <si>
    <t>黑龙江省大庆市工商行政管理局高新区分局</t>
  </si>
  <si>
    <t>张葛</t>
  </si>
  <si>
    <t>通河县气象局</t>
  </si>
  <si>
    <t>黑龙江省工商行政管理局</t>
  </si>
  <si>
    <t>赵莎</t>
  </si>
  <si>
    <t>黑龙江省工商行政管理局2</t>
  </si>
  <si>
    <t>黑龙江省工商行政管理局3</t>
  </si>
  <si>
    <t>201607联通实收金额</t>
  </si>
  <si>
    <t>孙吴县气象局</t>
  </si>
  <si>
    <t>孙凤玉</t>
  </si>
  <si>
    <t>大庆市宽天下网络科技有限公司</t>
  </si>
  <si>
    <t>孙吴县人民政府办公室</t>
  </si>
  <si>
    <t>中国太平洋人寿保险股份有限公司哈尔滨中心支公司</t>
  </si>
  <si>
    <t>邱欣</t>
  </si>
  <si>
    <t>宾县农业局1</t>
  </si>
  <si>
    <t>王伟</t>
  </si>
  <si>
    <t>宾县农业局2</t>
  </si>
  <si>
    <t>饶河县腾达出租汽车有限公司</t>
  </si>
  <si>
    <t>双鸭山市</t>
  </si>
  <si>
    <t>哈尔滨市呼兰区人民政府防汛抗旱指挥部</t>
  </si>
  <si>
    <t>张建秀</t>
  </si>
  <si>
    <t>中国建设银行股份有限公司大庆卧里屯支行</t>
  </si>
  <si>
    <t>201608联通实收金额</t>
  </si>
  <si>
    <t>张宇楠</t>
  </si>
  <si>
    <t>鸡西市恒山区安全生产监督和煤炭管理局</t>
  </si>
  <si>
    <t>南红梅</t>
  </si>
  <si>
    <t>孙经理</t>
  </si>
  <si>
    <t>国网黑龙江省电力有限公司大庆供电公司</t>
  </si>
  <si>
    <t>张天慧</t>
  </si>
  <si>
    <t>齐齐哈尔医学院附属第二医院</t>
  </si>
  <si>
    <t>李俊峰</t>
  </si>
  <si>
    <t>黑河学院</t>
  </si>
  <si>
    <t>荣雪</t>
  </si>
  <si>
    <t>大庆油田有限责任公司井下作业分公司</t>
  </si>
  <si>
    <t>中国共产党密山市委员会宣传部</t>
  </si>
  <si>
    <t>蔡文艳</t>
  </si>
  <si>
    <t>大庆市医疗保险局让胡路分局</t>
  </si>
  <si>
    <t>201609联通实收金额</t>
  </si>
  <si>
    <t>哈尔滨市防震减灾技术中心</t>
  </si>
  <si>
    <t>张鹏</t>
  </si>
  <si>
    <t>大庆油田有限责任公司采气分公司</t>
  </si>
  <si>
    <t>哈尔滨住房公积金管理中心</t>
  </si>
  <si>
    <t>大兴安岭林业育才小学</t>
  </si>
  <si>
    <t>中国工商银行股份有限公司哈尔滨大直支行</t>
  </si>
  <si>
    <t>曹经理</t>
  </si>
  <si>
    <t>201610联通实收金额</t>
  </si>
  <si>
    <t>韩志婷</t>
  </si>
  <si>
    <t>牡丹江大鹏公共信息服务有限责任公司</t>
  </si>
  <si>
    <t>呼玛县气象局</t>
  </si>
  <si>
    <t>高振权</t>
  </si>
  <si>
    <t>联通系统集成有限公司黑龙江省分公司</t>
  </si>
  <si>
    <t>齐齐哈尔市财政局</t>
  </si>
  <si>
    <t>201611联通实收金额</t>
  </si>
  <si>
    <t>牡丹江市社会保险事业管理局</t>
  </si>
  <si>
    <t>牡丹江市城郊农村信用合作联社西安社区分社</t>
  </si>
  <si>
    <t>李芳</t>
  </si>
  <si>
    <t>201612联通实收金额</t>
  </si>
  <si>
    <t>哈尔滨市阿城区人民医院</t>
  </si>
  <si>
    <t>蓝经理</t>
  </si>
  <si>
    <t>黑龙江省万家宝鲜牛奶投资有限公司</t>
  </si>
  <si>
    <t>赵洋</t>
  </si>
  <si>
    <t>哈尔滨市城乡居民社会养老保险中心</t>
  </si>
  <si>
    <t>张甜</t>
  </si>
  <si>
    <t>中共黑龙江省委机要局</t>
  </si>
  <si>
    <t>201701联通实收金额</t>
  </si>
  <si>
    <t>201702联通实收金额</t>
  </si>
  <si>
    <t>中国工商银行股份有限公司牡丹江新华路支行</t>
  </si>
  <si>
    <t>柳经理</t>
  </si>
  <si>
    <t>大庆华拓金融服务外包有限公司</t>
  </si>
  <si>
    <t>201703联通实收金额</t>
  </si>
  <si>
    <t>刘晶研</t>
  </si>
  <si>
    <t>哈尔滨市道里区市场监督管理局</t>
  </si>
  <si>
    <t>白静</t>
  </si>
  <si>
    <t>牡丹江市财政局</t>
  </si>
  <si>
    <t>郭晓红</t>
  </si>
  <si>
    <t>齐齐哈尔市水资源管理处</t>
  </si>
  <si>
    <t>丁贺</t>
  </si>
  <si>
    <t>201704联通实收金额</t>
  </si>
  <si>
    <t>大庆新胜利汽车安全技术检测有限公司</t>
  </si>
  <si>
    <t>哈尔滨市公安局南岗分局</t>
  </si>
  <si>
    <t>王伟杰</t>
  </si>
  <si>
    <t>海林市市场监督管理局</t>
  </si>
  <si>
    <t>陈少影</t>
  </si>
  <si>
    <t>牡丹江市东安区市场监督管理局</t>
  </si>
  <si>
    <t>孙哲辉</t>
  </si>
  <si>
    <t>哈尔滨市市场监督管理局</t>
  </si>
  <si>
    <t>哈尔滨市市场监督管理局2</t>
  </si>
  <si>
    <t>项目名称</t>
  </si>
  <si>
    <t>集客经理电话</t>
  </si>
  <si>
    <t>201705联通实收金额</t>
  </si>
  <si>
    <t>黑龙江省政府采购中心</t>
  </si>
  <si>
    <t>佟经理</t>
  </si>
  <si>
    <t>大庆市工商行政管理局</t>
  </si>
  <si>
    <t>中国太平洋人寿保险股份有限公司牡丹江中心支公司</t>
  </si>
  <si>
    <t>关晓娟</t>
  </si>
  <si>
    <t>上海特宽通讯科技有限公司</t>
  </si>
  <si>
    <t>201706联通实收金额</t>
  </si>
  <si>
    <t>肇州县市场监督管理局</t>
  </si>
  <si>
    <t>杨爽</t>
  </si>
  <si>
    <t>大庆市萨尔图区市场监督管理局</t>
  </si>
  <si>
    <t>201707联通实收金额</t>
  </si>
  <si>
    <t>国网黑龙江招标有限公司</t>
  </si>
  <si>
    <t>铁力市智慧城市建设指导中心</t>
  </si>
  <si>
    <t>蔡丽秋</t>
  </si>
  <si>
    <t>宾县城镇管理局</t>
  </si>
  <si>
    <t>201708联通实收金额</t>
  </si>
  <si>
    <t>黑龙江省东京城林业局</t>
  </si>
  <si>
    <t>郭爽</t>
  </si>
  <si>
    <t>木兰县气象局</t>
  </si>
  <si>
    <t>雷蕾</t>
  </si>
  <si>
    <t>木兰县公安局2</t>
  </si>
  <si>
    <t>201709联通实收金额</t>
  </si>
  <si>
    <t>哈尔滨供水集团有限责任公司</t>
  </si>
  <si>
    <t>杨帆</t>
  </si>
  <si>
    <t>齐齐哈尔市机关事业社会保险局</t>
  </si>
  <si>
    <t>中科宇图科技股份有限公司2</t>
  </si>
  <si>
    <t>肖乾杰</t>
  </si>
  <si>
    <t>201710联通实收金额</t>
  </si>
  <si>
    <t>中国建设银行股份有限公司</t>
  </si>
  <si>
    <t>佟焕楠</t>
  </si>
  <si>
    <t>大庆市个体私营企业协会</t>
  </si>
  <si>
    <t>哈尔滨市市长公开电话受理中心</t>
  </si>
  <si>
    <t>环境宣教信息中心</t>
  </si>
  <si>
    <t>201711联通实收金额</t>
  </si>
  <si>
    <t>哈尔滨市环境宣教信息中心</t>
  </si>
  <si>
    <t>庄林</t>
  </si>
  <si>
    <t>肇源县肇源镇至诚医院</t>
  </si>
  <si>
    <t>颜经理</t>
  </si>
  <si>
    <t>黑河市财政局</t>
  </si>
  <si>
    <t>杨经理</t>
  </si>
  <si>
    <t>齐齐哈尔市公共资源交易中心</t>
  </si>
  <si>
    <t>张兆波</t>
  </si>
  <si>
    <t>林甸县林甸镇长青村村民委员会</t>
  </si>
  <si>
    <t>孟鑫</t>
  </si>
  <si>
    <t>黑龙江省人力资源和社会保障厅</t>
  </si>
  <si>
    <t>刘捷</t>
  </si>
  <si>
    <t>讷河市政务服务中心管理办公室</t>
  </si>
  <si>
    <t>张大波</t>
  </si>
  <si>
    <t>哈尔滨市不动产登记中心</t>
  </si>
  <si>
    <t>中国共产党牡丹江市纪律检查委员会</t>
  </si>
  <si>
    <t>北安市劳动就业局</t>
  </si>
  <si>
    <t>杨丹</t>
  </si>
  <si>
    <t>201712联通实收金额</t>
  </si>
  <si>
    <t>穆棱市公安局</t>
  </si>
  <si>
    <t>刘鑫莉</t>
  </si>
  <si>
    <t>201801联通实收金额</t>
  </si>
  <si>
    <t>龙江银行股份有限公司哈尔滨道里支行</t>
  </si>
  <si>
    <t>201802联通实收金额</t>
  </si>
  <si>
    <t>柳娜</t>
  </si>
  <si>
    <t>中共黑龙江省委黑龙江省人民政府信访局</t>
  </si>
  <si>
    <t>赵海燕</t>
  </si>
  <si>
    <t>日期</t>
  </si>
  <si>
    <t>区号</t>
  </si>
  <si>
    <t>号码</t>
  </si>
  <si>
    <t>用户ID</t>
  </si>
  <si>
    <t>服务类型</t>
  </si>
  <si>
    <t>企业代码</t>
  </si>
  <si>
    <t>业务代码</t>
  </si>
  <si>
    <t>费用项代码</t>
  </si>
  <si>
    <t>实收</t>
  </si>
  <si>
    <t>1508月佣金</t>
  </si>
  <si>
    <t>1509月佣金</t>
  </si>
  <si>
    <t>1510月佣金</t>
  </si>
  <si>
    <t>1511月佣金</t>
  </si>
  <si>
    <t>1512月佣金</t>
  </si>
  <si>
    <t>1601月佣金</t>
  </si>
  <si>
    <t>1602月佣金</t>
  </si>
  <si>
    <t>1603月佣金</t>
  </si>
  <si>
    <t>1604月佣金</t>
  </si>
  <si>
    <t>1605月佣金</t>
  </si>
  <si>
    <t>1606月佣金</t>
  </si>
  <si>
    <t>1607月佣金</t>
  </si>
  <si>
    <t>1608月佣金</t>
  </si>
  <si>
    <t>1609月佣金</t>
  </si>
  <si>
    <t>1610月佣金</t>
  </si>
  <si>
    <t>1611月佣金</t>
  </si>
  <si>
    <t>1612月佣金</t>
  </si>
  <si>
    <t>1701月佣金</t>
  </si>
  <si>
    <t>1702月佣金</t>
  </si>
  <si>
    <t>1703月佣金</t>
  </si>
  <si>
    <t>1704月佣金</t>
  </si>
  <si>
    <t>1705月佣金</t>
  </si>
  <si>
    <t>1706月佣金</t>
  </si>
  <si>
    <t>1707月佣金</t>
  </si>
  <si>
    <t>1708月佣金</t>
  </si>
  <si>
    <t>1709月佣金</t>
  </si>
  <si>
    <t>1710月佣金</t>
  </si>
  <si>
    <t>1711月佣金</t>
  </si>
  <si>
    <t>1712月佣金</t>
  </si>
  <si>
    <t>1801月佣金</t>
  </si>
  <si>
    <t>1802月佣金</t>
  </si>
  <si>
    <t>佣金金额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</si>
</sst>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  <numFmt numFmtId="177" formatCode="yyyy\/m\/d;@"/>
  </numFmts>
  <fonts count="28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9"/>
      <name val="宋体"/>
      <charset val="134"/>
    </font>
    <font>
      <sz val="10"/>
      <color indexed="9"/>
      <name val="宋体"/>
      <charset val="134"/>
    </font>
    <font>
      <sz val="10"/>
      <name val="宋体"/>
      <charset val="134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10"/>
      <color indexed="0"/>
      <name val="宋体"/>
      <charset val="134"/>
    </font>
    <font>
      <sz val="10"/>
      <color indexed="63"/>
      <name val="宋体"/>
      <charset val="134"/>
    </font>
    <font>
      <sz val="11"/>
      <color indexed="8"/>
      <name val="宋体"/>
      <charset val="0"/>
    </font>
    <font>
      <sz val="11"/>
      <color indexed="52"/>
      <name val="宋体"/>
      <charset val="0"/>
    </font>
    <font>
      <b/>
      <sz val="11"/>
      <color indexed="52"/>
      <name val="宋体"/>
      <charset val="0"/>
    </font>
    <font>
      <sz val="11"/>
      <color indexed="9"/>
      <name val="宋体"/>
      <charset val="0"/>
    </font>
    <font>
      <sz val="11"/>
      <color indexed="60"/>
      <name val="宋体"/>
      <charset val="0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0"/>
    </font>
    <font>
      <i/>
      <sz val="11"/>
      <color indexed="23"/>
      <name val="宋体"/>
      <charset val="0"/>
    </font>
    <font>
      <b/>
      <sz val="11"/>
      <color indexed="8"/>
      <name val="宋体"/>
      <charset val="0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u/>
      <sz val="11"/>
      <color indexed="20"/>
      <name val="宋体"/>
      <charset val="0"/>
    </font>
    <font>
      <u/>
      <sz val="11"/>
      <color indexed="12"/>
      <name val="宋体"/>
      <charset val="0"/>
    </font>
    <font>
      <b/>
      <sz val="11"/>
      <color indexed="62"/>
      <name val="宋体"/>
      <charset val="134"/>
    </font>
    <font>
      <b/>
      <sz val="11"/>
      <color indexed="9"/>
      <name val="宋体"/>
      <charset val="0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176" fontId="2" fillId="2" borderId="1" xfId="15" applyNumberFormat="1" applyFont="1" applyFill="1" applyBorder="1" applyAlignment="1">
      <alignment horizontal="center" vertical="center" wrapText="1"/>
    </xf>
    <xf numFmtId="176" fontId="2" fillId="3" borderId="2" xfId="15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76" fontId="2" fillId="4" borderId="2" xfId="15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3" fillId="3" borderId="2" xfId="35" applyFont="1" applyBorder="1" applyAlignment="1">
      <alignment horizontal="center" vertical="center" wrapText="1"/>
    </xf>
    <xf numFmtId="177" fontId="3" fillId="3" borderId="2" xfId="35" applyNumberFormat="1" applyFont="1" applyBorder="1" applyAlignment="1">
      <alignment horizontal="center" vertical="center" wrapText="1"/>
    </xf>
    <xf numFmtId="176" fontId="2" fillId="3" borderId="1" xfId="15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176" fontId="2" fillId="4" borderId="1" xfId="15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177" fontId="1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3" fillId="5" borderId="2" xfId="35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10" fontId="4" fillId="0" borderId="1" xfId="0" applyNumberFormat="1" applyFont="1" applyBorder="1">
      <alignment vertical="center"/>
    </xf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right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着色 1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5" xfId="51"/>
    <cellStyle name="强调文字颜色 1 2" xfId="52"/>
    <cellStyle name="常规 2" xfId="53"/>
    <cellStyle name="常规 4" xfId="54"/>
    <cellStyle name="常规 3" xfId="55"/>
    <cellStyle name="强调文字颜色 5 2" xfId="56"/>
  </cellStyles>
  <dxfs count="1">
    <dxf>
      <fill>
        <patternFill patternType="solid"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M2" sqref="M2:M7"/>
    </sheetView>
  </sheetViews>
  <sheetFormatPr defaultColWidth="9" defaultRowHeight="13.5" outlineLevelRow="6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0.375" style="12" customWidth="1"/>
    <col min="10" max="10" width="10.375"/>
    <col min="12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14</v>
      </c>
    </row>
    <row r="2" spans="1:15">
      <c r="A2" s="50">
        <v>222412</v>
      </c>
      <c r="B2" s="9" t="s">
        <v>15</v>
      </c>
      <c r="C2" s="9" t="s">
        <v>16</v>
      </c>
      <c r="D2" s="51">
        <v>42166</v>
      </c>
      <c r="E2" s="9" t="s">
        <v>17</v>
      </c>
      <c r="F2" s="50">
        <v>18603679568</v>
      </c>
      <c r="G2" s="9" t="s">
        <v>18</v>
      </c>
      <c r="H2" s="9" t="s">
        <v>18</v>
      </c>
      <c r="I2" s="17"/>
      <c r="J2" s="52">
        <v>800</v>
      </c>
      <c r="K2" s="49">
        <v>0</v>
      </c>
      <c r="L2" s="7">
        <f t="shared" ref="L2:L7" si="0">J2*5%+K2*7.5%</f>
        <v>40</v>
      </c>
      <c r="M2" s="30">
        <f t="shared" ref="M2:M7" si="1">IF(J2+K2&gt;0,1-O2/(J2+K2),0)</f>
        <v>0</v>
      </c>
      <c r="N2" s="20">
        <f t="shared" ref="N2:N7" si="2">ROUND(L2*(1-M2),2)</f>
        <v>40</v>
      </c>
      <c r="O2">
        <f>SUMIFS(联通数据!I:I,联通数据!A:A,LEFT(O$1,6),联通数据!C:C,F2)/1000</f>
        <v>800</v>
      </c>
    </row>
    <row r="3" spans="1:15">
      <c r="A3" s="50">
        <v>223048</v>
      </c>
      <c r="B3" s="9" t="s">
        <v>19</v>
      </c>
      <c r="C3" s="9" t="s">
        <v>20</v>
      </c>
      <c r="D3" s="51">
        <v>42186</v>
      </c>
      <c r="E3" s="9" t="s">
        <v>17</v>
      </c>
      <c r="F3" s="50">
        <v>15694538416</v>
      </c>
      <c r="G3" s="9" t="s">
        <v>18</v>
      </c>
      <c r="H3" s="9" t="s">
        <v>21</v>
      </c>
      <c r="I3" s="17">
        <v>18604530197</v>
      </c>
      <c r="J3" s="52">
        <v>50</v>
      </c>
      <c r="K3" s="49">
        <v>0</v>
      </c>
      <c r="L3" s="7">
        <f t="shared" si="0"/>
        <v>2.5</v>
      </c>
      <c r="M3" s="30">
        <f t="shared" si="1"/>
        <v>0</v>
      </c>
      <c r="N3" s="20">
        <f t="shared" si="2"/>
        <v>2.5</v>
      </c>
      <c r="O3">
        <f>SUMIFS(联通数据!I:I,联通数据!A:A,LEFT(O$1,6),联通数据!C:C,F3)/1000</f>
        <v>50</v>
      </c>
    </row>
    <row r="4" spans="1:15">
      <c r="A4" s="50">
        <v>224085</v>
      </c>
      <c r="B4" s="9" t="s">
        <v>22</v>
      </c>
      <c r="C4" s="9" t="s">
        <v>23</v>
      </c>
      <c r="D4" s="51">
        <v>42221</v>
      </c>
      <c r="E4" s="9" t="s">
        <v>17</v>
      </c>
      <c r="F4" s="50">
        <v>13101605147</v>
      </c>
      <c r="G4" s="9" t="s">
        <v>18</v>
      </c>
      <c r="H4" s="9" t="s">
        <v>18</v>
      </c>
      <c r="I4" s="17"/>
      <c r="J4" s="52">
        <v>50</v>
      </c>
      <c r="K4" s="49">
        <v>0</v>
      </c>
      <c r="L4" s="7">
        <f t="shared" si="0"/>
        <v>2.5</v>
      </c>
      <c r="M4" s="30">
        <f t="shared" si="1"/>
        <v>0</v>
      </c>
      <c r="N4" s="20">
        <f t="shared" si="2"/>
        <v>2.5</v>
      </c>
      <c r="O4">
        <f>SUMIFS(联通数据!I:I,联通数据!A:A,LEFT(O$1,6),联通数据!C:C,F4)/1000</f>
        <v>50</v>
      </c>
    </row>
    <row r="5" spans="1:15">
      <c r="A5" s="50">
        <v>224098</v>
      </c>
      <c r="B5" s="9" t="s">
        <v>24</v>
      </c>
      <c r="C5" s="9" t="s">
        <v>16</v>
      </c>
      <c r="D5" s="51">
        <v>42222</v>
      </c>
      <c r="E5" s="9" t="s">
        <v>17</v>
      </c>
      <c r="F5" s="50">
        <v>13029828095</v>
      </c>
      <c r="G5" s="9" t="s">
        <v>18</v>
      </c>
      <c r="H5" s="9"/>
      <c r="I5" s="17"/>
      <c r="J5" s="52">
        <v>400</v>
      </c>
      <c r="K5" s="49">
        <v>0</v>
      </c>
      <c r="L5" s="7">
        <f t="shared" si="0"/>
        <v>20</v>
      </c>
      <c r="M5" s="30">
        <f t="shared" si="1"/>
        <v>0</v>
      </c>
      <c r="N5" s="20">
        <f t="shared" si="2"/>
        <v>20</v>
      </c>
      <c r="O5">
        <f>SUMIFS(联通数据!I:I,联通数据!A:A,LEFT(O$1,6),联通数据!C:C,F5)/1000</f>
        <v>400</v>
      </c>
    </row>
    <row r="6" spans="1:15">
      <c r="A6" s="50">
        <v>224191</v>
      </c>
      <c r="B6" s="9" t="s">
        <v>25</v>
      </c>
      <c r="C6" s="9" t="s">
        <v>26</v>
      </c>
      <c r="D6" s="51">
        <v>42227</v>
      </c>
      <c r="E6" s="9" t="s">
        <v>17</v>
      </c>
      <c r="F6" s="50">
        <v>13089755402</v>
      </c>
      <c r="G6" s="9" t="s">
        <v>18</v>
      </c>
      <c r="H6" s="9" t="s">
        <v>27</v>
      </c>
      <c r="I6" s="17">
        <v>15646202616</v>
      </c>
      <c r="J6" s="52">
        <v>800</v>
      </c>
      <c r="K6" s="49">
        <v>0</v>
      </c>
      <c r="L6" s="7">
        <f t="shared" si="0"/>
        <v>40</v>
      </c>
      <c r="M6" s="30">
        <f t="shared" si="1"/>
        <v>0</v>
      </c>
      <c r="N6" s="20">
        <f t="shared" si="2"/>
        <v>40</v>
      </c>
      <c r="O6">
        <f>SUMIFS(联通数据!I:I,联通数据!A:A,LEFT(O$1,6),联通数据!C:C,F6)/1000</f>
        <v>800</v>
      </c>
    </row>
    <row r="7" spans="1:15">
      <c r="A7" s="50">
        <v>224497</v>
      </c>
      <c r="B7" s="9" t="s">
        <v>28</v>
      </c>
      <c r="C7" s="9" t="s">
        <v>20</v>
      </c>
      <c r="D7" s="51">
        <v>42236</v>
      </c>
      <c r="E7" s="9" t="s">
        <v>17</v>
      </c>
      <c r="F7" s="50">
        <v>13039700587</v>
      </c>
      <c r="G7" s="9" t="s">
        <v>18</v>
      </c>
      <c r="H7" s="9" t="s">
        <v>18</v>
      </c>
      <c r="I7" s="17"/>
      <c r="J7" s="52">
        <v>100</v>
      </c>
      <c r="K7" s="49">
        <v>0</v>
      </c>
      <c r="L7" s="7">
        <f t="shared" si="0"/>
        <v>5</v>
      </c>
      <c r="M7" s="30">
        <f t="shared" si="1"/>
        <v>0</v>
      </c>
      <c r="N7" s="20">
        <f t="shared" si="2"/>
        <v>5</v>
      </c>
      <c r="O7">
        <f>SUMIFS(联通数据!I:I,联通数据!A:A,LEFT(O$1,6),联通数据!C:C,F7)/1000</f>
        <v>100</v>
      </c>
    </row>
  </sheetData>
  <autoFilter ref="A1:O7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workbookViewId="0">
      <pane xSplit="14" ySplit="1" topLeftCell="O50" activePane="bottomRight" state="frozen"/>
      <selection/>
      <selection pane="topRight"/>
      <selection pane="bottomLeft"/>
      <selection pane="bottomRight" activeCell="O2" sqref="O2:O64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139</v>
      </c>
    </row>
    <row r="2" spans="1:15">
      <c r="A2" s="31">
        <v>222412</v>
      </c>
      <c r="B2" s="31" t="s">
        <v>15</v>
      </c>
      <c r="C2" s="31" t="s">
        <v>16</v>
      </c>
      <c r="D2" s="32">
        <v>42166</v>
      </c>
      <c r="E2" s="31" t="s">
        <v>17</v>
      </c>
      <c r="F2" s="31">
        <v>18603679568</v>
      </c>
      <c r="G2" s="31" t="s">
        <v>18</v>
      </c>
      <c r="H2" s="31" t="s">
        <v>70</v>
      </c>
      <c r="I2" s="31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31">
        <v>223048</v>
      </c>
      <c r="B3" s="31" t="s">
        <v>30</v>
      </c>
      <c r="C3" s="31" t="s">
        <v>20</v>
      </c>
      <c r="D3" s="32">
        <v>42186</v>
      </c>
      <c r="E3" s="31" t="s">
        <v>17</v>
      </c>
      <c r="F3" s="31">
        <v>15694538416</v>
      </c>
      <c r="G3" s="31" t="s">
        <v>18</v>
      </c>
      <c r="H3" s="31" t="s">
        <v>21</v>
      </c>
      <c r="I3" s="31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31">
        <v>224085</v>
      </c>
      <c r="B4" s="31" t="s">
        <v>22</v>
      </c>
      <c r="C4" s="31" t="s">
        <v>23</v>
      </c>
      <c r="D4" s="32">
        <v>42221</v>
      </c>
      <c r="E4" s="31" t="s">
        <v>17</v>
      </c>
      <c r="F4" s="31">
        <v>13101605147</v>
      </c>
      <c r="G4" s="31" t="s">
        <v>18</v>
      </c>
      <c r="H4" s="31" t="s">
        <v>18</v>
      </c>
      <c r="I4" s="31"/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31">
        <v>224098</v>
      </c>
      <c r="B5" s="31" t="s">
        <v>24</v>
      </c>
      <c r="C5" s="31" t="s">
        <v>16</v>
      </c>
      <c r="D5" s="32">
        <v>42222</v>
      </c>
      <c r="E5" s="31" t="s">
        <v>17</v>
      </c>
      <c r="F5" s="31">
        <v>13029828095</v>
      </c>
      <c r="G5" s="31" t="s">
        <v>18</v>
      </c>
      <c r="H5" s="31" t="s">
        <v>71</v>
      </c>
      <c r="I5" s="31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31">
        <v>224191</v>
      </c>
      <c r="B6" s="31" t="s">
        <v>25</v>
      </c>
      <c r="C6" s="31" t="s">
        <v>26</v>
      </c>
      <c r="D6" s="32">
        <v>42227</v>
      </c>
      <c r="E6" s="31" t="s">
        <v>17</v>
      </c>
      <c r="F6" s="31">
        <v>13089755402</v>
      </c>
      <c r="G6" s="31" t="s">
        <v>18</v>
      </c>
      <c r="H6" s="31" t="s">
        <v>27</v>
      </c>
      <c r="I6" s="31">
        <v>15646202616</v>
      </c>
      <c r="J6" s="7">
        <v>841.37</v>
      </c>
      <c r="K6" s="7">
        <v>0</v>
      </c>
      <c r="L6" s="7">
        <v>42.0685</v>
      </c>
      <c r="M6" s="30">
        <f t="shared" si="0"/>
        <v>0</v>
      </c>
      <c r="N6" s="20">
        <f t="shared" si="1"/>
        <v>42.07</v>
      </c>
      <c r="O6">
        <f>SUMIFS(联通数据!I:I,联通数据!A:A,LEFT(O$1,6),联通数据!C:C,F6)/1000</f>
        <v>841.37</v>
      </c>
    </row>
    <row r="7" spans="1:15">
      <c r="A7" s="31">
        <v>224497</v>
      </c>
      <c r="B7" s="31" t="s">
        <v>28</v>
      </c>
      <c r="C7" s="31" t="s">
        <v>20</v>
      </c>
      <c r="D7" s="32">
        <v>42236</v>
      </c>
      <c r="E7" s="31" t="s">
        <v>17</v>
      </c>
      <c r="F7" s="31">
        <v>13039700587</v>
      </c>
      <c r="G7" s="31" t="s">
        <v>18</v>
      </c>
      <c r="H7" s="31" t="s">
        <v>72</v>
      </c>
      <c r="I7" s="31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31">
        <v>224782</v>
      </c>
      <c r="B8" s="31" t="s">
        <v>31</v>
      </c>
      <c r="C8" s="31" t="s">
        <v>32</v>
      </c>
      <c r="D8" s="32">
        <v>42248</v>
      </c>
      <c r="E8" s="31" t="s">
        <v>17</v>
      </c>
      <c r="F8" s="31">
        <v>18645845558</v>
      </c>
      <c r="G8" s="31" t="s">
        <v>18</v>
      </c>
      <c r="H8" s="31" t="s">
        <v>73</v>
      </c>
      <c r="I8" s="31">
        <v>15645887172</v>
      </c>
      <c r="J8" s="7">
        <v>117.5</v>
      </c>
      <c r="K8" s="7">
        <v>0</v>
      </c>
      <c r="L8" s="7">
        <v>5.875</v>
      </c>
      <c r="M8" s="30">
        <f t="shared" si="0"/>
        <v>1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31">
        <v>225078</v>
      </c>
      <c r="B9" s="31" t="s">
        <v>33</v>
      </c>
      <c r="C9" s="31" t="s">
        <v>32</v>
      </c>
      <c r="D9" s="32">
        <v>42257</v>
      </c>
      <c r="E9" s="31" t="s">
        <v>17</v>
      </c>
      <c r="F9" s="31">
        <v>13194585998</v>
      </c>
      <c r="G9" s="31" t="s">
        <v>18</v>
      </c>
      <c r="H9" s="31" t="s">
        <v>74</v>
      </c>
      <c r="I9" s="31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31">
        <v>225177</v>
      </c>
      <c r="B10" s="31" t="s">
        <v>34</v>
      </c>
      <c r="C10" s="31" t="s">
        <v>35</v>
      </c>
      <c r="D10" s="32">
        <v>42261</v>
      </c>
      <c r="E10" s="31" t="s">
        <v>17</v>
      </c>
      <c r="F10" s="31">
        <v>13144665014</v>
      </c>
      <c r="G10" s="31" t="s">
        <v>18</v>
      </c>
      <c r="H10" s="31" t="s">
        <v>75</v>
      </c>
      <c r="I10" s="31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31">
        <v>225304</v>
      </c>
      <c r="B11" s="31" t="s">
        <v>36</v>
      </c>
      <c r="C11" s="31" t="s">
        <v>20</v>
      </c>
      <c r="D11" s="32">
        <v>42264</v>
      </c>
      <c r="E11" s="31" t="s">
        <v>17</v>
      </c>
      <c r="F11" s="31">
        <v>15636360052</v>
      </c>
      <c r="G11" s="31" t="s">
        <v>18</v>
      </c>
      <c r="H11" s="31" t="s">
        <v>76</v>
      </c>
      <c r="I11" s="31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31">
        <v>225587</v>
      </c>
      <c r="B12" s="31" t="s">
        <v>37</v>
      </c>
      <c r="C12" s="31" t="s">
        <v>26</v>
      </c>
      <c r="D12" s="32">
        <v>42272</v>
      </c>
      <c r="E12" s="31" t="s">
        <v>17</v>
      </c>
      <c r="F12" s="31">
        <v>15636260172</v>
      </c>
      <c r="G12" s="31" t="s">
        <v>18</v>
      </c>
      <c r="H12" s="31" t="s">
        <v>77</v>
      </c>
      <c r="I12" s="31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31">
        <v>225600</v>
      </c>
      <c r="B13" s="31" t="s">
        <v>38</v>
      </c>
      <c r="C13" s="31" t="s">
        <v>20</v>
      </c>
      <c r="D13" s="32">
        <v>42272</v>
      </c>
      <c r="E13" s="31" t="s">
        <v>17</v>
      </c>
      <c r="F13" s="31">
        <v>13204536925</v>
      </c>
      <c r="G13" s="31" t="s">
        <v>18</v>
      </c>
      <c r="H13" s="31" t="s">
        <v>78</v>
      </c>
      <c r="I13" s="31">
        <v>18604532572</v>
      </c>
      <c r="J13" s="7">
        <v>50</v>
      </c>
      <c r="K13" s="7">
        <v>0</v>
      </c>
      <c r="L13" s="7">
        <v>2.5</v>
      </c>
      <c r="M13" s="30">
        <f t="shared" si="0"/>
        <v>0</v>
      </c>
      <c r="N13" s="20">
        <f t="shared" si="1"/>
        <v>2.5</v>
      </c>
      <c r="O13">
        <f>SUMIFS(联通数据!I:I,联通数据!A:A,LEFT(O$1,6),联通数据!C:C,F13)/1000</f>
        <v>50</v>
      </c>
    </row>
    <row r="14" spans="1:15">
      <c r="A14" s="31">
        <v>225632</v>
      </c>
      <c r="B14" s="31" t="s">
        <v>39</v>
      </c>
      <c r="C14" s="31" t="s">
        <v>20</v>
      </c>
      <c r="D14" s="32">
        <v>42274</v>
      </c>
      <c r="E14" s="31" t="s">
        <v>17</v>
      </c>
      <c r="F14" s="31">
        <v>13224639887</v>
      </c>
      <c r="G14" s="31" t="s">
        <v>18</v>
      </c>
      <c r="H14" s="31" t="s">
        <v>79</v>
      </c>
      <c r="I14" s="31">
        <v>18604531815</v>
      </c>
      <c r="J14" s="7">
        <v>50</v>
      </c>
      <c r="K14" s="7">
        <v>0</v>
      </c>
      <c r="L14" s="7">
        <v>2.5</v>
      </c>
      <c r="M14" s="30">
        <f t="shared" si="0"/>
        <v>0</v>
      </c>
      <c r="N14" s="20">
        <f t="shared" si="1"/>
        <v>2.5</v>
      </c>
      <c r="O14">
        <f>SUMIFS(联通数据!I:I,联通数据!A:A,LEFT(O$1,6),联通数据!C:C,F14)/1000</f>
        <v>50</v>
      </c>
    </row>
    <row r="15" spans="1:15">
      <c r="A15" s="31">
        <v>225806</v>
      </c>
      <c r="B15" s="31" t="s">
        <v>41</v>
      </c>
      <c r="C15" s="31" t="s">
        <v>23</v>
      </c>
      <c r="D15" s="32">
        <v>42286</v>
      </c>
      <c r="E15" s="31" t="s">
        <v>17</v>
      </c>
      <c r="F15" s="31">
        <v>15636027256</v>
      </c>
      <c r="G15" s="31" t="s">
        <v>18</v>
      </c>
      <c r="H15" s="31" t="s">
        <v>80</v>
      </c>
      <c r="I15" s="31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31">
        <v>225911</v>
      </c>
      <c r="B16" s="31" t="s">
        <v>42</v>
      </c>
      <c r="C16" s="31" t="s">
        <v>16</v>
      </c>
      <c r="D16" s="32">
        <v>42290</v>
      </c>
      <c r="E16" s="31" t="s">
        <v>17</v>
      </c>
      <c r="F16" s="31">
        <v>18644020869</v>
      </c>
      <c r="G16" s="31" t="s">
        <v>18</v>
      </c>
      <c r="H16" s="31" t="s">
        <v>81</v>
      </c>
      <c r="I16" s="31">
        <v>15645900806</v>
      </c>
      <c r="J16" s="7">
        <v>1336.48</v>
      </c>
      <c r="K16" s="7">
        <v>0</v>
      </c>
      <c r="L16" s="7">
        <v>66.824</v>
      </c>
      <c r="M16" s="30">
        <f t="shared" si="0"/>
        <v>-0.299293666946007</v>
      </c>
      <c r="N16" s="20">
        <f t="shared" si="1"/>
        <v>86.82</v>
      </c>
      <c r="O16">
        <f>SUMIFS(联通数据!I:I,联通数据!A:A,LEFT(O$1,6),联通数据!C:C,F16)/1000</f>
        <v>1736.48</v>
      </c>
    </row>
    <row r="17" spans="1:15">
      <c r="A17" s="31">
        <v>226195</v>
      </c>
      <c r="B17" s="31" t="s">
        <v>43</v>
      </c>
      <c r="C17" s="31" t="s">
        <v>23</v>
      </c>
      <c r="D17" s="32">
        <v>42298</v>
      </c>
      <c r="E17" s="31" t="s">
        <v>17</v>
      </c>
      <c r="F17" s="31">
        <v>15561867694</v>
      </c>
      <c r="G17" s="31" t="s">
        <v>18</v>
      </c>
      <c r="H17" s="31" t="s">
        <v>82</v>
      </c>
      <c r="I17" s="31">
        <v>18603655890</v>
      </c>
      <c r="J17" s="7">
        <v>800</v>
      </c>
      <c r="K17" s="7">
        <v>0</v>
      </c>
      <c r="L17" s="7">
        <v>40</v>
      </c>
      <c r="M17" s="30">
        <f t="shared" si="0"/>
        <v>1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31">
        <v>226359</v>
      </c>
      <c r="B18" s="31" t="s">
        <v>45</v>
      </c>
      <c r="C18" s="31" t="s">
        <v>16</v>
      </c>
      <c r="D18" s="32">
        <v>42304</v>
      </c>
      <c r="E18" s="31" t="s">
        <v>17</v>
      </c>
      <c r="F18" s="31">
        <v>13039826317</v>
      </c>
      <c r="G18" s="31" t="s">
        <v>18</v>
      </c>
      <c r="H18" s="31" t="s">
        <v>83</v>
      </c>
      <c r="I18" s="31">
        <v>15645900669</v>
      </c>
      <c r="J18" s="7">
        <v>3930.12</v>
      </c>
      <c r="K18" s="7">
        <v>0</v>
      </c>
      <c r="L18" s="7">
        <v>196.506</v>
      </c>
      <c r="M18" s="30">
        <f t="shared" si="0"/>
        <v>-0.000122133675307667</v>
      </c>
      <c r="N18" s="20">
        <f t="shared" si="1"/>
        <v>196.53</v>
      </c>
      <c r="O18">
        <f>SUMIFS(联通数据!I:I,联通数据!A:A,LEFT(O$1,6),联通数据!C:C,F18)/1000</f>
        <v>3930.6</v>
      </c>
    </row>
    <row r="19" spans="1:15">
      <c r="A19" s="31">
        <v>226365</v>
      </c>
      <c r="B19" s="31" t="s">
        <v>44</v>
      </c>
      <c r="C19" s="31" t="s">
        <v>16</v>
      </c>
      <c r="D19" s="32">
        <v>42304</v>
      </c>
      <c r="E19" s="31" t="s">
        <v>17</v>
      </c>
      <c r="F19" s="31">
        <v>13019085503</v>
      </c>
      <c r="G19" s="31" t="s">
        <v>18</v>
      </c>
      <c r="H19" s="31" t="s">
        <v>84</v>
      </c>
      <c r="I19" s="31">
        <v>15645900188</v>
      </c>
      <c r="J19" s="7">
        <v>415.1</v>
      </c>
      <c r="K19" s="7">
        <v>0</v>
      </c>
      <c r="L19" s="7">
        <v>20.755</v>
      </c>
      <c r="M19" s="30">
        <f t="shared" si="0"/>
        <v>0</v>
      </c>
      <c r="N19" s="20">
        <f t="shared" si="1"/>
        <v>20.76</v>
      </c>
      <c r="O19">
        <f>SUMIFS(联通数据!I:I,联通数据!A:A,LEFT(O$1,6),联通数据!C:C,F19)/1000</f>
        <v>415.1</v>
      </c>
    </row>
    <row r="20" spans="1:15">
      <c r="A20" s="31">
        <v>226487</v>
      </c>
      <c r="B20" s="31" t="s">
        <v>47</v>
      </c>
      <c r="C20" s="31" t="s">
        <v>26</v>
      </c>
      <c r="D20" s="32">
        <v>42310</v>
      </c>
      <c r="E20" s="31" t="s">
        <v>17</v>
      </c>
      <c r="F20" s="31">
        <v>15546269462</v>
      </c>
      <c r="G20" s="31" t="s">
        <v>18</v>
      </c>
      <c r="H20" s="31" t="s">
        <v>85</v>
      </c>
      <c r="I20" s="31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31">
        <v>226527</v>
      </c>
      <c r="B21" s="31" t="s">
        <v>48</v>
      </c>
      <c r="C21" s="31" t="s">
        <v>16</v>
      </c>
      <c r="D21" s="32">
        <v>42310</v>
      </c>
      <c r="E21" s="31" t="s">
        <v>17</v>
      </c>
      <c r="F21" s="31">
        <v>13054208433</v>
      </c>
      <c r="G21" s="31" t="s">
        <v>18</v>
      </c>
      <c r="H21" s="31" t="s">
        <v>86</v>
      </c>
      <c r="I21" s="31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31">
        <v>226657</v>
      </c>
      <c r="B22" s="31" t="s">
        <v>49</v>
      </c>
      <c r="C22" s="31" t="s">
        <v>16</v>
      </c>
      <c r="D22" s="32">
        <v>42313</v>
      </c>
      <c r="E22" s="31" t="s">
        <v>17</v>
      </c>
      <c r="F22" s="31">
        <v>13091411068</v>
      </c>
      <c r="G22" s="31" t="s">
        <v>18</v>
      </c>
      <c r="H22" s="31" t="s">
        <v>84</v>
      </c>
      <c r="I22" s="31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31">
        <v>226871</v>
      </c>
      <c r="B23" s="31" t="s">
        <v>50</v>
      </c>
      <c r="C23" s="31" t="s">
        <v>23</v>
      </c>
      <c r="D23" s="32">
        <v>42319</v>
      </c>
      <c r="E23" s="31" t="s">
        <v>17</v>
      </c>
      <c r="F23" s="31">
        <v>15545057683</v>
      </c>
      <c r="G23" s="31" t="s">
        <v>18</v>
      </c>
      <c r="H23" s="31" t="s">
        <v>87</v>
      </c>
      <c r="I23" s="31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31">
        <v>226906</v>
      </c>
      <c r="B24" s="31" t="s">
        <v>51</v>
      </c>
      <c r="C24" s="31" t="s">
        <v>52</v>
      </c>
      <c r="D24" s="32">
        <v>42320</v>
      </c>
      <c r="E24" s="31" t="s">
        <v>17</v>
      </c>
      <c r="F24" s="31">
        <v>15545550671</v>
      </c>
      <c r="G24" s="31" t="s">
        <v>18</v>
      </c>
      <c r="H24" s="31" t="s">
        <v>88</v>
      </c>
      <c r="I24" s="31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31">
        <v>226912</v>
      </c>
      <c r="B25" s="31" t="s">
        <v>53</v>
      </c>
      <c r="C25" s="31" t="s">
        <v>54</v>
      </c>
      <c r="D25" s="32">
        <v>42320</v>
      </c>
      <c r="E25" s="31" t="s">
        <v>17</v>
      </c>
      <c r="F25" s="31">
        <v>13029984216</v>
      </c>
      <c r="G25" s="31" t="s">
        <v>18</v>
      </c>
      <c r="H25" s="31" t="s">
        <v>89</v>
      </c>
      <c r="I25" s="31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31">
        <v>227132</v>
      </c>
      <c r="B26" s="31" t="s">
        <v>55</v>
      </c>
      <c r="C26" s="31" t="s">
        <v>23</v>
      </c>
      <c r="D26" s="32">
        <v>42326</v>
      </c>
      <c r="E26" s="31" t="s">
        <v>17</v>
      </c>
      <c r="F26" s="31">
        <v>15545107619</v>
      </c>
      <c r="G26" s="31" t="s">
        <v>18</v>
      </c>
      <c r="H26" s="31" t="s">
        <v>90</v>
      </c>
      <c r="I26" s="31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100</v>
      </c>
    </row>
    <row r="27" spans="1:15">
      <c r="A27" s="31">
        <v>227194</v>
      </c>
      <c r="B27" s="31" t="s">
        <v>56</v>
      </c>
      <c r="C27" s="31" t="s">
        <v>23</v>
      </c>
      <c r="D27" s="32">
        <v>42328</v>
      </c>
      <c r="E27" s="31" t="s">
        <v>17</v>
      </c>
      <c r="F27" s="31">
        <v>13054281568</v>
      </c>
      <c r="G27" s="31" t="s">
        <v>18</v>
      </c>
      <c r="H27" s="31" t="s">
        <v>57</v>
      </c>
      <c r="I27" s="31">
        <v>18603656120</v>
      </c>
      <c r="J27" s="7">
        <v>90.86</v>
      </c>
      <c r="K27" s="7">
        <v>0</v>
      </c>
      <c r="L27" s="7">
        <v>4.543</v>
      </c>
      <c r="M27" s="30">
        <f t="shared" si="0"/>
        <v>0</v>
      </c>
      <c r="N27" s="20">
        <f t="shared" si="1"/>
        <v>4.54</v>
      </c>
      <c r="O27">
        <f>SUMIFS(联通数据!I:I,联通数据!A:A,LEFT(O$1,6),联通数据!C:C,F27)/1000</f>
        <v>90.86</v>
      </c>
    </row>
    <row r="28" spans="1:15">
      <c r="A28" s="31">
        <v>227838</v>
      </c>
      <c r="B28" s="31" t="s">
        <v>60</v>
      </c>
      <c r="C28" s="31" t="s">
        <v>61</v>
      </c>
      <c r="D28" s="32">
        <v>42346</v>
      </c>
      <c r="E28" s="31" t="s">
        <v>17</v>
      </c>
      <c r="F28" s="31">
        <v>15645570168</v>
      </c>
      <c r="G28" s="31" t="s">
        <v>18</v>
      </c>
      <c r="H28" s="31" t="s">
        <v>91</v>
      </c>
      <c r="I28" s="31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31">
        <v>228120</v>
      </c>
      <c r="B29" s="31" t="s">
        <v>62</v>
      </c>
      <c r="C29" s="31" t="s">
        <v>23</v>
      </c>
      <c r="D29" s="32">
        <v>42355</v>
      </c>
      <c r="E29" s="31" t="s">
        <v>17</v>
      </c>
      <c r="F29" s="31">
        <v>13159850785</v>
      </c>
      <c r="G29" s="31" t="s">
        <v>18</v>
      </c>
      <c r="H29" s="31" t="s">
        <v>63</v>
      </c>
      <c r="I29" s="31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31">
        <v>228257</v>
      </c>
      <c r="B30" s="31" t="s">
        <v>64</v>
      </c>
      <c r="C30" s="31" t="s">
        <v>65</v>
      </c>
      <c r="D30" s="32">
        <v>42360</v>
      </c>
      <c r="E30" s="31" t="s">
        <v>17</v>
      </c>
      <c r="F30" s="31">
        <v>15545903995</v>
      </c>
      <c r="G30" s="31" t="s">
        <v>18</v>
      </c>
      <c r="H30" s="31" t="s">
        <v>92</v>
      </c>
      <c r="I30" s="31">
        <v>18604689168</v>
      </c>
      <c r="J30" s="7">
        <v>292.64</v>
      </c>
      <c r="K30" s="7">
        <v>0</v>
      </c>
      <c r="L30" s="7">
        <v>14.632</v>
      </c>
      <c r="M30" s="30">
        <f t="shared" si="0"/>
        <v>0</v>
      </c>
      <c r="N30" s="20">
        <f t="shared" si="1"/>
        <v>14.63</v>
      </c>
      <c r="O30">
        <f>SUMIFS(联通数据!I:I,联通数据!A:A,LEFT(O$1,6),联通数据!C:C,F30)/1000</f>
        <v>292.64</v>
      </c>
    </row>
    <row r="31" spans="1:15">
      <c r="A31" s="31">
        <v>228479</v>
      </c>
      <c r="B31" s="31" t="s">
        <v>66</v>
      </c>
      <c r="C31" s="31" t="s">
        <v>67</v>
      </c>
      <c r="D31" s="32">
        <v>42368</v>
      </c>
      <c r="E31" s="31" t="s">
        <v>17</v>
      </c>
      <c r="F31" s="31">
        <v>13089767451</v>
      </c>
      <c r="G31" s="31" t="s">
        <v>18</v>
      </c>
      <c r="H31" s="31" t="s">
        <v>68</v>
      </c>
      <c r="I31" s="31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31">
        <v>228527</v>
      </c>
      <c r="B32" s="31" t="s">
        <v>93</v>
      </c>
      <c r="C32" s="31" t="s">
        <v>67</v>
      </c>
      <c r="D32" s="32">
        <v>42370</v>
      </c>
      <c r="E32" s="31" t="s">
        <v>17</v>
      </c>
      <c r="F32" s="31">
        <v>13214668068</v>
      </c>
      <c r="G32" s="31" t="s">
        <v>18</v>
      </c>
      <c r="H32" s="31" t="s">
        <v>94</v>
      </c>
      <c r="I32" s="31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31">
        <v>228593</v>
      </c>
      <c r="B33" s="31" t="s">
        <v>25</v>
      </c>
      <c r="C33" s="31" t="s">
        <v>26</v>
      </c>
      <c r="D33" s="32">
        <v>42373</v>
      </c>
      <c r="E33" s="31" t="s">
        <v>17</v>
      </c>
      <c r="F33" s="31">
        <v>13104524724</v>
      </c>
      <c r="G33" s="31" t="s">
        <v>18</v>
      </c>
      <c r="H33" s="31" t="s">
        <v>27</v>
      </c>
      <c r="I33" s="31">
        <v>15645202616</v>
      </c>
      <c r="J33" s="7">
        <v>3000</v>
      </c>
      <c r="K33" s="7">
        <v>0</v>
      </c>
      <c r="L33" s="7">
        <v>150</v>
      </c>
      <c r="M33" s="30">
        <f t="shared" si="0"/>
        <v>0</v>
      </c>
      <c r="N33" s="20">
        <f t="shared" si="1"/>
        <v>150</v>
      </c>
      <c r="O33">
        <f>SUMIFS(联通数据!I:I,联通数据!A:A,LEFT(O$1,6),联通数据!C:C,F33)/1000</f>
        <v>3000</v>
      </c>
    </row>
    <row r="34" spans="1:15">
      <c r="A34" s="31">
        <v>228807</v>
      </c>
      <c r="B34" s="31" t="s">
        <v>95</v>
      </c>
      <c r="C34" s="31" t="s">
        <v>54</v>
      </c>
      <c r="D34" s="32">
        <v>42380</v>
      </c>
      <c r="E34" s="31" t="s">
        <v>17</v>
      </c>
      <c r="F34" s="31">
        <v>15545413110</v>
      </c>
      <c r="G34" s="31" t="s">
        <v>18</v>
      </c>
      <c r="H34" s="31" t="s">
        <v>96</v>
      </c>
      <c r="I34" s="31">
        <v>18604541303</v>
      </c>
      <c r="J34" s="7">
        <v>388</v>
      </c>
      <c r="K34" s="7">
        <v>0</v>
      </c>
      <c r="L34" s="7">
        <v>19.4</v>
      </c>
      <c r="M34" s="30">
        <f t="shared" si="0"/>
        <v>0</v>
      </c>
      <c r="N34" s="20">
        <f t="shared" si="1"/>
        <v>19.4</v>
      </c>
      <c r="O34">
        <f>SUMIFS(联通数据!I:I,联通数据!A:A,LEFT(O$1,6),联通数据!C:C,F34)/1000</f>
        <v>388</v>
      </c>
    </row>
    <row r="35" spans="1:15">
      <c r="A35" s="31">
        <v>229031</v>
      </c>
      <c r="B35" s="31" t="s">
        <v>97</v>
      </c>
      <c r="C35" s="31" t="s">
        <v>35</v>
      </c>
      <c r="D35" s="32">
        <v>42387</v>
      </c>
      <c r="E35" s="31" t="s">
        <v>17</v>
      </c>
      <c r="F35" s="31">
        <v>13144660091</v>
      </c>
      <c r="G35" s="31" t="s">
        <v>18</v>
      </c>
      <c r="H35" s="31"/>
      <c r="I35" s="31"/>
      <c r="J35" s="7">
        <v>0</v>
      </c>
      <c r="K35" s="7">
        <v>0</v>
      </c>
      <c r="L35" s="7">
        <v>0</v>
      </c>
      <c r="M35" s="30">
        <f t="shared" ref="M35:M64" si="2">IF(J35+K35&gt;0,1-O35/(J35+K35),0)</f>
        <v>0</v>
      </c>
      <c r="N35" s="20">
        <f t="shared" ref="N35:N64" si="3">ROUND(L35*(1-M35),2)</f>
        <v>0</v>
      </c>
      <c r="O35">
        <f>SUMIFS(联通数据!I:I,联通数据!A:A,LEFT(O$1,6),联通数据!C:C,F35)/1000</f>
        <v>0</v>
      </c>
    </row>
    <row r="36" spans="1:15">
      <c r="A36" s="31">
        <v>229079</v>
      </c>
      <c r="B36" s="31" t="s">
        <v>98</v>
      </c>
      <c r="C36" s="31" t="s">
        <v>23</v>
      </c>
      <c r="D36" s="32">
        <v>42389</v>
      </c>
      <c r="E36" s="31" t="s">
        <v>17</v>
      </c>
      <c r="F36" s="31">
        <v>15545159712</v>
      </c>
      <c r="G36" s="31" t="s">
        <v>18</v>
      </c>
      <c r="H36" s="31" t="s">
        <v>99</v>
      </c>
      <c r="I36" s="31">
        <v>18603655953</v>
      </c>
      <c r="J36" s="7">
        <v>200</v>
      </c>
      <c r="K36" s="7">
        <v>0</v>
      </c>
      <c r="L36" s="7">
        <v>10</v>
      </c>
      <c r="M36" s="30">
        <f t="shared" si="2"/>
        <v>0</v>
      </c>
      <c r="N36" s="20">
        <f t="shared" si="3"/>
        <v>10</v>
      </c>
      <c r="O36">
        <f>SUMIFS(联通数据!I:I,联通数据!A:A,LEFT(O$1,6),联通数据!C:C,F36)/1000</f>
        <v>200</v>
      </c>
    </row>
    <row r="37" spans="1:15">
      <c r="A37" s="31">
        <v>229565</v>
      </c>
      <c r="B37" s="31" t="s">
        <v>101</v>
      </c>
      <c r="C37" s="31" t="s">
        <v>23</v>
      </c>
      <c r="D37" s="32">
        <v>42403</v>
      </c>
      <c r="E37" s="31" t="s">
        <v>17</v>
      </c>
      <c r="F37" s="31">
        <v>13029807572</v>
      </c>
      <c r="G37" s="31" t="s">
        <v>18</v>
      </c>
      <c r="H37" s="31" t="s">
        <v>102</v>
      </c>
      <c r="I37" s="31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31">
        <v>229749</v>
      </c>
      <c r="B38" s="31" t="s">
        <v>103</v>
      </c>
      <c r="C38" s="31" t="s">
        <v>23</v>
      </c>
      <c r="D38" s="32">
        <v>42416</v>
      </c>
      <c r="E38" s="31" t="s">
        <v>17</v>
      </c>
      <c r="F38" s="31">
        <v>15545540032</v>
      </c>
      <c r="G38" s="31" t="s">
        <v>18</v>
      </c>
      <c r="H38" s="31" t="s">
        <v>104</v>
      </c>
      <c r="I38" s="31">
        <v>18603653136</v>
      </c>
      <c r="J38" s="7">
        <v>50</v>
      </c>
      <c r="K38" s="7">
        <v>0</v>
      </c>
      <c r="L38" s="7">
        <v>2.5</v>
      </c>
      <c r="M38" s="30">
        <f t="shared" si="2"/>
        <v>0</v>
      </c>
      <c r="N38" s="20">
        <f t="shared" si="3"/>
        <v>2.5</v>
      </c>
      <c r="O38">
        <f>SUMIFS(联通数据!I:I,联通数据!A:A,LEFT(O$1,6),联通数据!C:C,F38)/1000</f>
        <v>50</v>
      </c>
    </row>
    <row r="39" spans="1:15">
      <c r="A39" s="31">
        <v>230240</v>
      </c>
      <c r="B39" s="31" t="s">
        <v>106</v>
      </c>
      <c r="C39" s="31" t="s">
        <v>23</v>
      </c>
      <c r="D39" s="32">
        <v>42433</v>
      </c>
      <c r="E39" s="31" t="s">
        <v>17</v>
      </c>
      <c r="F39" s="31">
        <v>18686706064</v>
      </c>
      <c r="G39" s="31" t="s">
        <v>18</v>
      </c>
      <c r="H39" s="31" t="s">
        <v>107</v>
      </c>
      <c r="I39" s="31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31">
        <v>230280</v>
      </c>
      <c r="B40" s="31" t="s">
        <v>108</v>
      </c>
      <c r="C40" s="31" t="s">
        <v>20</v>
      </c>
      <c r="D40" s="32">
        <v>42436</v>
      </c>
      <c r="E40" s="31" t="s">
        <v>17</v>
      </c>
      <c r="F40" s="31">
        <v>15604631379</v>
      </c>
      <c r="G40" s="31" t="s">
        <v>18</v>
      </c>
      <c r="H40" s="31" t="s">
        <v>109</v>
      </c>
      <c r="I40" s="31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31">
        <v>230298</v>
      </c>
      <c r="B41" s="31" t="s">
        <v>128</v>
      </c>
      <c r="C41" s="31" t="s">
        <v>61</v>
      </c>
      <c r="D41" s="32">
        <v>42436</v>
      </c>
      <c r="E41" s="31" t="s">
        <v>17</v>
      </c>
      <c r="F41" s="31">
        <v>13045389591</v>
      </c>
      <c r="G41" s="31" t="s">
        <v>18</v>
      </c>
      <c r="H41" s="31" t="s">
        <v>129</v>
      </c>
      <c r="I41" s="31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31">
        <v>230391</v>
      </c>
      <c r="B42" s="31" t="s">
        <v>111</v>
      </c>
      <c r="C42" s="31" t="s">
        <v>16</v>
      </c>
      <c r="D42" s="32">
        <v>42439</v>
      </c>
      <c r="E42" s="31" t="s">
        <v>17</v>
      </c>
      <c r="F42" s="31">
        <v>15604593101</v>
      </c>
      <c r="G42" s="31" t="s">
        <v>18</v>
      </c>
      <c r="H42" s="31" t="s">
        <v>112</v>
      </c>
      <c r="I42" s="31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31">
        <v>230501</v>
      </c>
      <c r="B43" s="31" t="s">
        <v>113</v>
      </c>
      <c r="C43" s="31" t="s">
        <v>67</v>
      </c>
      <c r="D43" s="32">
        <v>42444</v>
      </c>
      <c r="E43" s="31" t="s">
        <v>17</v>
      </c>
      <c r="F43" s="31">
        <v>13039787819</v>
      </c>
      <c r="G43" s="31" t="s">
        <v>18</v>
      </c>
      <c r="H43" s="31" t="s">
        <v>114</v>
      </c>
      <c r="I43" s="31">
        <v>18645604068</v>
      </c>
      <c r="J43" s="7">
        <v>800</v>
      </c>
      <c r="K43" s="7">
        <v>0</v>
      </c>
      <c r="L43" s="7">
        <v>40</v>
      </c>
      <c r="M43" s="30">
        <f t="shared" si="2"/>
        <v>0</v>
      </c>
      <c r="N43" s="20">
        <f t="shared" si="3"/>
        <v>40</v>
      </c>
      <c r="O43">
        <f>SUMIFS(联通数据!I:I,联通数据!A:A,LEFT(O$1,6),联通数据!C:C,F43)/1000</f>
        <v>800</v>
      </c>
    </row>
    <row r="44" spans="1:15">
      <c r="A44" s="31">
        <v>230502</v>
      </c>
      <c r="B44" s="31" t="s">
        <v>115</v>
      </c>
      <c r="C44" s="31" t="s">
        <v>23</v>
      </c>
      <c r="D44" s="32">
        <v>42444</v>
      </c>
      <c r="E44" s="31" t="s">
        <v>17</v>
      </c>
      <c r="F44" s="31">
        <v>13029726327</v>
      </c>
      <c r="G44" s="31" t="s">
        <v>18</v>
      </c>
      <c r="H44" s="31" t="s">
        <v>116</v>
      </c>
      <c r="I44" s="31">
        <v>18603655891</v>
      </c>
      <c r="J44" s="7">
        <v>100</v>
      </c>
      <c r="K44" s="7">
        <v>0</v>
      </c>
      <c r="L44" s="7">
        <v>5</v>
      </c>
      <c r="M44" s="30">
        <f t="shared" si="2"/>
        <v>0</v>
      </c>
      <c r="N44" s="20">
        <f t="shared" si="3"/>
        <v>5</v>
      </c>
      <c r="O44">
        <f>SUMIFS(联通数据!I:I,联通数据!A:A,LEFT(O$1,6),联通数据!C:C,F44)/1000</f>
        <v>100</v>
      </c>
    </row>
    <row r="45" spans="1:15">
      <c r="A45" s="31">
        <v>230712</v>
      </c>
      <c r="B45" s="31" t="s">
        <v>117</v>
      </c>
      <c r="C45" s="31" t="s">
        <v>23</v>
      </c>
      <c r="D45" s="32">
        <v>42450</v>
      </c>
      <c r="E45" s="31" t="s">
        <v>17</v>
      </c>
      <c r="F45" s="31">
        <v>13125911397</v>
      </c>
      <c r="G45" s="31" t="s">
        <v>18</v>
      </c>
      <c r="H45" s="31" t="s">
        <v>118</v>
      </c>
      <c r="I45" s="31">
        <v>18603655892</v>
      </c>
      <c r="J45" s="7">
        <v>2607.24</v>
      </c>
      <c r="K45" s="7">
        <v>0</v>
      </c>
      <c r="L45" s="7">
        <v>130.362</v>
      </c>
      <c r="M45" s="30">
        <f t="shared" si="2"/>
        <v>0</v>
      </c>
      <c r="N45" s="20">
        <f t="shared" si="3"/>
        <v>130.36</v>
      </c>
      <c r="O45">
        <f>SUMIFS(联通数据!I:I,联通数据!A:A,LEFT(O$1,6),联通数据!C:C,F45)/1000</f>
        <v>2607.24</v>
      </c>
    </row>
    <row r="46" spans="1:15">
      <c r="A46" s="31">
        <v>230958</v>
      </c>
      <c r="B46" s="31" t="s">
        <v>119</v>
      </c>
      <c r="C46" s="31" t="s">
        <v>52</v>
      </c>
      <c r="D46" s="32">
        <v>42458</v>
      </c>
      <c r="E46" s="31" t="s">
        <v>17</v>
      </c>
      <c r="F46" s="31">
        <v>15545556309</v>
      </c>
      <c r="G46" s="31" t="s">
        <v>18</v>
      </c>
      <c r="H46" s="31" t="s">
        <v>120</v>
      </c>
      <c r="I46" s="31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31">
        <v>230977</v>
      </c>
      <c r="B47" s="31" t="s">
        <v>121</v>
      </c>
      <c r="C47" s="31" t="s">
        <v>23</v>
      </c>
      <c r="D47" s="32">
        <v>42459</v>
      </c>
      <c r="E47" s="31" t="s">
        <v>17</v>
      </c>
      <c r="F47" s="31">
        <v>13069860176</v>
      </c>
      <c r="G47" s="31" t="s">
        <v>18</v>
      </c>
      <c r="H47" s="31" t="s">
        <v>122</v>
      </c>
      <c r="I47" s="31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1">
        <v>231012</v>
      </c>
      <c r="B48" s="31" t="s">
        <v>123</v>
      </c>
      <c r="C48" s="31" t="s">
        <v>23</v>
      </c>
      <c r="D48" s="32">
        <v>42460</v>
      </c>
      <c r="E48" s="31" t="s">
        <v>17</v>
      </c>
      <c r="F48" s="31">
        <v>13100874110</v>
      </c>
      <c r="G48" s="31" t="s">
        <v>18</v>
      </c>
      <c r="H48" s="31" t="s">
        <v>124</v>
      </c>
      <c r="I48" s="31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31">
        <v>231015</v>
      </c>
      <c r="B49" s="31" t="s">
        <v>125</v>
      </c>
      <c r="C49" s="31" t="s">
        <v>20</v>
      </c>
      <c r="D49" s="32">
        <v>42460</v>
      </c>
      <c r="E49" s="31" t="s">
        <v>17</v>
      </c>
      <c r="F49" s="31">
        <v>15603631425</v>
      </c>
      <c r="G49" s="31" t="s">
        <v>18</v>
      </c>
      <c r="H49" s="31" t="s">
        <v>130</v>
      </c>
      <c r="I49" s="31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31">
        <v>231044</v>
      </c>
      <c r="B50" s="31" t="s">
        <v>131</v>
      </c>
      <c r="C50" s="31" t="s">
        <v>32</v>
      </c>
      <c r="D50" s="32">
        <v>42461</v>
      </c>
      <c r="E50" s="31" t="s">
        <v>17</v>
      </c>
      <c r="F50" s="31">
        <v>13089625051</v>
      </c>
      <c r="G50" s="31" t="s">
        <v>18</v>
      </c>
      <c r="H50" s="31" t="s">
        <v>73</v>
      </c>
      <c r="I50" s="31">
        <v>15645887172</v>
      </c>
      <c r="J50" s="7">
        <v>0</v>
      </c>
      <c r="K50" s="7">
        <v>0</v>
      </c>
      <c r="L50" s="7">
        <v>0</v>
      </c>
      <c r="M50" s="30">
        <f t="shared" si="2"/>
        <v>0</v>
      </c>
      <c r="N50" s="20">
        <f t="shared" si="3"/>
        <v>0</v>
      </c>
      <c r="O50">
        <f>SUMIFS(联通数据!I:I,联通数据!A:A,LEFT(O$1,6),联通数据!C:C,F50)/1000</f>
        <v>50</v>
      </c>
    </row>
    <row r="51" spans="1:15">
      <c r="A51" s="31">
        <v>231072</v>
      </c>
      <c r="B51" s="31" t="s">
        <v>132</v>
      </c>
      <c r="C51" s="31" t="s">
        <v>16</v>
      </c>
      <c r="D51" s="32">
        <v>42461</v>
      </c>
      <c r="E51" s="31" t="s">
        <v>17</v>
      </c>
      <c r="F51" s="31">
        <v>13029836886</v>
      </c>
      <c r="G51" s="31" t="s">
        <v>18</v>
      </c>
      <c r="H51" s="31" t="s">
        <v>133</v>
      </c>
      <c r="I51" s="31">
        <v>15645092162</v>
      </c>
      <c r="J51" s="7">
        <v>733.36</v>
      </c>
      <c r="K51" s="7">
        <v>0</v>
      </c>
      <c r="L51" s="7">
        <v>36.668</v>
      </c>
      <c r="M51" s="30">
        <f t="shared" si="2"/>
        <v>0</v>
      </c>
      <c r="N51" s="20">
        <f t="shared" si="3"/>
        <v>36.67</v>
      </c>
      <c r="O51">
        <f>SUMIFS(联通数据!I:I,联通数据!A:A,LEFT(O$1,6),联通数据!C:C,F51)/1000</f>
        <v>733.36</v>
      </c>
    </row>
    <row r="52" spans="1:15">
      <c r="A52" s="31">
        <v>231108</v>
      </c>
      <c r="B52" s="31" t="s">
        <v>134</v>
      </c>
      <c r="C52" s="31" t="s">
        <v>20</v>
      </c>
      <c r="D52" s="32">
        <v>42465</v>
      </c>
      <c r="E52" s="31" t="s">
        <v>17</v>
      </c>
      <c r="F52" s="31">
        <v>13045336752</v>
      </c>
      <c r="G52" s="31" t="s">
        <v>18</v>
      </c>
      <c r="H52" s="31" t="s">
        <v>135</v>
      </c>
      <c r="I52" s="31">
        <v>18604530032</v>
      </c>
      <c r="J52" s="7">
        <v>0</v>
      </c>
      <c r="K52" s="7">
        <v>50</v>
      </c>
      <c r="L52" s="7">
        <v>4</v>
      </c>
      <c r="M52" s="30">
        <f t="shared" si="2"/>
        <v>0</v>
      </c>
      <c r="N52" s="20">
        <f t="shared" si="3"/>
        <v>4</v>
      </c>
      <c r="O52">
        <f>SUMIFS(联通数据!I:I,联通数据!A:A,LEFT(O$1,6),联通数据!C:C,F52)/1000</f>
        <v>50</v>
      </c>
    </row>
    <row r="53" spans="1:15">
      <c r="A53" s="31">
        <v>231485</v>
      </c>
      <c r="B53" s="31" t="s">
        <v>136</v>
      </c>
      <c r="C53" s="31" t="s">
        <v>16</v>
      </c>
      <c r="D53" s="32">
        <v>42479</v>
      </c>
      <c r="E53" s="31" t="s">
        <v>17</v>
      </c>
      <c r="F53" s="31">
        <v>13244592769</v>
      </c>
      <c r="G53" s="31" t="s">
        <v>18</v>
      </c>
      <c r="H53" s="31" t="s">
        <v>137</v>
      </c>
      <c r="I53" s="31">
        <v>15645900517</v>
      </c>
      <c r="J53" s="7">
        <v>200</v>
      </c>
      <c r="K53" s="7">
        <v>0</v>
      </c>
      <c r="L53" s="7">
        <v>10</v>
      </c>
      <c r="M53" s="30">
        <f t="shared" si="2"/>
        <v>1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31">
        <v>231594</v>
      </c>
      <c r="B54" s="31" t="s">
        <v>138</v>
      </c>
      <c r="C54" s="31" t="s">
        <v>23</v>
      </c>
      <c r="D54" s="32">
        <v>42481</v>
      </c>
      <c r="E54" s="31" t="s">
        <v>17</v>
      </c>
      <c r="F54" s="31">
        <v>15561561681</v>
      </c>
      <c r="G54" s="31" t="s">
        <v>18</v>
      </c>
      <c r="H54" s="31" t="s">
        <v>18</v>
      </c>
      <c r="I54" s="31">
        <v>18603600503</v>
      </c>
      <c r="J54" s="7">
        <v>50</v>
      </c>
      <c r="K54" s="7">
        <v>0</v>
      </c>
      <c r="L54" s="7">
        <v>2.5</v>
      </c>
      <c r="M54" s="30">
        <f t="shared" si="2"/>
        <v>0</v>
      </c>
      <c r="N54" s="20">
        <f t="shared" si="3"/>
        <v>2.5</v>
      </c>
      <c r="O54">
        <f>SUMIFS(联通数据!I:I,联通数据!A:A,LEFT(O$1,6),联通数据!C:C,F54)/1000</f>
        <v>50</v>
      </c>
    </row>
    <row r="55" spans="1:15">
      <c r="A55" s="31">
        <v>232094</v>
      </c>
      <c r="B55" s="31" t="s">
        <v>140</v>
      </c>
      <c r="C55" s="31" t="s">
        <v>16</v>
      </c>
      <c r="D55" s="32">
        <v>42495</v>
      </c>
      <c r="E55" s="31" t="s">
        <v>17</v>
      </c>
      <c r="F55" s="31">
        <v>13194596220</v>
      </c>
      <c r="G55" s="31" t="s">
        <v>18</v>
      </c>
      <c r="H55" s="31" t="s">
        <v>141</v>
      </c>
      <c r="I55" s="31">
        <v>15645902667</v>
      </c>
      <c r="J55" s="7">
        <v>200</v>
      </c>
      <c r="K55" s="7">
        <v>0</v>
      </c>
      <c r="L55" s="7">
        <v>10</v>
      </c>
      <c r="M55" s="30">
        <f t="shared" si="2"/>
        <v>0</v>
      </c>
      <c r="N55" s="20">
        <f t="shared" si="3"/>
        <v>10</v>
      </c>
      <c r="O55">
        <f>SUMIFS(联通数据!I:I,联通数据!A:A,LEFT(O$1,6),联通数据!C:C,F55)/1000</f>
        <v>200</v>
      </c>
    </row>
    <row r="56" spans="1:15">
      <c r="A56" s="33">
        <v>232187</v>
      </c>
      <c r="B56" s="33" t="s">
        <v>142</v>
      </c>
      <c r="C56" s="33" t="s">
        <v>26</v>
      </c>
      <c r="D56" s="34">
        <v>42499</v>
      </c>
      <c r="E56" s="33" t="s">
        <v>17</v>
      </c>
      <c r="F56" s="33">
        <v>13089740575</v>
      </c>
      <c r="G56" s="33" t="s">
        <v>18</v>
      </c>
      <c r="H56" s="33" t="s">
        <v>143</v>
      </c>
      <c r="I56" s="33">
        <v>15645202539</v>
      </c>
      <c r="J56" s="7">
        <v>50</v>
      </c>
      <c r="K56" s="7">
        <v>0</v>
      </c>
      <c r="L56" s="7">
        <v>2.5</v>
      </c>
      <c r="M56" s="30">
        <f t="shared" si="2"/>
        <v>0</v>
      </c>
      <c r="N56" s="20">
        <f t="shared" si="3"/>
        <v>2.5</v>
      </c>
      <c r="O56">
        <f>SUMIFS(联通数据!I:I,联通数据!A:A,LEFT(O$1,6),联通数据!C:C,F56)/1000</f>
        <v>50</v>
      </c>
    </row>
    <row r="57" spans="1:15">
      <c r="A57" s="33">
        <v>232262</v>
      </c>
      <c r="B57" s="33" t="s">
        <v>144</v>
      </c>
      <c r="C57" s="33" t="s">
        <v>61</v>
      </c>
      <c r="D57" s="34">
        <v>42501</v>
      </c>
      <c r="E57" s="33" t="s">
        <v>17</v>
      </c>
      <c r="F57" s="33">
        <v>13009968712</v>
      </c>
      <c r="G57" s="33" t="s">
        <v>18</v>
      </c>
      <c r="H57" s="33" t="s">
        <v>145</v>
      </c>
      <c r="I57" s="33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33">
        <v>232268</v>
      </c>
      <c r="B58" s="33" t="s">
        <v>146</v>
      </c>
      <c r="C58" s="33" t="s">
        <v>67</v>
      </c>
      <c r="D58" s="34">
        <v>42501</v>
      </c>
      <c r="E58" s="33" t="s">
        <v>17</v>
      </c>
      <c r="F58" s="33">
        <v>13039775697</v>
      </c>
      <c r="G58" s="33" t="s">
        <v>18</v>
      </c>
      <c r="H58" s="33" t="s">
        <v>147</v>
      </c>
      <c r="I58" s="33">
        <v>13251569777</v>
      </c>
      <c r="J58" s="7">
        <v>1637.48</v>
      </c>
      <c r="K58" s="7">
        <v>0</v>
      </c>
      <c r="L58" s="7">
        <v>81.874</v>
      </c>
      <c r="M58" s="30">
        <f t="shared" si="2"/>
        <v>0</v>
      </c>
      <c r="N58" s="20">
        <f t="shared" si="3"/>
        <v>81.87</v>
      </c>
      <c r="O58">
        <f>SUMIFS(联通数据!I:I,联通数据!A:A,LEFT(O$1,6),联通数据!C:C,F58)/1000</f>
        <v>1637.48</v>
      </c>
    </row>
    <row r="59" spans="1:15">
      <c r="A59" s="33">
        <v>232269</v>
      </c>
      <c r="B59" s="33" t="s">
        <v>148</v>
      </c>
      <c r="C59" s="33" t="s">
        <v>20</v>
      </c>
      <c r="D59" s="34">
        <v>42501</v>
      </c>
      <c r="E59" s="33" t="s">
        <v>17</v>
      </c>
      <c r="F59" s="33">
        <v>13144635512</v>
      </c>
      <c r="G59" s="33" t="s">
        <v>18</v>
      </c>
      <c r="H59" s="33" t="s">
        <v>149</v>
      </c>
      <c r="I59" s="33">
        <v>18604530781</v>
      </c>
      <c r="J59" s="7">
        <v>164</v>
      </c>
      <c r="K59" s="7">
        <v>0</v>
      </c>
      <c r="L59" s="7">
        <v>8.2</v>
      </c>
      <c r="M59" s="30">
        <f t="shared" si="2"/>
        <v>0.390243902439024</v>
      </c>
      <c r="N59" s="20">
        <f t="shared" si="3"/>
        <v>5</v>
      </c>
      <c r="O59">
        <f>SUMIFS(联通数据!I:I,联通数据!A:A,LEFT(O$1,6),联通数据!C:C,F59)/1000</f>
        <v>100</v>
      </c>
    </row>
    <row r="60" spans="1:15">
      <c r="A60" s="33">
        <v>232289</v>
      </c>
      <c r="B60" s="33" t="s">
        <v>150</v>
      </c>
      <c r="C60" s="33" t="s">
        <v>16</v>
      </c>
      <c r="D60" s="34">
        <v>42502</v>
      </c>
      <c r="E60" s="33" t="s">
        <v>17</v>
      </c>
      <c r="F60" s="33">
        <v>13039835520</v>
      </c>
      <c r="G60" s="33" t="s">
        <v>18</v>
      </c>
      <c r="H60" s="33" t="s">
        <v>151</v>
      </c>
      <c r="I60" s="33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33">
        <v>232442</v>
      </c>
      <c r="B61" s="33" t="s">
        <v>152</v>
      </c>
      <c r="C61" s="33" t="s">
        <v>153</v>
      </c>
      <c r="D61" s="34">
        <v>42506</v>
      </c>
      <c r="E61" s="33" t="s">
        <v>17</v>
      </c>
      <c r="F61" s="33">
        <v>13091750030</v>
      </c>
      <c r="G61" s="33" t="s">
        <v>18</v>
      </c>
      <c r="H61" s="33" t="s">
        <v>91</v>
      </c>
      <c r="I61" s="33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33">
        <v>232736</v>
      </c>
      <c r="B62" s="33" t="s">
        <v>154</v>
      </c>
      <c r="C62" s="33" t="s">
        <v>16</v>
      </c>
      <c r="D62" s="34">
        <v>42515</v>
      </c>
      <c r="E62" s="33" t="s">
        <v>17</v>
      </c>
      <c r="F62" s="33">
        <v>13029823031</v>
      </c>
      <c r="G62" s="33" t="s">
        <v>18</v>
      </c>
      <c r="H62" s="33" t="s">
        <v>155</v>
      </c>
      <c r="I62" s="33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33">
        <v>232791</v>
      </c>
      <c r="B63" s="33" t="s">
        <v>156</v>
      </c>
      <c r="C63" s="33" t="s">
        <v>153</v>
      </c>
      <c r="D63" s="34">
        <v>42517</v>
      </c>
      <c r="E63" s="33" t="s">
        <v>17</v>
      </c>
      <c r="F63" s="33">
        <v>13089902168</v>
      </c>
      <c r="G63" s="33" t="s">
        <v>18</v>
      </c>
      <c r="H63" s="33" t="s">
        <v>157</v>
      </c>
      <c r="I63" s="33">
        <v>15604572021</v>
      </c>
      <c r="J63" s="7">
        <v>100</v>
      </c>
      <c r="K63" s="7">
        <v>0</v>
      </c>
      <c r="L63" s="7">
        <v>5</v>
      </c>
      <c r="M63" s="30">
        <f t="shared" si="2"/>
        <v>0</v>
      </c>
      <c r="N63" s="20">
        <f t="shared" si="3"/>
        <v>5</v>
      </c>
      <c r="O63">
        <f>SUMIFS(联通数据!I:I,联通数据!A:A,LEFT(O$1,6),联通数据!C:C,F63)/1000</f>
        <v>100</v>
      </c>
    </row>
    <row r="64" spans="1:15">
      <c r="A64" s="33">
        <v>232795</v>
      </c>
      <c r="B64" s="33" t="s">
        <v>158</v>
      </c>
      <c r="C64" s="33" t="s">
        <v>23</v>
      </c>
      <c r="D64" s="34">
        <v>42517</v>
      </c>
      <c r="E64" s="33" t="s">
        <v>17</v>
      </c>
      <c r="F64" s="33">
        <v>15546108519</v>
      </c>
      <c r="G64" s="33" t="s">
        <v>18</v>
      </c>
      <c r="H64" s="33"/>
      <c r="I64" s="33"/>
      <c r="J64" s="7">
        <v>0.07</v>
      </c>
      <c r="K64" s="7">
        <v>0</v>
      </c>
      <c r="L64" s="7">
        <v>0.0035</v>
      </c>
      <c r="M64" s="30">
        <f t="shared" si="2"/>
        <v>0</v>
      </c>
      <c r="N64" s="20">
        <f t="shared" si="3"/>
        <v>0</v>
      </c>
      <c r="O64">
        <f>SUMIFS(联通数据!I:I,联通数据!A:A,LEFT(O$1,6),联通数据!C:C,F64)/1000</f>
        <v>0.07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1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K2" sqref="K2:K71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159</v>
      </c>
    </row>
    <row r="2" spans="1:15">
      <c r="A2" s="31">
        <v>222412</v>
      </c>
      <c r="B2" s="31" t="s">
        <v>15</v>
      </c>
      <c r="C2" s="31" t="s">
        <v>16</v>
      </c>
      <c r="D2" s="32">
        <v>42166</v>
      </c>
      <c r="E2" s="31" t="s">
        <v>17</v>
      </c>
      <c r="F2" s="31">
        <v>18603679568</v>
      </c>
      <c r="G2" s="31" t="s">
        <v>18</v>
      </c>
      <c r="H2" s="31" t="s">
        <v>70</v>
      </c>
      <c r="I2" s="31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31">
        <v>223048</v>
      </c>
      <c r="B3" s="31" t="s">
        <v>30</v>
      </c>
      <c r="C3" s="31" t="s">
        <v>20</v>
      </c>
      <c r="D3" s="32">
        <v>42186</v>
      </c>
      <c r="E3" s="31" t="s">
        <v>17</v>
      </c>
      <c r="F3" s="31">
        <v>15694538416</v>
      </c>
      <c r="G3" s="31" t="s">
        <v>18</v>
      </c>
      <c r="H3" s="31" t="s">
        <v>21</v>
      </c>
      <c r="I3" s="31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31">
        <v>224085</v>
      </c>
      <c r="B4" s="31" t="s">
        <v>22</v>
      </c>
      <c r="C4" s="31" t="s">
        <v>23</v>
      </c>
      <c r="D4" s="32">
        <v>42221</v>
      </c>
      <c r="E4" s="31" t="s">
        <v>17</v>
      </c>
      <c r="F4" s="31">
        <v>13101605147</v>
      </c>
      <c r="G4" s="31" t="s">
        <v>18</v>
      </c>
      <c r="H4" s="31" t="s">
        <v>18</v>
      </c>
      <c r="I4" s="31"/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31">
        <v>224098</v>
      </c>
      <c r="B5" s="31" t="s">
        <v>24</v>
      </c>
      <c r="C5" s="31" t="s">
        <v>16</v>
      </c>
      <c r="D5" s="32">
        <v>42222</v>
      </c>
      <c r="E5" s="31" t="s">
        <v>17</v>
      </c>
      <c r="F5" s="31">
        <v>13029828095</v>
      </c>
      <c r="G5" s="31" t="s">
        <v>18</v>
      </c>
      <c r="H5" s="31" t="s">
        <v>71</v>
      </c>
      <c r="I5" s="31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31">
        <v>224191</v>
      </c>
      <c r="B6" s="31" t="s">
        <v>25</v>
      </c>
      <c r="C6" s="31" t="s">
        <v>26</v>
      </c>
      <c r="D6" s="32">
        <v>42227</v>
      </c>
      <c r="E6" s="31" t="s">
        <v>17</v>
      </c>
      <c r="F6" s="31">
        <v>13089755402</v>
      </c>
      <c r="G6" s="31" t="s">
        <v>18</v>
      </c>
      <c r="H6" s="31" t="s">
        <v>27</v>
      </c>
      <c r="I6" s="31">
        <v>15646202616</v>
      </c>
      <c r="J6" s="7">
        <v>1057.95</v>
      </c>
      <c r="K6" s="7">
        <v>0</v>
      </c>
      <c r="L6" s="7">
        <v>52.8975</v>
      </c>
      <c r="M6" s="30">
        <f t="shared" si="0"/>
        <v>0</v>
      </c>
      <c r="N6" s="20">
        <f t="shared" si="1"/>
        <v>52.9</v>
      </c>
      <c r="O6">
        <f>SUMIFS(联通数据!I:I,联通数据!A:A,LEFT(O$1,6),联通数据!C:C,F6)/1000</f>
        <v>1057.95</v>
      </c>
    </row>
    <row r="7" spans="1:15">
      <c r="A7" s="31">
        <v>224497</v>
      </c>
      <c r="B7" s="31" t="s">
        <v>28</v>
      </c>
      <c r="C7" s="31" t="s">
        <v>20</v>
      </c>
      <c r="D7" s="32">
        <v>42236</v>
      </c>
      <c r="E7" s="31" t="s">
        <v>17</v>
      </c>
      <c r="F7" s="31">
        <v>13039700587</v>
      </c>
      <c r="G7" s="31" t="s">
        <v>18</v>
      </c>
      <c r="H7" s="31" t="s">
        <v>72</v>
      </c>
      <c r="I7" s="31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31">
        <v>224782</v>
      </c>
      <c r="B8" s="31" t="s">
        <v>31</v>
      </c>
      <c r="C8" s="31" t="s">
        <v>32</v>
      </c>
      <c r="D8" s="32">
        <v>42248</v>
      </c>
      <c r="E8" s="31" t="s">
        <v>17</v>
      </c>
      <c r="F8" s="31">
        <v>18645845558</v>
      </c>
      <c r="G8" s="31" t="s">
        <v>18</v>
      </c>
      <c r="H8" s="31" t="s">
        <v>73</v>
      </c>
      <c r="I8" s="31">
        <v>15645887172</v>
      </c>
      <c r="J8" s="7">
        <v>193.82</v>
      </c>
      <c r="K8" s="7">
        <v>0</v>
      </c>
      <c r="L8" s="7">
        <v>9.691</v>
      </c>
      <c r="M8" s="30">
        <f t="shared" si="0"/>
        <v>1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31">
        <v>225078</v>
      </c>
      <c r="B9" s="31" t="s">
        <v>33</v>
      </c>
      <c r="C9" s="31" t="s">
        <v>32</v>
      </c>
      <c r="D9" s="32">
        <v>42257</v>
      </c>
      <c r="E9" s="31" t="s">
        <v>17</v>
      </c>
      <c r="F9" s="31">
        <v>13194585998</v>
      </c>
      <c r="G9" s="31" t="s">
        <v>18</v>
      </c>
      <c r="H9" s="31" t="s">
        <v>74</v>
      </c>
      <c r="I9" s="31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31">
        <v>225177</v>
      </c>
      <c r="B10" s="31" t="s">
        <v>34</v>
      </c>
      <c r="C10" s="31" t="s">
        <v>35</v>
      </c>
      <c r="D10" s="32">
        <v>42261</v>
      </c>
      <c r="E10" s="31" t="s">
        <v>17</v>
      </c>
      <c r="F10" s="31">
        <v>13144665014</v>
      </c>
      <c r="G10" s="31" t="s">
        <v>18</v>
      </c>
      <c r="H10" s="31" t="s">
        <v>75</v>
      </c>
      <c r="I10" s="31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31">
        <v>225304</v>
      </c>
      <c r="B11" s="31" t="s">
        <v>36</v>
      </c>
      <c r="C11" s="31" t="s">
        <v>20</v>
      </c>
      <c r="D11" s="32">
        <v>42264</v>
      </c>
      <c r="E11" s="31" t="s">
        <v>17</v>
      </c>
      <c r="F11" s="31">
        <v>15636360052</v>
      </c>
      <c r="G11" s="31" t="s">
        <v>18</v>
      </c>
      <c r="H11" s="31" t="s">
        <v>76</v>
      </c>
      <c r="I11" s="31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31">
        <v>225587</v>
      </c>
      <c r="B12" s="31" t="s">
        <v>37</v>
      </c>
      <c r="C12" s="31" t="s">
        <v>26</v>
      </c>
      <c r="D12" s="32">
        <v>42272</v>
      </c>
      <c r="E12" s="31" t="s">
        <v>17</v>
      </c>
      <c r="F12" s="31">
        <v>15636260172</v>
      </c>
      <c r="G12" s="31" t="s">
        <v>18</v>
      </c>
      <c r="H12" s="31" t="s">
        <v>77</v>
      </c>
      <c r="I12" s="31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31">
        <v>225600</v>
      </c>
      <c r="B13" s="31" t="s">
        <v>38</v>
      </c>
      <c r="C13" s="31" t="s">
        <v>20</v>
      </c>
      <c r="D13" s="32">
        <v>42272</v>
      </c>
      <c r="E13" s="31" t="s">
        <v>17</v>
      </c>
      <c r="F13" s="31">
        <v>13204536925</v>
      </c>
      <c r="G13" s="31" t="s">
        <v>18</v>
      </c>
      <c r="H13" s="31" t="s">
        <v>78</v>
      </c>
      <c r="I13" s="31">
        <v>18604532572</v>
      </c>
      <c r="J13" s="7">
        <v>60.98</v>
      </c>
      <c r="K13" s="7">
        <v>0</v>
      </c>
      <c r="L13" s="7">
        <v>3.049</v>
      </c>
      <c r="M13" s="30">
        <f t="shared" si="0"/>
        <v>0</v>
      </c>
      <c r="N13" s="20">
        <f t="shared" si="1"/>
        <v>3.05</v>
      </c>
      <c r="O13">
        <f>SUMIFS(联通数据!I:I,联通数据!A:A,LEFT(O$1,6),联通数据!C:C,F13)/1000</f>
        <v>60.98</v>
      </c>
    </row>
    <row r="14" spans="1:15">
      <c r="A14" s="31">
        <v>225632</v>
      </c>
      <c r="B14" s="31" t="s">
        <v>39</v>
      </c>
      <c r="C14" s="31" t="s">
        <v>20</v>
      </c>
      <c r="D14" s="32">
        <v>42274</v>
      </c>
      <c r="E14" s="31" t="s">
        <v>17</v>
      </c>
      <c r="F14" s="31">
        <v>13224639887</v>
      </c>
      <c r="G14" s="31" t="s">
        <v>18</v>
      </c>
      <c r="H14" s="31" t="s">
        <v>79</v>
      </c>
      <c r="I14" s="31">
        <v>18604531815</v>
      </c>
      <c r="J14" s="7">
        <v>50</v>
      </c>
      <c r="K14" s="7">
        <v>0</v>
      </c>
      <c r="L14" s="7">
        <v>2.5</v>
      </c>
      <c r="M14" s="30">
        <f t="shared" si="0"/>
        <v>0</v>
      </c>
      <c r="N14" s="20">
        <f t="shared" si="1"/>
        <v>2.5</v>
      </c>
      <c r="O14">
        <f>SUMIFS(联通数据!I:I,联通数据!A:A,LEFT(O$1,6),联通数据!C:C,F14)/1000</f>
        <v>50</v>
      </c>
    </row>
    <row r="15" spans="1:15">
      <c r="A15" s="31">
        <v>225806</v>
      </c>
      <c r="B15" s="31" t="s">
        <v>41</v>
      </c>
      <c r="C15" s="31" t="s">
        <v>23</v>
      </c>
      <c r="D15" s="32">
        <v>42286</v>
      </c>
      <c r="E15" s="31" t="s">
        <v>17</v>
      </c>
      <c r="F15" s="31">
        <v>15636027256</v>
      </c>
      <c r="G15" s="31" t="s">
        <v>18</v>
      </c>
      <c r="H15" s="31" t="s">
        <v>80</v>
      </c>
      <c r="I15" s="31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31">
        <v>225911</v>
      </c>
      <c r="B16" s="31" t="s">
        <v>42</v>
      </c>
      <c r="C16" s="31" t="s">
        <v>16</v>
      </c>
      <c r="D16" s="32">
        <v>42290</v>
      </c>
      <c r="E16" s="31" t="s">
        <v>17</v>
      </c>
      <c r="F16" s="31">
        <v>18644020869</v>
      </c>
      <c r="G16" s="31" t="s">
        <v>18</v>
      </c>
      <c r="H16" s="31" t="s">
        <v>81</v>
      </c>
      <c r="I16" s="31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31">
        <v>226195</v>
      </c>
      <c r="B17" s="31" t="s">
        <v>43</v>
      </c>
      <c r="C17" s="31" t="s">
        <v>23</v>
      </c>
      <c r="D17" s="32">
        <v>42298</v>
      </c>
      <c r="E17" s="31" t="s">
        <v>17</v>
      </c>
      <c r="F17" s="31">
        <v>15561867694</v>
      </c>
      <c r="G17" s="31" t="s">
        <v>18</v>
      </c>
      <c r="H17" s="31" t="s">
        <v>82</v>
      </c>
      <c r="I17" s="31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31">
        <v>226359</v>
      </c>
      <c r="B18" s="31" t="s">
        <v>45</v>
      </c>
      <c r="C18" s="31" t="s">
        <v>16</v>
      </c>
      <c r="D18" s="32">
        <v>42304</v>
      </c>
      <c r="E18" s="31" t="s">
        <v>17</v>
      </c>
      <c r="F18" s="31">
        <v>13039826317</v>
      </c>
      <c r="G18" s="31" t="s">
        <v>18</v>
      </c>
      <c r="H18" s="31" t="s">
        <v>83</v>
      </c>
      <c r="I18" s="31">
        <v>15645900669</v>
      </c>
      <c r="J18" s="7">
        <v>3926.28</v>
      </c>
      <c r="K18" s="7">
        <v>0</v>
      </c>
      <c r="L18" s="7">
        <v>196.314</v>
      </c>
      <c r="M18" s="30">
        <f t="shared" si="0"/>
        <v>4.58449219108426e-5</v>
      </c>
      <c r="N18" s="20">
        <f t="shared" si="1"/>
        <v>196.31</v>
      </c>
      <c r="O18">
        <f>SUMIFS(联通数据!I:I,联通数据!A:A,LEFT(O$1,6),联通数据!C:C,F18)/1000</f>
        <v>3926.1</v>
      </c>
    </row>
    <row r="19" spans="1:15">
      <c r="A19" s="31">
        <v>226365</v>
      </c>
      <c r="B19" s="31" t="s">
        <v>44</v>
      </c>
      <c r="C19" s="31" t="s">
        <v>16</v>
      </c>
      <c r="D19" s="32">
        <v>42304</v>
      </c>
      <c r="E19" s="31" t="s">
        <v>17</v>
      </c>
      <c r="F19" s="31">
        <v>13019085503</v>
      </c>
      <c r="G19" s="31" t="s">
        <v>18</v>
      </c>
      <c r="H19" s="31" t="s">
        <v>84</v>
      </c>
      <c r="I19" s="31">
        <v>15645900188</v>
      </c>
      <c r="J19" s="7">
        <v>310.7</v>
      </c>
      <c r="K19" s="7">
        <v>0</v>
      </c>
      <c r="L19" s="7">
        <v>15.535</v>
      </c>
      <c r="M19" s="30">
        <f t="shared" si="0"/>
        <v>0</v>
      </c>
      <c r="N19" s="20">
        <f t="shared" si="1"/>
        <v>15.54</v>
      </c>
      <c r="O19">
        <f>SUMIFS(联通数据!I:I,联通数据!A:A,LEFT(O$1,6),联通数据!C:C,F19)/1000</f>
        <v>310.7</v>
      </c>
    </row>
    <row r="20" spans="1:15">
      <c r="A20" s="31">
        <v>226487</v>
      </c>
      <c r="B20" s="31" t="s">
        <v>47</v>
      </c>
      <c r="C20" s="31" t="s">
        <v>26</v>
      </c>
      <c r="D20" s="32">
        <v>42310</v>
      </c>
      <c r="E20" s="31" t="s">
        <v>17</v>
      </c>
      <c r="F20" s="31">
        <v>15546269462</v>
      </c>
      <c r="G20" s="31" t="s">
        <v>18</v>
      </c>
      <c r="H20" s="31" t="s">
        <v>85</v>
      </c>
      <c r="I20" s="31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31">
        <v>226527</v>
      </c>
      <c r="B21" s="31" t="s">
        <v>48</v>
      </c>
      <c r="C21" s="31" t="s">
        <v>16</v>
      </c>
      <c r="D21" s="32">
        <v>42310</v>
      </c>
      <c r="E21" s="31" t="s">
        <v>17</v>
      </c>
      <c r="F21" s="31">
        <v>13054208433</v>
      </c>
      <c r="G21" s="31" t="s">
        <v>18</v>
      </c>
      <c r="H21" s="31" t="s">
        <v>86</v>
      </c>
      <c r="I21" s="31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31">
        <v>226657</v>
      </c>
      <c r="B22" s="31" t="s">
        <v>49</v>
      </c>
      <c r="C22" s="31" t="s">
        <v>16</v>
      </c>
      <c r="D22" s="32">
        <v>42313</v>
      </c>
      <c r="E22" s="31" t="s">
        <v>17</v>
      </c>
      <c r="F22" s="31">
        <v>13091411068</v>
      </c>
      <c r="G22" s="31" t="s">
        <v>18</v>
      </c>
      <c r="H22" s="31" t="s">
        <v>84</v>
      </c>
      <c r="I22" s="31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31">
        <v>226871</v>
      </c>
      <c r="B23" s="31" t="s">
        <v>50</v>
      </c>
      <c r="C23" s="31" t="s">
        <v>23</v>
      </c>
      <c r="D23" s="32">
        <v>42319</v>
      </c>
      <c r="E23" s="31" t="s">
        <v>17</v>
      </c>
      <c r="F23" s="31">
        <v>15545057683</v>
      </c>
      <c r="G23" s="31" t="s">
        <v>18</v>
      </c>
      <c r="H23" s="31" t="s">
        <v>87</v>
      </c>
      <c r="I23" s="31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31">
        <v>226906</v>
      </c>
      <c r="B24" s="31" t="s">
        <v>51</v>
      </c>
      <c r="C24" s="31" t="s">
        <v>52</v>
      </c>
      <c r="D24" s="32">
        <v>42320</v>
      </c>
      <c r="E24" s="31" t="s">
        <v>17</v>
      </c>
      <c r="F24" s="31">
        <v>15545550671</v>
      </c>
      <c r="G24" s="31" t="s">
        <v>18</v>
      </c>
      <c r="H24" s="31" t="s">
        <v>88</v>
      </c>
      <c r="I24" s="31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31">
        <v>226912</v>
      </c>
      <c r="B25" s="31" t="s">
        <v>53</v>
      </c>
      <c r="C25" s="31" t="s">
        <v>54</v>
      </c>
      <c r="D25" s="32">
        <v>42320</v>
      </c>
      <c r="E25" s="31" t="s">
        <v>17</v>
      </c>
      <c r="F25" s="31">
        <v>13029984216</v>
      </c>
      <c r="G25" s="31" t="s">
        <v>18</v>
      </c>
      <c r="H25" s="31" t="s">
        <v>89</v>
      </c>
      <c r="I25" s="31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31">
        <v>227132</v>
      </c>
      <c r="B26" s="31" t="s">
        <v>55</v>
      </c>
      <c r="C26" s="31" t="s">
        <v>23</v>
      </c>
      <c r="D26" s="32">
        <v>42326</v>
      </c>
      <c r="E26" s="31" t="s">
        <v>17</v>
      </c>
      <c r="F26" s="31">
        <v>15545107619</v>
      </c>
      <c r="G26" s="31" t="s">
        <v>18</v>
      </c>
      <c r="H26" s="31" t="s">
        <v>90</v>
      </c>
      <c r="I26" s="31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66.69</v>
      </c>
    </row>
    <row r="27" spans="1:15">
      <c r="A27" s="31">
        <v>227194</v>
      </c>
      <c r="B27" s="31" t="s">
        <v>56</v>
      </c>
      <c r="C27" s="31" t="s">
        <v>23</v>
      </c>
      <c r="D27" s="32">
        <v>42328</v>
      </c>
      <c r="E27" s="31" t="s">
        <v>17</v>
      </c>
      <c r="F27" s="31">
        <v>13054281568</v>
      </c>
      <c r="G27" s="31" t="s">
        <v>18</v>
      </c>
      <c r="H27" s="31" t="s">
        <v>57</v>
      </c>
      <c r="I27" s="31">
        <v>18603656120</v>
      </c>
      <c r="J27" s="7">
        <v>487.06</v>
      </c>
      <c r="K27" s="7">
        <v>0</v>
      </c>
      <c r="L27" s="7">
        <v>24.353</v>
      </c>
      <c r="M27" s="30">
        <f t="shared" si="0"/>
        <v>0</v>
      </c>
      <c r="N27" s="20">
        <f t="shared" si="1"/>
        <v>24.35</v>
      </c>
      <c r="O27">
        <f>SUMIFS(联通数据!I:I,联通数据!A:A,LEFT(O$1,6),联通数据!C:C,F27)/1000</f>
        <v>487.06</v>
      </c>
    </row>
    <row r="28" spans="1:15">
      <c r="A28" s="31">
        <v>227838</v>
      </c>
      <c r="B28" s="31" t="s">
        <v>60</v>
      </c>
      <c r="C28" s="31" t="s">
        <v>61</v>
      </c>
      <c r="D28" s="32">
        <v>42346</v>
      </c>
      <c r="E28" s="31" t="s">
        <v>17</v>
      </c>
      <c r="F28" s="31">
        <v>15645570168</v>
      </c>
      <c r="G28" s="31" t="s">
        <v>18</v>
      </c>
      <c r="H28" s="31" t="s">
        <v>91</v>
      </c>
      <c r="I28" s="31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31">
        <v>228120</v>
      </c>
      <c r="B29" s="31" t="s">
        <v>62</v>
      </c>
      <c r="C29" s="31" t="s">
        <v>23</v>
      </c>
      <c r="D29" s="32">
        <v>42355</v>
      </c>
      <c r="E29" s="31" t="s">
        <v>17</v>
      </c>
      <c r="F29" s="31">
        <v>13159850785</v>
      </c>
      <c r="G29" s="31" t="s">
        <v>18</v>
      </c>
      <c r="H29" s="31" t="s">
        <v>63</v>
      </c>
      <c r="I29" s="31">
        <v>18604611856</v>
      </c>
      <c r="J29" s="7">
        <v>402.24</v>
      </c>
      <c r="K29" s="7">
        <v>0</v>
      </c>
      <c r="L29" s="7">
        <v>20.112</v>
      </c>
      <c r="M29" s="30">
        <f t="shared" si="0"/>
        <v>0</v>
      </c>
      <c r="N29" s="20">
        <f t="shared" si="1"/>
        <v>20.11</v>
      </c>
      <c r="O29">
        <f>SUMIFS(联通数据!I:I,联通数据!A:A,LEFT(O$1,6),联通数据!C:C,F29)/1000</f>
        <v>402.24</v>
      </c>
    </row>
    <row r="30" spans="1:15">
      <c r="A30" s="31">
        <v>228257</v>
      </c>
      <c r="B30" s="31" t="s">
        <v>64</v>
      </c>
      <c r="C30" s="31" t="s">
        <v>65</v>
      </c>
      <c r="D30" s="32">
        <v>42360</v>
      </c>
      <c r="E30" s="31" t="s">
        <v>17</v>
      </c>
      <c r="F30" s="31">
        <v>15545903995</v>
      </c>
      <c r="G30" s="31" t="s">
        <v>18</v>
      </c>
      <c r="H30" s="31" t="s">
        <v>92</v>
      </c>
      <c r="I30" s="31">
        <v>18604689168</v>
      </c>
      <c r="J30" s="7">
        <v>299.2</v>
      </c>
      <c r="K30" s="7">
        <v>0</v>
      </c>
      <c r="L30" s="7">
        <v>14.96</v>
      </c>
      <c r="M30" s="30">
        <f t="shared" si="0"/>
        <v>0</v>
      </c>
      <c r="N30" s="20">
        <f t="shared" si="1"/>
        <v>14.96</v>
      </c>
      <c r="O30">
        <f>SUMIFS(联通数据!I:I,联通数据!A:A,LEFT(O$1,6),联通数据!C:C,F30)/1000</f>
        <v>299.2</v>
      </c>
    </row>
    <row r="31" spans="1:15">
      <c r="A31" s="31">
        <v>228479</v>
      </c>
      <c r="B31" s="31" t="s">
        <v>66</v>
      </c>
      <c r="C31" s="31" t="s">
        <v>67</v>
      </c>
      <c r="D31" s="32">
        <v>42368</v>
      </c>
      <c r="E31" s="31" t="s">
        <v>17</v>
      </c>
      <c r="F31" s="31">
        <v>13089767451</v>
      </c>
      <c r="G31" s="31" t="s">
        <v>18</v>
      </c>
      <c r="H31" s="31" t="s">
        <v>68</v>
      </c>
      <c r="I31" s="31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31">
        <v>228527</v>
      </c>
      <c r="B32" s="31" t="s">
        <v>93</v>
      </c>
      <c r="C32" s="31" t="s">
        <v>67</v>
      </c>
      <c r="D32" s="32">
        <v>42370</v>
      </c>
      <c r="E32" s="31" t="s">
        <v>17</v>
      </c>
      <c r="F32" s="31">
        <v>13214668068</v>
      </c>
      <c r="G32" s="31" t="s">
        <v>18</v>
      </c>
      <c r="H32" s="31" t="s">
        <v>94</v>
      </c>
      <c r="I32" s="31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31">
        <v>228593</v>
      </c>
      <c r="B33" s="31" t="s">
        <v>25</v>
      </c>
      <c r="C33" s="31" t="s">
        <v>26</v>
      </c>
      <c r="D33" s="32">
        <v>42373</v>
      </c>
      <c r="E33" s="31" t="s">
        <v>17</v>
      </c>
      <c r="F33" s="31">
        <v>13104524724</v>
      </c>
      <c r="G33" s="31" t="s">
        <v>18</v>
      </c>
      <c r="H33" s="31" t="s">
        <v>27</v>
      </c>
      <c r="I33" s="31">
        <v>15645202616</v>
      </c>
      <c r="J33" s="7">
        <v>3000</v>
      </c>
      <c r="K33" s="7">
        <v>0</v>
      </c>
      <c r="L33" s="7">
        <v>150</v>
      </c>
      <c r="M33" s="30">
        <f t="shared" si="0"/>
        <v>0</v>
      </c>
      <c r="N33" s="20">
        <f t="shared" si="1"/>
        <v>150</v>
      </c>
      <c r="O33">
        <f>SUMIFS(联通数据!I:I,联通数据!A:A,LEFT(O$1,6),联通数据!C:C,F33)/1000</f>
        <v>3000</v>
      </c>
    </row>
    <row r="34" spans="1:15">
      <c r="A34" s="31">
        <v>228807</v>
      </c>
      <c r="B34" s="31" t="s">
        <v>95</v>
      </c>
      <c r="C34" s="31" t="s">
        <v>54</v>
      </c>
      <c r="D34" s="32">
        <v>42380</v>
      </c>
      <c r="E34" s="31" t="s">
        <v>17</v>
      </c>
      <c r="F34" s="31">
        <v>15545413110</v>
      </c>
      <c r="G34" s="31" t="s">
        <v>18</v>
      </c>
      <c r="H34" s="31" t="s">
        <v>96</v>
      </c>
      <c r="I34" s="31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31">
        <v>229031</v>
      </c>
      <c r="B35" s="31" t="s">
        <v>97</v>
      </c>
      <c r="C35" s="31" t="s">
        <v>35</v>
      </c>
      <c r="D35" s="32">
        <v>42387</v>
      </c>
      <c r="E35" s="31" t="s">
        <v>17</v>
      </c>
      <c r="F35" s="31">
        <v>13144660091</v>
      </c>
      <c r="G35" s="31" t="s">
        <v>18</v>
      </c>
      <c r="H35" s="31" t="s">
        <v>75</v>
      </c>
      <c r="I35" s="31">
        <v>18604664632</v>
      </c>
      <c r="J35" s="7">
        <v>0</v>
      </c>
      <c r="K35" s="7">
        <v>0</v>
      </c>
      <c r="L35" s="7">
        <v>0</v>
      </c>
      <c r="M35" s="30">
        <f t="shared" ref="M35:M71" si="2">IF(J35+K35&gt;0,1-O35/(J35+K35),0)</f>
        <v>0</v>
      </c>
      <c r="N35" s="20">
        <f t="shared" ref="N35:N71" si="3">ROUND(L35*(1-M35),2)</f>
        <v>0</v>
      </c>
      <c r="O35">
        <f>SUMIFS(联通数据!I:I,联通数据!A:A,LEFT(O$1,6),联通数据!C:C,F35)/1000</f>
        <v>0</v>
      </c>
    </row>
    <row r="36" spans="1:15">
      <c r="A36" s="31">
        <v>229079</v>
      </c>
      <c r="B36" s="31" t="s">
        <v>98</v>
      </c>
      <c r="C36" s="31" t="s">
        <v>23</v>
      </c>
      <c r="D36" s="32">
        <v>42389</v>
      </c>
      <c r="E36" s="31" t="s">
        <v>17</v>
      </c>
      <c r="F36" s="31">
        <v>15545159712</v>
      </c>
      <c r="G36" s="31" t="s">
        <v>18</v>
      </c>
      <c r="H36" s="31" t="s">
        <v>99</v>
      </c>
      <c r="I36" s="31">
        <v>18603655953</v>
      </c>
      <c r="J36" s="7">
        <v>200</v>
      </c>
      <c r="K36" s="7">
        <v>0</v>
      </c>
      <c r="L36" s="7">
        <v>10</v>
      </c>
      <c r="M36" s="30">
        <f t="shared" si="2"/>
        <v>0</v>
      </c>
      <c r="N36" s="20">
        <f t="shared" si="3"/>
        <v>10</v>
      </c>
      <c r="O36">
        <f>SUMIFS(联通数据!I:I,联通数据!A:A,LEFT(O$1,6),联通数据!C:C,F36)/1000</f>
        <v>200</v>
      </c>
    </row>
    <row r="37" spans="1:15">
      <c r="A37" s="31">
        <v>229565</v>
      </c>
      <c r="B37" s="31" t="s">
        <v>101</v>
      </c>
      <c r="C37" s="31" t="s">
        <v>23</v>
      </c>
      <c r="D37" s="32">
        <v>42403</v>
      </c>
      <c r="E37" s="31" t="s">
        <v>17</v>
      </c>
      <c r="F37" s="31">
        <v>13029807572</v>
      </c>
      <c r="G37" s="31" t="s">
        <v>18</v>
      </c>
      <c r="H37" s="31" t="s">
        <v>102</v>
      </c>
      <c r="I37" s="31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31">
        <v>229749</v>
      </c>
      <c r="B38" s="31" t="s">
        <v>103</v>
      </c>
      <c r="C38" s="31" t="s">
        <v>23</v>
      </c>
      <c r="D38" s="32">
        <v>42416</v>
      </c>
      <c r="E38" s="31" t="s">
        <v>17</v>
      </c>
      <c r="F38" s="31">
        <v>15545540032</v>
      </c>
      <c r="G38" s="31" t="s">
        <v>18</v>
      </c>
      <c r="H38" s="31" t="s">
        <v>104</v>
      </c>
      <c r="I38" s="31">
        <v>18603653136</v>
      </c>
      <c r="J38" s="7">
        <v>50</v>
      </c>
      <c r="K38" s="7">
        <v>0</v>
      </c>
      <c r="L38" s="7">
        <v>2.5</v>
      </c>
      <c r="M38" s="30">
        <f t="shared" si="2"/>
        <v>0</v>
      </c>
      <c r="N38" s="20">
        <f t="shared" si="3"/>
        <v>2.5</v>
      </c>
      <c r="O38">
        <f>SUMIFS(联通数据!I:I,联通数据!A:A,LEFT(O$1,6),联通数据!C:C,F38)/1000</f>
        <v>50</v>
      </c>
    </row>
    <row r="39" spans="1:15">
      <c r="A39" s="31">
        <v>230240</v>
      </c>
      <c r="B39" s="31" t="s">
        <v>106</v>
      </c>
      <c r="C39" s="31" t="s">
        <v>23</v>
      </c>
      <c r="D39" s="32">
        <v>42433</v>
      </c>
      <c r="E39" s="31" t="s">
        <v>17</v>
      </c>
      <c r="F39" s="31">
        <v>18686706064</v>
      </c>
      <c r="G39" s="31" t="s">
        <v>18</v>
      </c>
      <c r="H39" s="31" t="s">
        <v>107</v>
      </c>
      <c r="I39" s="31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31">
        <v>230280</v>
      </c>
      <c r="B40" s="31" t="s">
        <v>108</v>
      </c>
      <c r="C40" s="31" t="s">
        <v>20</v>
      </c>
      <c r="D40" s="32">
        <v>42436</v>
      </c>
      <c r="E40" s="31" t="s">
        <v>17</v>
      </c>
      <c r="F40" s="31">
        <v>15604631379</v>
      </c>
      <c r="G40" s="31" t="s">
        <v>18</v>
      </c>
      <c r="H40" s="31" t="s">
        <v>109</v>
      </c>
      <c r="I40" s="31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31">
        <v>230298</v>
      </c>
      <c r="B41" s="31" t="s">
        <v>128</v>
      </c>
      <c r="C41" s="31" t="s">
        <v>61</v>
      </c>
      <c r="D41" s="32">
        <v>42436</v>
      </c>
      <c r="E41" s="31" t="s">
        <v>17</v>
      </c>
      <c r="F41" s="31">
        <v>13045389591</v>
      </c>
      <c r="G41" s="31" t="s">
        <v>18</v>
      </c>
      <c r="H41" s="31" t="s">
        <v>129</v>
      </c>
      <c r="I41" s="31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31">
        <v>230391</v>
      </c>
      <c r="B42" s="31" t="s">
        <v>111</v>
      </c>
      <c r="C42" s="31" t="s">
        <v>16</v>
      </c>
      <c r="D42" s="32">
        <v>42439</v>
      </c>
      <c r="E42" s="31" t="s">
        <v>17</v>
      </c>
      <c r="F42" s="31">
        <v>15604593101</v>
      </c>
      <c r="G42" s="31" t="s">
        <v>18</v>
      </c>
      <c r="H42" s="31" t="s">
        <v>112</v>
      </c>
      <c r="I42" s="31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31">
        <v>230501</v>
      </c>
      <c r="B43" s="31" t="s">
        <v>113</v>
      </c>
      <c r="C43" s="31" t="s">
        <v>67</v>
      </c>
      <c r="D43" s="32">
        <v>42444</v>
      </c>
      <c r="E43" s="31" t="s">
        <v>17</v>
      </c>
      <c r="F43" s="31">
        <v>13039787819</v>
      </c>
      <c r="G43" s="31" t="s">
        <v>18</v>
      </c>
      <c r="H43" s="31" t="s">
        <v>114</v>
      </c>
      <c r="I43" s="31">
        <v>18645604068</v>
      </c>
      <c r="J43" s="7">
        <v>800</v>
      </c>
      <c r="K43" s="7">
        <v>0</v>
      </c>
      <c r="L43" s="7">
        <v>40</v>
      </c>
      <c r="M43" s="30">
        <f t="shared" si="2"/>
        <v>0</v>
      </c>
      <c r="N43" s="20">
        <f t="shared" si="3"/>
        <v>40</v>
      </c>
      <c r="O43">
        <f>SUMIFS(联通数据!I:I,联通数据!A:A,LEFT(O$1,6),联通数据!C:C,F43)/1000</f>
        <v>800</v>
      </c>
    </row>
    <row r="44" spans="1:15">
      <c r="A44" s="31">
        <v>230502</v>
      </c>
      <c r="B44" s="31" t="s">
        <v>115</v>
      </c>
      <c r="C44" s="31" t="s">
        <v>23</v>
      </c>
      <c r="D44" s="32">
        <v>42444</v>
      </c>
      <c r="E44" s="31" t="s">
        <v>17</v>
      </c>
      <c r="F44" s="31">
        <v>13029726327</v>
      </c>
      <c r="G44" s="31" t="s">
        <v>18</v>
      </c>
      <c r="H44" s="31" t="s">
        <v>116</v>
      </c>
      <c r="I44" s="31">
        <v>18603655891</v>
      </c>
      <c r="J44" s="7">
        <v>100</v>
      </c>
      <c r="K44" s="7">
        <v>0</v>
      </c>
      <c r="L44" s="7">
        <v>5</v>
      </c>
      <c r="M44" s="30">
        <f t="shared" si="2"/>
        <v>0</v>
      </c>
      <c r="N44" s="20">
        <f t="shared" si="3"/>
        <v>5</v>
      </c>
      <c r="O44">
        <f>SUMIFS(联通数据!I:I,联通数据!A:A,LEFT(O$1,6),联通数据!C:C,F44)/1000</f>
        <v>100</v>
      </c>
    </row>
    <row r="45" spans="1:15">
      <c r="A45" s="31">
        <v>230712</v>
      </c>
      <c r="B45" s="31" t="s">
        <v>117</v>
      </c>
      <c r="C45" s="31" t="s">
        <v>23</v>
      </c>
      <c r="D45" s="32">
        <v>42450</v>
      </c>
      <c r="E45" s="31" t="s">
        <v>17</v>
      </c>
      <c r="F45" s="31">
        <v>13125911397</v>
      </c>
      <c r="G45" s="31" t="s">
        <v>18</v>
      </c>
      <c r="H45" s="31" t="s">
        <v>118</v>
      </c>
      <c r="I45" s="31">
        <v>18603655892</v>
      </c>
      <c r="J45" s="7">
        <v>2890.14</v>
      </c>
      <c r="K45" s="7">
        <v>0</v>
      </c>
      <c r="L45" s="7">
        <v>144.507</v>
      </c>
      <c r="M45" s="30">
        <f t="shared" si="2"/>
        <v>0</v>
      </c>
      <c r="N45" s="20">
        <f t="shared" si="3"/>
        <v>144.51</v>
      </c>
      <c r="O45">
        <f>SUMIFS(联通数据!I:I,联通数据!A:A,LEFT(O$1,6),联通数据!C:C,F45)/1000</f>
        <v>2890.14</v>
      </c>
    </row>
    <row r="46" spans="1:15">
      <c r="A46" s="31">
        <v>230958</v>
      </c>
      <c r="B46" s="31" t="s">
        <v>119</v>
      </c>
      <c r="C46" s="31" t="s">
        <v>52</v>
      </c>
      <c r="D46" s="32">
        <v>42458</v>
      </c>
      <c r="E46" s="31" t="s">
        <v>17</v>
      </c>
      <c r="F46" s="31">
        <v>15545556309</v>
      </c>
      <c r="G46" s="31" t="s">
        <v>18</v>
      </c>
      <c r="H46" s="31" t="s">
        <v>120</v>
      </c>
      <c r="I46" s="31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31">
        <v>230977</v>
      </c>
      <c r="B47" s="31" t="s">
        <v>121</v>
      </c>
      <c r="C47" s="31" t="s">
        <v>23</v>
      </c>
      <c r="D47" s="32">
        <v>42459</v>
      </c>
      <c r="E47" s="31" t="s">
        <v>17</v>
      </c>
      <c r="F47" s="31">
        <v>13069860176</v>
      </c>
      <c r="G47" s="31" t="s">
        <v>18</v>
      </c>
      <c r="H47" s="31" t="s">
        <v>122</v>
      </c>
      <c r="I47" s="31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1">
        <v>231012</v>
      </c>
      <c r="B48" s="31" t="s">
        <v>123</v>
      </c>
      <c r="C48" s="31" t="s">
        <v>23</v>
      </c>
      <c r="D48" s="32">
        <v>42460</v>
      </c>
      <c r="E48" s="31" t="s">
        <v>17</v>
      </c>
      <c r="F48" s="31">
        <v>13100874110</v>
      </c>
      <c r="G48" s="31" t="s">
        <v>18</v>
      </c>
      <c r="H48" s="31" t="s">
        <v>124</v>
      </c>
      <c r="I48" s="31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31">
        <v>231015</v>
      </c>
      <c r="B49" s="31" t="s">
        <v>125</v>
      </c>
      <c r="C49" s="31" t="s">
        <v>20</v>
      </c>
      <c r="D49" s="32">
        <v>42460</v>
      </c>
      <c r="E49" s="31" t="s">
        <v>17</v>
      </c>
      <c r="F49" s="31">
        <v>15603631425</v>
      </c>
      <c r="G49" s="31" t="s">
        <v>18</v>
      </c>
      <c r="H49" s="31" t="s">
        <v>130</v>
      </c>
      <c r="I49" s="31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31">
        <v>231044</v>
      </c>
      <c r="B50" s="31" t="s">
        <v>131</v>
      </c>
      <c r="C50" s="31" t="s">
        <v>32</v>
      </c>
      <c r="D50" s="32">
        <v>42461</v>
      </c>
      <c r="E50" s="31" t="s">
        <v>17</v>
      </c>
      <c r="F50" s="31">
        <v>13089625051</v>
      </c>
      <c r="G50" s="31" t="s">
        <v>18</v>
      </c>
      <c r="H50" s="31" t="s">
        <v>73</v>
      </c>
      <c r="I50" s="31">
        <v>15645887172</v>
      </c>
      <c r="J50" s="7">
        <v>0</v>
      </c>
      <c r="K50" s="7">
        <v>50</v>
      </c>
      <c r="L50" s="7">
        <v>4</v>
      </c>
      <c r="M50" s="30">
        <f t="shared" si="2"/>
        <v>0</v>
      </c>
      <c r="N50" s="20">
        <f t="shared" si="3"/>
        <v>4</v>
      </c>
      <c r="O50">
        <f>SUMIFS(联通数据!I:I,联通数据!A:A,LEFT(O$1,6),联通数据!C:C,F50)/1000</f>
        <v>50</v>
      </c>
    </row>
    <row r="51" spans="1:15">
      <c r="A51" s="31">
        <v>231072</v>
      </c>
      <c r="B51" s="31" t="s">
        <v>132</v>
      </c>
      <c r="C51" s="31" t="s">
        <v>16</v>
      </c>
      <c r="D51" s="32">
        <v>42461</v>
      </c>
      <c r="E51" s="31" t="s">
        <v>17</v>
      </c>
      <c r="F51" s="31">
        <v>13029836886</v>
      </c>
      <c r="G51" s="31" t="s">
        <v>18</v>
      </c>
      <c r="H51" s="31" t="s">
        <v>133</v>
      </c>
      <c r="I51" s="31">
        <v>15645092162</v>
      </c>
      <c r="J51" s="7">
        <v>811.28</v>
      </c>
      <c r="K51" s="7">
        <v>0</v>
      </c>
      <c r="L51" s="7">
        <v>40.564</v>
      </c>
      <c r="M51" s="30">
        <f t="shared" si="2"/>
        <v>-0.246524011438714</v>
      </c>
      <c r="N51" s="20">
        <f t="shared" si="3"/>
        <v>50.56</v>
      </c>
      <c r="O51">
        <f>SUMIFS(联通数据!I:I,联通数据!A:A,LEFT(O$1,6),联通数据!C:C,F51)/1000</f>
        <v>1011.28</v>
      </c>
    </row>
    <row r="52" spans="1:15">
      <c r="A52" s="31">
        <v>231108</v>
      </c>
      <c r="B52" s="31" t="s">
        <v>134</v>
      </c>
      <c r="C52" s="31" t="s">
        <v>20</v>
      </c>
      <c r="D52" s="32">
        <v>42465</v>
      </c>
      <c r="E52" s="31" t="s">
        <v>17</v>
      </c>
      <c r="F52" s="31">
        <v>13045336752</v>
      </c>
      <c r="G52" s="31" t="s">
        <v>18</v>
      </c>
      <c r="H52" s="31" t="s">
        <v>135</v>
      </c>
      <c r="I52" s="31">
        <v>18604530032</v>
      </c>
      <c r="J52" s="7">
        <v>50</v>
      </c>
      <c r="K52" s="7">
        <v>50</v>
      </c>
      <c r="L52" s="7">
        <v>6.5</v>
      </c>
      <c r="M52" s="30">
        <f t="shared" si="2"/>
        <v>0</v>
      </c>
      <c r="N52" s="20">
        <f t="shared" si="3"/>
        <v>6.5</v>
      </c>
      <c r="O52">
        <f>SUMIFS(联通数据!I:I,联通数据!A:A,LEFT(O$1,6),联通数据!C:C,F52)/1000</f>
        <v>100</v>
      </c>
    </row>
    <row r="53" spans="1:15">
      <c r="A53" s="31">
        <v>231485</v>
      </c>
      <c r="B53" s="31" t="s">
        <v>136</v>
      </c>
      <c r="C53" s="31" t="s">
        <v>16</v>
      </c>
      <c r="D53" s="32">
        <v>42479</v>
      </c>
      <c r="E53" s="31" t="s">
        <v>17</v>
      </c>
      <c r="F53" s="31">
        <v>13244592769</v>
      </c>
      <c r="G53" s="31" t="s">
        <v>18</v>
      </c>
      <c r="H53" s="31" t="s">
        <v>137</v>
      </c>
      <c r="I53" s="31">
        <v>15645900517</v>
      </c>
      <c r="J53" s="7">
        <v>200</v>
      </c>
      <c r="K53" s="7">
        <v>0</v>
      </c>
      <c r="L53" s="7">
        <v>10</v>
      </c>
      <c r="M53" s="30">
        <f t="shared" si="2"/>
        <v>1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31">
        <v>231594</v>
      </c>
      <c r="B54" s="31" t="s">
        <v>138</v>
      </c>
      <c r="C54" s="31" t="s">
        <v>23</v>
      </c>
      <c r="D54" s="32">
        <v>42481</v>
      </c>
      <c r="E54" s="31" t="s">
        <v>17</v>
      </c>
      <c r="F54" s="31">
        <v>15561561681</v>
      </c>
      <c r="G54" s="31" t="s">
        <v>18</v>
      </c>
      <c r="H54" s="31" t="s">
        <v>18</v>
      </c>
      <c r="I54" s="31">
        <v>18603600503</v>
      </c>
      <c r="J54" s="7">
        <v>399.92</v>
      </c>
      <c r="K54" s="7">
        <v>0</v>
      </c>
      <c r="L54" s="7">
        <v>19.996</v>
      </c>
      <c r="M54" s="30">
        <f t="shared" si="2"/>
        <v>0.244848969793959</v>
      </c>
      <c r="N54" s="20">
        <f t="shared" si="3"/>
        <v>15.1</v>
      </c>
      <c r="O54">
        <f>SUMIFS(联通数据!I:I,联通数据!A:A,LEFT(O$1,6),联通数据!C:C,F54)/1000</f>
        <v>302</v>
      </c>
    </row>
    <row r="55" spans="1:15">
      <c r="A55" s="31">
        <v>232094</v>
      </c>
      <c r="B55" s="31" t="s">
        <v>140</v>
      </c>
      <c r="C55" s="31" t="s">
        <v>16</v>
      </c>
      <c r="D55" s="32">
        <v>42495</v>
      </c>
      <c r="E55" s="31" t="s">
        <v>17</v>
      </c>
      <c r="F55" s="31">
        <v>13194596220</v>
      </c>
      <c r="G55" s="31" t="s">
        <v>18</v>
      </c>
      <c r="H55" s="31" t="s">
        <v>141</v>
      </c>
      <c r="I55" s="31">
        <v>15645902667</v>
      </c>
      <c r="J55" s="7">
        <v>200</v>
      </c>
      <c r="K55" s="7">
        <v>0</v>
      </c>
      <c r="L55" s="7">
        <v>10</v>
      </c>
      <c r="M55" s="30">
        <f t="shared" si="2"/>
        <v>0</v>
      </c>
      <c r="N55" s="20">
        <f t="shared" si="3"/>
        <v>10</v>
      </c>
      <c r="O55">
        <f>SUMIFS(联通数据!I:I,联通数据!A:A,LEFT(O$1,6),联通数据!C:C,F55)/1000</f>
        <v>200</v>
      </c>
    </row>
    <row r="56" spans="1:15">
      <c r="A56" s="33">
        <v>232187</v>
      </c>
      <c r="B56" s="33" t="s">
        <v>142</v>
      </c>
      <c r="C56" s="33" t="s">
        <v>26</v>
      </c>
      <c r="D56" s="34">
        <v>42499</v>
      </c>
      <c r="E56" s="33" t="s">
        <v>17</v>
      </c>
      <c r="F56" s="33">
        <v>13089740575</v>
      </c>
      <c r="G56" s="33" t="s">
        <v>18</v>
      </c>
      <c r="H56" s="33" t="s">
        <v>143</v>
      </c>
      <c r="I56" s="33">
        <v>15645202539</v>
      </c>
      <c r="J56" s="7">
        <v>50</v>
      </c>
      <c r="K56" s="7">
        <v>0</v>
      </c>
      <c r="L56" s="7">
        <v>2.5</v>
      </c>
      <c r="M56" s="30">
        <f t="shared" si="2"/>
        <v>0</v>
      </c>
      <c r="N56" s="20">
        <f t="shared" si="3"/>
        <v>2.5</v>
      </c>
      <c r="O56">
        <f>SUMIFS(联通数据!I:I,联通数据!A:A,LEFT(O$1,6),联通数据!C:C,F56)/1000</f>
        <v>50</v>
      </c>
    </row>
    <row r="57" spans="1:15">
      <c r="A57" s="33">
        <v>232262</v>
      </c>
      <c r="B57" s="33" t="s">
        <v>144</v>
      </c>
      <c r="C57" s="33" t="s">
        <v>61</v>
      </c>
      <c r="D57" s="34">
        <v>42501</v>
      </c>
      <c r="E57" s="33" t="s">
        <v>17</v>
      </c>
      <c r="F57" s="33">
        <v>13009968712</v>
      </c>
      <c r="G57" s="33" t="s">
        <v>18</v>
      </c>
      <c r="H57" s="33" t="s">
        <v>145</v>
      </c>
      <c r="I57" s="33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33">
        <v>232268</v>
      </c>
      <c r="B58" s="33" t="s">
        <v>146</v>
      </c>
      <c r="C58" s="33" t="s">
        <v>67</v>
      </c>
      <c r="D58" s="34">
        <v>42501</v>
      </c>
      <c r="E58" s="33" t="s">
        <v>17</v>
      </c>
      <c r="F58" s="33">
        <v>13039775697</v>
      </c>
      <c r="G58" s="33" t="s">
        <v>18</v>
      </c>
      <c r="H58" s="33" t="s">
        <v>147</v>
      </c>
      <c r="I58" s="33">
        <v>13251569777</v>
      </c>
      <c r="J58" s="7">
        <v>800</v>
      </c>
      <c r="K58" s="7">
        <v>0</v>
      </c>
      <c r="L58" s="7">
        <v>40</v>
      </c>
      <c r="M58" s="30">
        <f t="shared" si="2"/>
        <v>0</v>
      </c>
      <c r="N58" s="20">
        <f t="shared" si="3"/>
        <v>40</v>
      </c>
      <c r="O58">
        <f>SUMIFS(联通数据!I:I,联通数据!A:A,LEFT(O$1,6),联通数据!C:C,F58)/1000</f>
        <v>800</v>
      </c>
    </row>
    <row r="59" spans="1:15">
      <c r="A59" s="33">
        <v>232269</v>
      </c>
      <c r="B59" s="33" t="s">
        <v>148</v>
      </c>
      <c r="C59" s="33" t="s">
        <v>20</v>
      </c>
      <c r="D59" s="34">
        <v>42501</v>
      </c>
      <c r="E59" s="33" t="s">
        <v>17</v>
      </c>
      <c r="F59" s="33">
        <v>13144635512</v>
      </c>
      <c r="G59" s="33" t="s">
        <v>18</v>
      </c>
      <c r="H59" s="33" t="s">
        <v>149</v>
      </c>
      <c r="I59" s="33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33">
        <v>232289</v>
      </c>
      <c r="B60" s="33" t="s">
        <v>150</v>
      </c>
      <c r="C60" s="33" t="s">
        <v>16</v>
      </c>
      <c r="D60" s="34">
        <v>42502</v>
      </c>
      <c r="E60" s="33" t="s">
        <v>17</v>
      </c>
      <c r="F60" s="33">
        <v>13039835520</v>
      </c>
      <c r="G60" s="33" t="s">
        <v>18</v>
      </c>
      <c r="H60" s="33" t="s">
        <v>151</v>
      </c>
      <c r="I60" s="33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33">
        <v>232442</v>
      </c>
      <c r="B61" s="33" t="s">
        <v>152</v>
      </c>
      <c r="C61" s="33" t="s">
        <v>153</v>
      </c>
      <c r="D61" s="34">
        <v>42506</v>
      </c>
      <c r="E61" s="33" t="s">
        <v>17</v>
      </c>
      <c r="F61" s="33">
        <v>13091750030</v>
      </c>
      <c r="G61" s="33" t="s">
        <v>18</v>
      </c>
      <c r="H61" s="33" t="s">
        <v>91</v>
      </c>
      <c r="I61" s="33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33">
        <v>232736</v>
      </c>
      <c r="B62" s="33" t="s">
        <v>154</v>
      </c>
      <c r="C62" s="33" t="s">
        <v>16</v>
      </c>
      <c r="D62" s="34">
        <v>42515</v>
      </c>
      <c r="E62" s="33" t="s">
        <v>17</v>
      </c>
      <c r="F62" s="33">
        <v>13029823031</v>
      </c>
      <c r="G62" s="33" t="s">
        <v>18</v>
      </c>
      <c r="H62" s="33" t="s">
        <v>155</v>
      </c>
      <c r="I62" s="33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33">
        <v>232791</v>
      </c>
      <c r="B63" s="33" t="s">
        <v>156</v>
      </c>
      <c r="C63" s="33" t="s">
        <v>153</v>
      </c>
      <c r="D63" s="34">
        <v>42517</v>
      </c>
      <c r="E63" s="33" t="s">
        <v>17</v>
      </c>
      <c r="F63" s="33">
        <v>13089902168</v>
      </c>
      <c r="G63" s="33" t="s">
        <v>18</v>
      </c>
      <c r="H63" s="33" t="s">
        <v>157</v>
      </c>
      <c r="I63" s="33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33">
        <v>232795</v>
      </c>
      <c r="B64" s="33" t="s">
        <v>158</v>
      </c>
      <c r="C64" s="33" t="s">
        <v>23</v>
      </c>
      <c r="D64" s="34">
        <v>42517</v>
      </c>
      <c r="E64" s="33" t="s">
        <v>17</v>
      </c>
      <c r="F64" s="33">
        <v>15546108519</v>
      </c>
      <c r="G64" s="33" t="s">
        <v>18</v>
      </c>
      <c r="H64" s="33" t="s">
        <v>160</v>
      </c>
      <c r="I64" s="33">
        <v>18603656003</v>
      </c>
      <c r="J64" s="7">
        <v>1819.51</v>
      </c>
      <c r="K64" s="7">
        <v>0</v>
      </c>
      <c r="L64" s="7">
        <v>90.9755</v>
      </c>
      <c r="M64" s="30">
        <f t="shared" si="2"/>
        <v>0</v>
      </c>
      <c r="N64" s="20">
        <f t="shared" si="3"/>
        <v>90.98</v>
      </c>
      <c r="O64">
        <f>SUMIFS(联通数据!I:I,联通数据!A:A,LEFT(O$1,6),联通数据!C:C,F64)/1000</f>
        <v>1819.51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673.92</v>
      </c>
      <c r="K65" s="7">
        <v>0</v>
      </c>
      <c r="L65" s="7">
        <v>33.696</v>
      </c>
      <c r="M65" s="30">
        <f t="shared" si="2"/>
        <v>0</v>
      </c>
      <c r="N65" s="20">
        <f t="shared" si="3"/>
        <v>33.7</v>
      </c>
      <c r="O65">
        <f>SUMIFS(联通数据!I:I,联通数据!A:A,LEFT(O$1,6),联通数据!C:C,F65)/1000</f>
        <v>673.92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400</v>
      </c>
      <c r="K66" s="7">
        <v>0</v>
      </c>
      <c r="L66" s="7">
        <v>20</v>
      </c>
      <c r="M66" s="30">
        <f t="shared" si="2"/>
        <v>0</v>
      </c>
      <c r="N66" s="20">
        <f t="shared" si="3"/>
        <v>20</v>
      </c>
      <c r="O66">
        <f>SUMIFS(联通数据!I:I,联通数据!A:A,LEFT(O$1,6),联通数据!C:C,F66)/1000</f>
        <v>400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518.51</v>
      </c>
      <c r="K67" s="7">
        <v>0</v>
      </c>
      <c r="L67" s="7">
        <v>25.9255</v>
      </c>
      <c r="M67" s="30">
        <f t="shared" si="2"/>
        <v>0</v>
      </c>
      <c r="N67" s="20">
        <f t="shared" si="3"/>
        <v>25.93</v>
      </c>
      <c r="O67">
        <f>SUMIFS(联通数据!I:I,联通数据!A:A,LEFT(O$1,6),联通数据!C:C,F67)/1000</f>
        <v>518.51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100</v>
      </c>
      <c r="K68" s="7">
        <v>0</v>
      </c>
      <c r="L68" s="7">
        <v>5</v>
      </c>
      <c r="M68" s="30">
        <f t="shared" si="2"/>
        <v>0</v>
      </c>
      <c r="N68" s="20">
        <f t="shared" si="3"/>
        <v>5</v>
      </c>
      <c r="O68">
        <f>SUMIFS(联通数据!I:I,联通数据!A:A,LEFT(O$1,6),联通数据!C:C,F68)/1000</f>
        <v>100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5000</v>
      </c>
      <c r="K69" s="7">
        <v>0</v>
      </c>
      <c r="L69" s="7">
        <v>250</v>
      </c>
      <c r="M69" s="30">
        <f t="shared" si="2"/>
        <v>0</v>
      </c>
      <c r="N69" s="20">
        <f t="shared" si="3"/>
        <v>250</v>
      </c>
      <c r="O69">
        <f>SUMIFS(联通数据!I:I,联通数据!A:A,LEFT(O$1,6),联通数据!C:C,F69)/1000</f>
        <v>5000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5000</v>
      </c>
      <c r="K70" s="7">
        <v>0</v>
      </c>
      <c r="L70" s="7">
        <v>250</v>
      </c>
      <c r="M70" s="30">
        <f t="shared" si="2"/>
        <v>0</v>
      </c>
      <c r="N70" s="20">
        <f t="shared" si="3"/>
        <v>250</v>
      </c>
      <c r="O70">
        <f>SUMIFS(联通数据!I:I,联通数据!A:A,LEFT(O$1,6),联通数据!C:C,F70)/1000</f>
        <v>5000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5000</v>
      </c>
      <c r="K71" s="7">
        <v>0</v>
      </c>
      <c r="L71" s="7">
        <v>250</v>
      </c>
      <c r="M71" s="30">
        <f t="shared" si="2"/>
        <v>0</v>
      </c>
      <c r="N71" s="20">
        <f t="shared" si="3"/>
        <v>250</v>
      </c>
      <c r="O71">
        <f>SUMIFS(联通数据!I:I,联通数据!A:A,LEFT(O$1,6),联通数据!C:C,F71)/1000</f>
        <v>5000</v>
      </c>
    </row>
  </sheetData>
  <autoFilter ref="A1:O71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pane xSplit="14" ySplit="1" topLeftCell="O59" activePane="bottomRight" state="frozen"/>
      <selection/>
      <selection pane="topRight"/>
      <selection pane="bottomLeft"/>
      <selection pane="bottomRight" activeCell="K2" sqref="K2:K80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170</v>
      </c>
    </row>
    <row r="2" spans="1:15">
      <c r="A2" s="31">
        <v>222412</v>
      </c>
      <c r="B2" s="31" t="s">
        <v>15</v>
      </c>
      <c r="C2" s="31" t="s">
        <v>16</v>
      </c>
      <c r="D2" s="32">
        <v>42166</v>
      </c>
      <c r="E2" s="31" t="s">
        <v>17</v>
      </c>
      <c r="F2" s="31">
        <v>18603679568</v>
      </c>
      <c r="G2" s="31" t="s">
        <v>18</v>
      </c>
      <c r="H2" s="31" t="s">
        <v>70</v>
      </c>
      <c r="I2" s="35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31">
        <v>223048</v>
      </c>
      <c r="B3" s="31" t="s">
        <v>30</v>
      </c>
      <c r="C3" s="31" t="s">
        <v>20</v>
      </c>
      <c r="D3" s="32">
        <v>42186</v>
      </c>
      <c r="E3" s="31" t="s">
        <v>17</v>
      </c>
      <c r="F3" s="31">
        <v>15694538416</v>
      </c>
      <c r="G3" s="31" t="s">
        <v>18</v>
      </c>
      <c r="H3" s="31" t="s">
        <v>21</v>
      </c>
      <c r="I3" s="35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31">
        <v>224085</v>
      </c>
      <c r="B4" s="31" t="s">
        <v>22</v>
      </c>
      <c r="C4" s="31" t="s">
        <v>23</v>
      </c>
      <c r="D4" s="32">
        <v>42221</v>
      </c>
      <c r="E4" s="31" t="s">
        <v>17</v>
      </c>
      <c r="F4" s="31">
        <v>13101605147</v>
      </c>
      <c r="G4" s="31" t="s">
        <v>18</v>
      </c>
      <c r="H4" s="31" t="s">
        <v>18</v>
      </c>
      <c r="I4" s="35"/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31">
        <v>224098</v>
      </c>
      <c r="B5" s="31" t="s">
        <v>24</v>
      </c>
      <c r="C5" s="31" t="s">
        <v>16</v>
      </c>
      <c r="D5" s="32">
        <v>42222</v>
      </c>
      <c r="E5" s="31" t="s">
        <v>17</v>
      </c>
      <c r="F5" s="31">
        <v>13029828095</v>
      </c>
      <c r="G5" s="31" t="s">
        <v>18</v>
      </c>
      <c r="H5" s="31" t="s">
        <v>71</v>
      </c>
      <c r="I5" s="35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31">
        <v>224191</v>
      </c>
      <c r="B6" s="31" t="s">
        <v>25</v>
      </c>
      <c r="C6" s="31" t="s">
        <v>26</v>
      </c>
      <c r="D6" s="32">
        <v>42227</v>
      </c>
      <c r="E6" s="31" t="s">
        <v>17</v>
      </c>
      <c r="F6" s="31">
        <v>13089755402</v>
      </c>
      <c r="G6" s="31" t="s">
        <v>18</v>
      </c>
      <c r="H6" s="31" t="s">
        <v>27</v>
      </c>
      <c r="I6" s="35">
        <v>15646202616</v>
      </c>
      <c r="J6" s="7">
        <v>865.1</v>
      </c>
      <c r="K6" s="7">
        <v>0</v>
      </c>
      <c r="L6" s="7">
        <v>43.255</v>
      </c>
      <c r="M6" s="30">
        <f t="shared" si="0"/>
        <v>0</v>
      </c>
      <c r="N6" s="20">
        <f t="shared" si="1"/>
        <v>43.26</v>
      </c>
      <c r="O6">
        <f>SUMIFS(联通数据!I:I,联通数据!A:A,LEFT(O$1,6),联通数据!C:C,F6)/1000</f>
        <v>865.1</v>
      </c>
    </row>
    <row r="7" spans="1:15">
      <c r="A7" s="31">
        <v>224497</v>
      </c>
      <c r="B7" s="31" t="s">
        <v>28</v>
      </c>
      <c r="C7" s="31" t="s">
        <v>20</v>
      </c>
      <c r="D7" s="32">
        <v>42236</v>
      </c>
      <c r="E7" s="31" t="s">
        <v>17</v>
      </c>
      <c r="F7" s="31">
        <v>13039700587</v>
      </c>
      <c r="G7" s="31" t="s">
        <v>18</v>
      </c>
      <c r="H7" s="31" t="s">
        <v>72</v>
      </c>
      <c r="I7" s="35">
        <v>18604530226</v>
      </c>
      <c r="J7" s="7">
        <v>221.44</v>
      </c>
      <c r="K7" s="7">
        <v>0</v>
      </c>
      <c r="L7" s="7">
        <v>11.072</v>
      </c>
      <c r="M7" s="30">
        <f t="shared" si="0"/>
        <v>0</v>
      </c>
      <c r="N7" s="20">
        <f t="shared" si="1"/>
        <v>11.07</v>
      </c>
      <c r="O7">
        <f>SUMIFS(联通数据!I:I,联通数据!A:A,LEFT(O$1,6),联通数据!C:C,F7)/1000</f>
        <v>221.44</v>
      </c>
    </row>
    <row r="8" spans="1:15">
      <c r="A8" s="31">
        <v>224782</v>
      </c>
      <c r="B8" s="31" t="s">
        <v>31</v>
      </c>
      <c r="C8" s="31" t="s">
        <v>32</v>
      </c>
      <c r="D8" s="32">
        <v>42248</v>
      </c>
      <c r="E8" s="31" t="s">
        <v>17</v>
      </c>
      <c r="F8" s="31">
        <v>18645845558</v>
      </c>
      <c r="G8" s="31" t="s">
        <v>18</v>
      </c>
      <c r="H8" s="31" t="s">
        <v>73</v>
      </c>
      <c r="I8" s="35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31">
        <v>225078</v>
      </c>
      <c r="B9" s="31" t="s">
        <v>33</v>
      </c>
      <c r="C9" s="31" t="s">
        <v>32</v>
      </c>
      <c r="D9" s="32">
        <v>42257</v>
      </c>
      <c r="E9" s="31" t="s">
        <v>17</v>
      </c>
      <c r="F9" s="31">
        <v>13194585998</v>
      </c>
      <c r="G9" s="31" t="s">
        <v>18</v>
      </c>
      <c r="H9" s="31" t="s">
        <v>74</v>
      </c>
      <c r="I9" s="35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31">
        <v>225177</v>
      </c>
      <c r="B10" s="31" t="s">
        <v>34</v>
      </c>
      <c r="C10" s="31" t="s">
        <v>35</v>
      </c>
      <c r="D10" s="32">
        <v>42261</v>
      </c>
      <c r="E10" s="31" t="s">
        <v>17</v>
      </c>
      <c r="F10" s="31">
        <v>13144665014</v>
      </c>
      <c r="G10" s="31" t="s">
        <v>18</v>
      </c>
      <c r="H10" s="31" t="s">
        <v>75</v>
      </c>
      <c r="I10" s="35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31">
        <v>225304</v>
      </c>
      <c r="B11" s="31" t="s">
        <v>36</v>
      </c>
      <c r="C11" s="31" t="s">
        <v>20</v>
      </c>
      <c r="D11" s="32">
        <v>42264</v>
      </c>
      <c r="E11" s="31" t="s">
        <v>17</v>
      </c>
      <c r="F11" s="31">
        <v>15636360052</v>
      </c>
      <c r="G11" s="31" t="s">
        <v>18</v>
      </c>
      <c r="H11" s="31" t="s">
        <v>76</v>
      </c>
      <c r="I11" s="35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31">
        <v>225587</v>
      </c>
      <c r="B12" s="31" t="s">
        <v>37</v>
      </c>
      <c r="C12" s="31" t="s">
        <v>26</v>
      </c>
      <c r="D12" s="32">
        <v>42272</v>
      </c>
      <c r="E12" s="31" t="s">
        <v>17</v>
      </c>
      <c r="F12" s="31">
        <v>15636260172</v>
      </c>
      <c r="G12" s="31" t="s">
        <v>18</v>
      </c>
      <c r="H12" s="31" t="s">
        <v>77</v>
      </c>
      <c r="I12" s="35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31">
        <v>225600</v>
      </c>
      <c r="B13" s="31" t="s">
        <v>38</v>
      </c>
      <c r="C13" s="31" t="s">
        <v>20</v>
      </c>
      <c r="D13" s="32">
        <v>42272</v>
      </c>
      <c r="E13" s="31" t="s">
        <v>17</v>
      </c>
      <c r="F13" s="31">
        <v>13204536925</v>
      </c>
      <c r="G13" s="31" t="s">
        <v>18</v>
      </c>
      <c r="H13" s="31" t="s">
        <v>78</v>
      </c>
      <c r="I13" s="35">
        <v>18604532572</v>
      </c>
      <c r="J13" s="7">
        <v>68.72</v>
      </c>
      <c r="K13" s="7">
        <v>0</v>
      </c>
      <c r="L13" s="7">
        <v>3.436</v>
      </c>
      <c r="M13" s="30">
        <f t="shared" si="0"/>
        <v>0</v>
      </c>
      <c r="N13" s="20">
        <f t="shared" si="1"/>
        <v>3.44</v>
      </c>
      <c r="O13">
        <f>SUMIFS(联通数据!I:I,联通数据!A:A,LEFT(O$1,6),联通数据!C:C,F13)/1000</f>
        <v>68.72</v>
      </c>
    </row>
    <row r="14" spans="1:15">
      <c r="A14" s="31">
        <v>225632</v>
      </c>
      <c r="B14" s="31" t="s">
        <v>39</v>
      </c>
      <c r="C14" s="31" t="s">
        <v>20</v>
      </c>
      <c r="D14" s="32">
        <v>42274</v>
      </c>
      <c r="E14" s="31" t="s">
        <v>17</v>
      </c>
      <c r="F14" s="31">
        <v>13224639887</v>
      </c>
      <c r="G14" s="31" t="s">
        <v>18</v>
      </c>
      <c r="H14" s="31" t="s">
        <v>79</v>
      </c>
      <c r="I14" s="35">
        <v>18604531815</v>
      </c>
      <c r="J14" s="7">
        <v>50</v>
      </c>
      <c r="K14" s="7">
        <v>0</v>
      </c>
      <c r="L14" s="7">
        <v>2.5</v>
      </c>
      <c r="M14" s="30">
        <f t="shared" si="0"/>
        <v>0</v>
      </c>
      <c r="N14" s="20">
        <f t="shared" si="1"/>
        <v>2.5</v>
      </c>
      <c r="O14">
        <f>SUMIFS(联通数据!I:I,联通数据!A:A,LEFT(O$1,6),联通数据!C:C,F14)/1000</f>
        <v>50</v>
      </c>
    </row>
    <row r="15" spans="1:15">
      <c r="A15" s="31">
        <v>225806</v>
      </c>
      <c r="B15" s="31" t="s">
        <v>41</v>
      </c>
      <c r="C15" s="31" t="s">
        <v>23</v>
      </c>
      <c r="D15" s="32">
        <v>42286</v>
      </c>
      <c r="E15" s="31" t="s">
        <v>17</v>
      </c>
      <c r="F15" s="31">
        <v>15636027256</v>
      </c>
      <c r="G15" s="31" t="s">
        <v>18</v>
      </c>
      <c r="H15" s="31" t="s">
        <v>80</v>
      </c>
      <c r="I15" s="35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31">
        <v>225911</v>
      </c>
      <c r="B16" s="31" t="s">
        <v>42</v>
      </c>
      <c r="C16" s="31" t="s">
        <v>16</v>
      </c>
      <c r="D16" s="32">
        <v>42290</v>
      </c>
      <c r="E16" s="31" t="s">
        <v>17</v>
      </c>
      <c r="F16" s="31">
        <v>18644020869</v>
      </c>
      <c r="G16" s="31" t="s">
        <v>18</v>
      </c>
      <c r="H16" s="31" t="s">
        <v>81</v>
      </c>
      <c r="I16" s="35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31">
        <v>226195</v>
      </c>
      <c r="B17" s="31" t="s">
        <v>43</v>
      </c>
      <c r="C17" s="31" t="s">
        <v>23</v>
      </c>
      <c r="D17" s="32">
        <v>42298</v>
      </c>
      <c r="E17" s="31" t="s">
        <v>17</v>
      </c>
      <c r="F17" s="31">
        <v>15561867694</v>
      </c>
      <c r="G17" s="31" t="s">
        <v>18</v>
      </c>
      <c r="H17" s="31" t="s">
        <v>82</v>
      </c>
      <c r="I17" s="35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31">
        <v>226359</v>
      </c>
      <c r="B18" s="31" t="s">
        <v>45</v>
      </c>
      <c r="C18" s="31" t="s">
        <v>16</v>
      </c>
      <c r="D18" s="32">
        <v>42304</v>
      </c>
      <c r="E18" s="31" t="s">
        <v>17</v>
      </c>
      <c r="F18" s="31">
        <v>13039826317</v>
      </c>
      <c r="G18" s="31" t="s">
        <v>18</v>
      </c>
      <c r="H18" s="31" t="s">
        <v>83</v>
      </c>
      <c r="I18" s="35">
        <v>15645900669</v>
      </c>
      <c r="J18" s="7">
        <v>3878.82</v>
      </c>
      <c r="K18" s="7">
        <v>0</v>
      </c>
      <c r="L18" s="7">
        <v>193.941</v>
      </c>
      <c r="M18" s="30">
        <f t="shared" si="0"/>
        <v>0.000123748975203841</v>
      </c>
      <c r="N18" s="20">
        <f t="shared" si="1"/>
        <v>193.92</v>
      </c>
      <c r="O18">
        <f>SUMIFS(联通数据!I:I,联通数据!A:A,LEFT(O$1,6),联通数据!C:C,F18)/1000</f>
        <v>3878.34</v>
      </c>
    </row>
    <row r="19" spans="1:15">
      <c r="A19" s="31">
        <v>226365</v>
      </c>
      <c r="B19" s="31" t="s">
        <v>44</v>
      </c>
      <c r="C19" s="31" t="s">
        <v>16</v>
      </c>
      <c r="D19" s="32">
        <v>42304</v>
      </c>
      <c r="E19" s="31" t="s">
        <v>17</v>
      </c>
      <c r="F19" s="31">
        <v>13019085503</v>
      </c>
      <c r="G19" s="31" t="s">
        <v>18</v>
      </c>
      <c r="H19" s="31" t="s">
        <v>84</v>
      </c>
      <c r="I19" s="35">
        <v>15645900188</v>
      </c>
      <c r="J19" s="7">
        <v>329.85</v>
      </c>
      <c r="K19" s="7">
        <v>0</v>
      </c>
      <c r="L19" s="7">
        <v>16.4925</v>
      </c>
      <c r="M19" s="30">
        <f t="shared" si="0"/>
        <v>0</v>
      </c>
      <c r="N19" s="20">
        <f t="shared" si="1"/>
        <v>16.49</v>
      </c>
      <c r="O19">
        <f>SUMIFS(联通数据!I:I,联通数据!A:A,LEFT(O$1,6),联通数据!C:C,F19)/1000</f>
        <v>329.85</v>
      </c>
    </row>
    <row r="20" spans="1:15">
      <c r="A20" s="31">
        <v>226487</v>
      </c>
      <c r="B20" s="31" t="s">
        <v>47</v>
      </c>
      <c r="C20" s="31" t="s">
        <v>26</v>
      </c>
      <c r="D20" s="32">
        <v>42310</v>
      </c>
      <c r="E20" s="31" t="s">
        <v>17</v>
      </c>
      <c r="F20" s="31">
        <v>15546269462</v>
      </c>
      <c r="G20" s="31" t="s">
        <v>18</v>
      </c>
      <c r="H20" s="31" t="s">
        <v>85</v>
      </c>
      <c r="I20" s="35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31">
        <v>226527</v>
      </c>
      <c r="B21" s="31" t="s">
        <v>48</v>
      </c>
      <c r="C21" s="31" t="s">
        <v>16</v>
      </c>
      <c r="D21" s="32">
        <v>42310</v>
      </c>
      <c r="E21" s="31" t="s">
        <v>17</v>
      </c>
      <c r="F21" s="31">
        <v>13054208433</v>
      </c>
      <c r="G21" s="31" t="s">
        <v>18</v>
      </c>
      <c r="H21" s="31" t="s">
        <v>86</v>
      </c>
      <c r="I21" s="35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31">
        <v>226657</v>
      </c>
      <c r="B22" s="31" t="s">
        <v>49</v>
      </c>
      <c r="C22" s="31" t="s">
        <v>16</v>
      </c>
      <c r="D22" s="32">
        <v>42313</v>
      </c>
      <c r="E22" s="31" t="s">
        <v>17</v>
      </c>
      <c r="F22" s="31">
        <v>13091411068</v>
      </c>
      <c r="G22" s="31" t="s">
        <v>18</v>
      </c>
      <c r="H22" s="31" t="s">
        <v>84</v>
      </c>
      <c r="I22" s="35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31">
        <v>226871</v>
      </c>
      <c r="B23" s="31" t="s">
        <v>50</v>
      </c>
      <c r="C23" s="31" t="s">
        <v>23</v>
      </c>
      <c r="D23" s="32">
        <v>42319</v>
      </c>
      <c r="E23" s="31" t="s">
        <v>17</v>
      </c>
      <c r="F23" s="31">
        <v>15545057683</v>
      </c>
      <c r="G23" s="31" t="s">
        <v>18</v>
      </c>
      <c r="H23" s="31" t="s">
        <v>87</v>
      </c>
      <c r="I23" s="35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31">
        <v>226906</v>
      </c>
      <c r="B24" s="31" t="s">
        <v>51</v>
      </c>
      <c r="C24" s="31" t="s">
        <v>52</v>
      </c>
      <c r="D24" s="32">
        <v>42320</v>
      </c>
      <c r="E24" s="31" t="s">
        <v>17</v>
      </c>
      <c r="F24" s="31">
        <v>15545550671</v>
      </c>
      <c r="G24" s="31" t="s">
        <v>18</v>
      </c>
      <c r="H24" s="31" t="s">
        <v>88</v>
      </c>
      <c r="I24" s="35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31">
        <v>226912</v>
      </c>
      <c r="B25" s="31" t="s">
        <v>53</v>
      </c>
      <c r="C25" s="31" t="s">
        <v>54</v>
      </c>
      <c r="D25" s="32">
        <v>42320</v>
      </c>
      <c r="E25" s="31" t="s">
        <v>17</v>
      </c>
      <c r="F25" s="31">
        <v>13029984216</v>
      </c>
      <c r="G25" s="31" t="s">
        <v>18</v>
      </c>
      <c r="H25" s="31" t="s">
        <v>89</v>
      </c>
      <c r="I25" s="35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31">
        <v>227132</v>
      </c>
      <c r="B26" s="31" t="s">
        <v>55</v>
      </c>
      <c r="C26" s="31" t="s">
        <v>23</v>
      </c>
      <c r="D26" s="32">
        <v>42326</v>
      </c>
      <c r="E26" s="31" t="s">
        <v>17</v>
      </c>
      <c r="F26" s="31">
        <v>15545107619</v>
      </c>
      <c r="G26" s="31" t="s">
        <v>18</v>
      </c>
      <c r="H26" s="31" t="s">
        <v>90</v>
      </c>
      <c r="I26" s="35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31">
        <v>227194</v>
      </c>
      <c r="B27" s="31" t="s">
        <v>56</v>
      </c>
      <c r="C27" s="31" t="s">
        <v>23</v>
      </c>
      <c r="D27" s="32">
        <v>42328</v>
      </c>
      <c r="E27" s="31" t="s">
        <v>17</v>
      </c>
      <c r="F27" s="31">
        <v>13054281568</v>
      </c>
      <c r="G27" s="31" t="s">
        <v>18</v>
      </c>
      <c r="H27" s="31" t="s">
        <v>57</v>
      </c>
      <c r="I27" s="35">
        <v>18603656120</v>
      </c>
      <c r="J27" s="7">
        <v>568.05</v>
      </c>
      <c r="K27" s="7">
        <v>0</v>
      </c>
      <c r="L27" s="7">
        <v>28.4025</v>
      </c>
      <c r="M27" s="30">
        <f t="shared" si="0"/>
        <v>0</v>
      </c>
      <c r="N27" s="20">
        <f t="shared" si="1"/>
        <v>28.4</v>
      </c>
      <c r="O27">
        <f>SUMIFS(联通数据!I:I,联通数据!A:A,LEFT(O$1,6),联通数据!C:C,F27)/1000</f>
        <v>568.05</v>
      </c>
    </row>
    <row r="28" spans="1:15">
      <c r="A28" s="31">
        <v>227838</v>
      </c>
      <c r="B28" s="31" t="s">
        <v>60</v>
      </c>
      <c r="C28" s="31" t="s">
        <v>61</v>
      </c>
      <c r="D28" s="32">
        <v>42346</v>
      </c>
      <c r="E28" s="31" t="s">
        <v>17</v>
      </c>
      <c r="F28" s="31">
        <v>15645570168</v>
      </c>
      <c r="G28" s="31" t="s">
        <v>18</v>
      </c>
      <c r="H28" s="31" t="s">
        <v>91</v>
      </c>
      <c r="I28" s="35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31">
        <v>228120</v>
      </c>
      <c r="B29" s="31" t="s">
        <v>62</v>
      </c>
      <c r="C29" s="31" t="s">
        <v>23</v>
      </c>
      <c r="D29" s="32">
        <v>42355</v>
      </c>
      <c r="E29" s="31" t="s">
        <v>17</v>
      </c>
      <c r="F29" s="31">
        <v>13159850785</v>
      </c>
      <c r="G29" s="31" t="s">
        <v>18</v>
      </c>
      <c r="H29" s="31" t="s">
        <v>63</v>
      </c>
      <c r="I29" s="35">
        <v>18604611856</v>
      </c>
      <c r="J29" s="7">
        <v>470.21</v>
      </c>
      <c r="K29" s="7">
        <v>0</v>
      </c>
      <c r="L29" s="7">
        <v>23.5105</v>
      </c>
      <c r="M29" s="30">
        <f t="shared" si="0"/>
        <v>0</v>
      </c>
      <c r="N29" s="20">
        <f t="shared" si="1"/>
        <v>23.51</v>
      </c>
      <c r="O29">
        <f>SUMIFS(联通数据!I:I,联通数据!A:A,LEFT(O$1,6),联通数据!C:C,F29)/1000</f>
        <v>470.21</v>
      </c>
    </row>
    <row r="30" spans="1:15">
      <c r="A30" s="31">
        <v>228257</v>
      </c>
      <c r="B30" s="31" t="s">
        <v>64</v>
      </c>
      <c r="C30" s="31" t="s">
        <v>65</v>
      </c>
      <c r="D30" s="32">
        <v>42360</v>
      </c>
      <c r="E30" s="31" t="s">
        <v>17</v>
      </c>
      <c r="F30" s="31">
        <v>15545903995</v>
      </c>
      <c r="G30" s="31" t="s">
        <v>18</v>
      </c>
      <c r="H30" s="31" t="s">
        <v>92</v>
      </c>
      <c r="I30" s="35">
        <v>18604689168</v>
      </c>
      <c r="J30" s="7">
        <v>288.32</v>
      </c>
      <c r="K30" s="7">
        <v>0</v>
      </c>
      <c r="L30" s="7">
        <v>14.416</v>
      </c>
      <c r="M30" s="30">
        <f t="shared" si="0"/>
        <v>0</v>
      </c>
      <c r="N30" s="20">
        <f t="shared" si="1"/>
        <v>14.42</v>
      </c>
      <c r="O30">
        <f>SUMIFS(联通数据!I:I,联通数据!A:A,LEFT(O$1,6),联通数据!C:C,F30)/1000</f>
        <v>288.32</v>
      </c>
    </row>
    <row r="31" spans="1:15">
      <c r="A31" s="31">
        <v>228479</v>
      </c>
      <c r="B31" s="31" t="s">
        <v>66</v>
      </c>
      <c r="C31" s="31" t="s">
        <v>67</v>
      </c>
      <c r="D31" s="32">
        <v>42368</v>
      </c>
      <c r="E31" s="31" t="s">
        <v>17</v>
      </c>
      <c r="F31" s="31">
        <v>13089767451</v>
      </c>
      <c r="G31" s="31" t="s">
        <v>18</v>
      </c>
      <c r="H31" s="31" t="s">
        <v>68</v>
      </c>
      <c r="I31" s="35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31">
        <v>228527</v>
      </c>
      <c r="B32" s="31" t="s">
        <v>93</v>
      </c>
      <c r="C32" s="31" t="s">
        <v>67</v>
      </c>
      <c r="D32" s="32">
        <v>42370</v>
      </c>
      <c r="E32" s="31" t="s">
        <v>17</v>
      </c>
      <c r="F32" s="31">
        <v>13214668068</v>
      </c>
      <c r="G32" s="31" t="s">
        <v>18</v>
      </c>
      <c r="H32" s="31" t="s">
        <v>94</v>
      </c>
      <c r="I32" s="35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31">
        <v>228593</v>
      </c>
      <c r="B33" s="31" t="s">
        <v>25</v>
      </c>
      <c r="C33" s="31" t="s">
        <v>26</v>
      </c>
      <c r="D33" s="32">
        <v>42373</v>
      </c>
      <c r="E33" s="31" t="s">
        <v>17</v>
      </c>
      <c r="F33" s="31">
        <v>13104524724</v>
      </c>
      <c r="G33" s="31" t="s">
        <v>18</v>
      </c>
      <c r="H33" s="31" t="s">
        <v>27</v>
      </c>
      <c r="I33" s="35">
        <v>15645202616</v>
      </c>
      <c r="J33" s="7">
        <v>3000</v>
      </c>
      <c r="K33" s="7">
        <v>0</v>
      </c>
      <c r="L33" s="7">
        <v>150</v>
      </c>
      <c r="M33" s="30">
        <f t="shared" si="0"/>
        <v>1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31">
        <v>228807</v>
      </c>
      <c r="B34" s="31" t="s">
        <v>95</v>
      </c>
      <c r="C34" s="31" t="s">
        <v>54</v>
      </c>
      <c r="D34" s="32">
        <v>42380</v>
      </c>
      <c r="E34" s="31" t="s">
        <v>17</v>
      </c>
      <c r="F34" s="31">
        <v>15545413110</v>
      </c>
      <c r="G34" s="31" t="s">
        <v>18</v>
      </c>
      <c r="H34" s="31" t="s">
        <v>96</v>
      </c>
      <c r="I34" s="35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31">
        <v>229031</v>
      </c>
      <c r="B35" s="31" t="s">
        <v>97</v>
      </c>
      <c r="C35" s="31" t="s">
        <v>35</v>
      </c>
      <c r="D35" s="32">
        <v>42387</v>
      </c>
      <c r="E35" s="31" t="s">
        <v>17</v>
      </c>
      <c r="F35" s="31">
        <v>13144660091</v>
      </c>
      <c r="G35" s="31" t="s">
        <v>18</v>
      </c>
      <c r="H35" s="31" t="s">
        <v>75</v>
      </c>
      <c r="I35" s="35">
        <v>18604664632</v>
      </c>
      <c r="J35" s="7">
        <v>0</v>
      </c>
      <c r="K35" s="7">
        <v>0</v>
      </c>
      <c r="L35" s="7">
        <v>0</v>
      </c>
      <c r="M35" s="30">
        <f t="shared" ref="M35:M80" si="2">IF(J35+K35&gt;0,1-O35/(J35+K35),0)</f>
        <v>0</v>
      </c>
      <c r="N35" s="20">
        <f t="shared" ref="N35:N80" si="3">ROUND(L35*(1-M35),2)</f>
        <v>0</v>
      </c>
      <c r="O35">
        <f>SUMIFS(联通数据!I:I,联通数据!A:A,LEFT(O$1,6),联通数据!C:C,F35)/1000</f>
        <v>0</v>
      </c>
    </row>
    <row r="36" spans="1:15">
      <c r="A36" s="31">
        <v>229079</v>
      </c>
      <c r="B36" s="31" t="s">
        <v>98</v>
      </c>
      <c r="C36" s="31" t="s">
        <v>23</v>
      </c>
      <c r="D36" s="32">
        <v>42389</v>
      </c>
      <c r="E36" s="31" t="s">
        <v>17</v>
      </c>
      <c r="F36" s="31">
        <v>15545159712</v>
      </c>
      <c r="G36" s="31" t="s">
        <v>18</v>
      </c>
      <c r="H36" s="31" t="s">
        <v>99</v>
      </c>
      <c r="I36" s="35">
        <v>18603655953</v>
      </c>
      <c r="J36" s="7">
        <v>200</v>
      </c>
      <c r="K36" s="7">
        <v>0</v>
      </c>
      <c r="L36" s="7">
        <v>10</v>
      </c>
      <c r="M36" s="30">
        <f t="shared" si="2"/>
        <v>1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31">
        <v>229565</v>
      </c>
      <c r="B37" s="31" t="s">
        <v>101</v>
      </c>
      <c r="C37" s="31" t="s">
        <v>23</v>
      </c>
      <c r="D37" s="32">
        <v>42403</v>
      </c>
      <c r="E37" s="31" t="s">
        <v>17</v>
      </c>
      <c r="F37" s="31">
        <v>13029807572</v>
      </c>
      <c r="G37" s="31" t="s">
        <v>18</v>
      </c>
      <c r="H37" s="31" t="s">
        <v>102</v>
      </c>
      <c r="I37" s="35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31">
        <v>229749</v>
      </c>
      <c r="B38" s="31" t="s">
        <v>103</v>
      </c>
      <c r="C38" s="31" t="s">
        <v>23</v>
      </c>
      <c r="D38" s="32">
        <v>42416</v>
      </c>
      <c r="E38" s="31" t="s">
        <v>17</v>
      </c>
      <c r="F38" s="31">
        <v>15545540032</v>
      </c>
      <c r="G38" s="31" t="s">
        <v>18</v>
      </c>
      <c r="H38" s="31" t="s">
        <v>104</v>
      </c>
      <c r="I38" s="35">
        <v>18603653136</v>
      </c>
      <c r="J38" s="7">
        <v>50</v>
      </c>
      <c r="K38" s="7">
        <v>0</v>
      </c>
      <c r="L38" s="7">
        <v>2.5</v>
      </c>
      <c r="M38" s="30">
        <f t="shared" si="2"/>
        <v>0</v>
      </c>
      <c r="N38" s="20">
        <f t="shared" si="3"/>
        <v>2.5</v>
      </c>
      <c r="O38">
        <f>SUMIFS(联通数据!I:I,联通数据!A:A,LEFT(O$1,6),联通数据!C:C,F38)/1000</f>
        <v>50</v>
      </c>
    </row>
    <row r="39" spans="1:15">
      <c r="A39" s="31">
        <v>230240</v>
      </c>
      <c r="B39" s="31" t="s">
        <v>106</v>
      </c>
      <c r="C39" s="31" t="s">
        <v>23</v>
      </c>
      <c r="D39" s="32">
        <v>42433</v>
      </c>
      <c r="E39" s="31" t="s">
        <v>17</v>
      </c>
      <c r="F39" s="31">
        <v>18686706064</v>
      </c>
      <c r="G39" s="31" t="s">
        <v>18</v>
      </c>
      <c r="H39" s="31" t="s">
        <v>107</v>
      </c>
      <c r="I39" s="35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31">
        <v>230280</v>
      </c>
      <c r="B40" s="31" t="s">
        <v>108</v>
      </c>
      <c r="C40" s="31" t="s">
        <v>20</v>
      </c>
      <c r="D40" s="32">
        <v>42436</v>
      </c>
      <c r="E40" s="31" t="s">
        <v>17</v>
      </c>
      <c r="F40" s="31">
        <v>15604631379</v>
      </c>
      <c r="G40" s="31" t="s">
        <v>18</v>
      </c>
      <c r="H40" s="31" t="s">
        <v>109</v>
      </c>
      <c r="I40" s="35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31">
        <v>230298</v>
      </c>
      <c r="B41" s="31" t="s">
        <v>128</v>
      </c>
      <c r="C41" s="31" t="s">
        <v>61</v>
      </c>
      <c r="D41" s="32">
        <v>42436</v>
      </c>
      <c r="E41" s="31" t="s">
        <v>17</v>
      </c>
      <c r="F41" s="31">
        <v>13045389591</v>
      </c>
      <c r="G41" s="31" t="s">
        <v>18</v>
      </c>
      <c r="H41" s="31" t="s">
        <v>129</v>
      </c>
      <c r="I41" s="35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31">
        <v>230391</v>
      </c>
      <c r="B42" s="31" t="s">
        <v>111</v>
      </c>
      <c r="C42" s="31" t="s">
        <v>16</v>
      </c>
      <c r="D42" s="32">
        <v>42439</v>
      </c>
      <c r="E42" s="31" t="s">
        <v>17</v>
      </c>
      <c r="F42" s="31">
        <v>15604593101</v>
      </c>
      <c r="G42" s="31" t="s">
        <v>18</v>
      </c>
      <c r="H42" s="31" t="s">
        <v>112</v>
      </c>
      <c r="I42" s="35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31">
        <v>230501</v>
      </c>
      <c r="B43" s="31" t="s">
        <v>113</v>
      </c>
      <c r="C43" s="31" t="s">
        <v>67</v>
      </c>
      <c r="D43" s="32">
        <v>42444</v>
      </c>
      <c r="E43" s="31" t="s">
        <v>17</v>
      </c>
      <c r="F43" s="31">
        <v>13039787819</v>
      </c>
      <c r="G43" s="31" t="s">
        <v>18</v>
      </c>
      <c r="H43" s="31" t="s">
        <v>114</v>
      </c>
      <c r="I43" s="35">
        <v>18645604068</v>
      </c>
      <c r="J43" s="7">
        <v>800</v>
      </c>
      <c r="K43" s="7">
        <v>0</v>
      </c>
      <c r="L43" s="7">
        <v>40</v>
      </c>
      <c r="M43" s="30">
        <f t="shared" si="2"/>
        <v>0</v>
      </c>
      <c r="N43" s="20">
        <f t="shared" si="3"/>
        <v>40</v>
      </c>
      <c r="O43">
        <f>SUMIFS(联通数据!I:I,联通数据!A:A,LEFT(O$1,6),联通数据!C:C,F43)/1000</f>
        <v>800</v>
      </c>
    </row>
    <row r="44" spans="1:15">
      <c r="A44" s="31">
        <v>230502</v>
      </c>
      <c r="B44" s="31" t="s">
        <v>115</v>
      </c>
      <c r="C44" s="31" t="s">
        <v>23</v>
      </c>
      <c r="D44" s="32">
        <v>42444</v>
      </c>
      <c r="E44" s="31" t="s">
        <v>17</v>
      </c>
      <c r="F44" s="31">
        <v>13029726327</v>
      </c>
      <c r="G44" s="31" t="s">
        <v>18</v>
      </c>
      <c r="H44" s="31" t="s">
        <v>116</v>
      </c>
      <c r="I44" s="35">
        <v>18603655891</v>
      </c>
      <c r="J44" s="7">
        <v>100</v>
      </c>
      <c r="K44" s="7">
        <v>0</v>
      </c>
      <c r="L44" s="7">
        <v>5</v>
      </c>
      <c r="M44" s="30">
        <f t="shared" si="2"/>
        <v>0</v>
      </c>
      <c r="N44" s="20">
        <f t="shared" si="3"/>
        <v>5</v>
      </c>
      <c r="O44">
        <f>SUMIFS(联通数据!I:I,联通数据!A:A,LEFT(O$1,6),联通数据!C:C,F44)/1000</f>
        <v>100</v>
      </c>
    </row>
    <row r="45" spans="1:15">
      <c r="A45" s="31">
        <v>230712</v>
      </c>
      <c r="B45" s="31" t="s">
        <v>117</v>
      </c>
      <c r="C45" s="31" t="s">
        <v>23</v>
      </c>
      <c r="D45" s="32">
        <v>42450</v>
      </c>
      <c r="E45" s="31" t="s">
        <v>17</v>
      </c>
      <c r="F45" s="31">
        <v>13125911397</v>
      </c>
      <c r="G45" s="31" t="s">
        <v>18</v>
      </c>
      <c r="H45" s="31" t="s">
        <v>118</v>
      </c>
      <c r="I45" s="35">
        <v>18603655892</v>
      </c>
      <c r="J45" s="7">
        <v>2974.92</v>
      </c>
      <c r="K45" s="7">
        <v>0</v>
      </c>
      <c r="L45" s="7">
        <v>148.746</v>
      </c>
      <c r="M45" s="30">
        <f t="shared" si="2"/>
        <v>0</v>
      </c>
      <c r="N45" s="20">
        <f t="shared" si="3"/>
        <v>148.75</v>
      </c>
      <c r="O45">
        <f>SUMIFS(联通数据!I:I,联通数据!A:A,LEFT(O$1,6),联通数据!C:C,F45)/1000</f>
        <v>2974.92</v>
      </c>
    </row>
    <row r="46" spans="1:15">
      <c r="A46" s="31">
        <v>230958</v>
      </c>
      <c r="B46" s="31" t="s">
        <v>119</v>
      </c>
      <c r="C46" s="31" t="s">
        <v>52</v>
      </c>
      <c r="D46" s="32">
        <v>42458</v>
      </c>
      <c r="E46" s="31" t="s">
        <v>17</v>
      </c>
      <c r="F46" s="31">
        <v>15545556309</v>
      </c>
      <c r="G46" s="31" t="s">
        <v>18</v>
      </c>
      <c r="H46" s="31" t="s">
        <v>120</v>
      </c>
      <c r="I46" s="35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31">
        <v>230977</v>
      </c>
      <c r="B47" s="31" t="s">
        <v>121</v>
      </c>
      <c r="C47" s="31" t="s">
        <v>23</v>
      </c>
      <c r="D47" s="32">
        <v>42459</v>
      </c>
      <c r="E47" s="31" t="s">
        <v>17</v>
      </c>
      <c r="F47" s="31">
        <v>13069860176</v>
      </c>
      <c r="G47" s="31" t="s">
        <v>18</v>
      </c>
      <c r="H47" s="31" t="s">
        <v>122</v>
      </c>
      <c r="I47" s="35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1">
        <v>231012</v>
      </c>
      <c r="B48" s="31" t="s">
        <v>123</v>
      </c>
      <c r="C48" s="31" t="s">
        <v>23</v>
      </c>
      <c r="D48" s="32">
        <v>42460</v>
      </c>
      <c r="E48" s="31" t="s">
        <v>17</v>
      </c>
      <c r="F48" s="31">
        <v>13100874110</v>
      </c>
      <c r="G48" s="31" t="s">
        <v>18</v>
      </c>
      <c r="H48" s="31" t="s">
        <v>124</v>
      </c>
      <c r="I48" s="35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31">
        <v>231015</v>
      </c>
      <c r="B49" s="31" t="s">
        <v>125</v>
      </c>
      <c r="C49" s="31" t="s">
        <v>20</v>
      </c>
      <c r="D49" s="32">
        <v>42460</v>
      </c>
      <c r="E49" s="31" t="s">
        <v>17</v>
      </c>
      <c r="F49" s="31">
        <v>15603631425</v>
      </c>
      <c r="G49" s="31" t="s">
        <v>18</v>
      </c>
      <c r="H49" s="31" t="s">
        <v>130</v>
      </c>
      <c r="I49" s="35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31">
        <v>231044</v>
      </c>
      <c r="B50" s="31" t="s">
        <v>131</v>
      </c>
      <c r="C50" s="31" t="s">
        <v>32</v>
      </c>
      <c r="D50" s="32">
        <v>42461</v>
      </c>
      <c r="E50" s="31" t="s">
        <v>17</v>
      </c>
      <c r="F50" s="31">
        <v>13089625051</v>
      </c>
      <c r="G50" s="31" t="s">
        <v>18</v>
      </c>
      <c r="H50" s="31" t="s">
        <v>73</v>
      </c>
      <c r="I50" s="35">
        <v>15645887172</v>
      </c>
      <c r="J50" s="7">
        <v>50</v>
      </c>
      <c r="K50" s="7">
        <v>0</v>
      </c>
      <c r="L50" s="7">
        <v>2.5</v>
      </c>
      <c r="M50" s="30">
        <f t="shared" si="2"/>
        <v>0</v>
      </c>
      <c r="N50" s="20">
        <f t="shared" si="3"/>
        <v>2.5</v>
      </c>
      <c r="O50">
        <f>SUMIFS(联通数据!I:I,联通数据!A:A,LEFT(O$1,6),联通数据!C:C,F50)/1000</f>
        <v>50</v>
      </c>
    </row>
    <row r="51" spans="1:15">
      <c r="A51" s="31">
        <v>231072</v>
      </c>
      <c r="B51" s="31" t="s">
        <v>132</v>
      </c>
      <c r="C51" s="31" t="s">
        <v>16</v>
      </c>
      <c r="D51" s="32">
        <v>42461</v>
      </c>
      <c r="E51" s="31" t="s">
        <v>17</v>
      </c>
      <c r="F51" s="31">
        <v>13029836886</v>
      </c>
      <c r="G51" s="31" t="s">
        <v>18</v>
      </c>
      <c r="H51" s="31" t="s">
        <v>133</v>
      </c>
      <c r="I51" s="35">
        <v>15645092162</v>
      </c>
      <c r="J51" s="7">
        <v>200</v>
      </c>
      <c r="K51" s="7">
        <v>0</v>
      </c>
      <c r="L51" s="7">
        <v>10</v>
      </c>
      <c r="M51" s="30">
        <f t="shared" si="2"/>
        <v>-1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31">
        <v>231108</v>
      </c>
      <c r="B52" s="31" t="s">
        <v>134</v>
      </c>
      <c r="C52" s="31" t="s">
        <v>20</v>
      </c>
      <c r="D52" s="32">
        <v>42465</v>
      </c>
      <c r="E52" s="31" t="s">
        <v>17</v>
      </c>
      <c r="F52" s="31">
        <v>13045336752</v>
      </c>
      <c r="G52" s="31" t="s">
        <v>18</v>
      </c>
      <c r="H52" s="31" t="s">
        <v>135</v>
      </c>
      <c r="I52" s="35">
        <v>18604530032</v>
      </c>
      <c r="J52" s="7">
        <v>50</v>
      </c>
      <c r="K52" s="7">
        <v>0</v>
      </c>
      <c r="L52" s="7">
        <v>2.5</v>
      </c>
      <c r="M52" s="30">
        <f t="shared" si="2"/>
        <v>0</v>
      </c>
      <c r="N52" s="20">
        <f t="shared" si="3"/>
        <v>2.5</v>
      </c>
      <c r="O52">
        <f>SUMIFS(联通数据!I:I,联通数据!A:A,LEFT(O$1,6),联通数据!C:C,F52)/1000</f>
        <v>50</v>
      </c>
    </row>
    <row r="53" spans="1:15">
      <c r="A53" s="31">
        <v>231485</v>
      </c>
      <c r="B53" s="31" t="s">
        <v>136</v>
      </c>
      <c r="C53" s="31" t="s">
        <v>16</v>
      </c>
      <c r="D53" s="32">
        <v>42479</v>
      </c>
      <c r="E53" s="31" t="s">
        <v>17</v>
      </c>
      <c r="F53" s="31">
        <v>13244592769</v>
      </c>
      <c r="G53" s="31" t="s">
        <v>18</v>
      </c>
      <c r="H53" s="31" t="s">
        <v>137</v>
      </c>
      <c r="I53" s="35">
        <v>15645900517</v>
      </c>
      <c r="J53" s="7">
        <v>200</v>
      </c>
      <c r="K53" s="7">
        <v>0</v>
      </c>
      <c r="L53" s="7">
        <v>10</v>
      </c>
      <c r="M53" s="30">
        <f t="shared" si="2"/>
        <v>1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31">
        <v>231594</v>
      </c>
      <c r="B54" s="31" t="s">
        <v>138</v>
      </c>
      <c r="C54" s="31" t="s">
        <v>23</v>
      </c>
      <c r="D54" s="32">
        <v>42481</v>
      </c>
      <c r="E54" s="31" t="s">
        <v>17</v>
      </c>
      <c r="F54" s="31">
        <v>15561561681</v>
      </c>
      <c r="G54" s="31" t="s">
        <v>18</v>
      </c>
      <c r="H54" s="31" t="s">
        <v>18</v>
      </c>
      <c r="I54" s="35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31">
        <v>232094</v>
      </c>
      <c r="B55" s="31" t="s">
        <v>140</v>
      </c>
      <c r="C55" s="31" t="s">
        <v>16</v>
      </c>
      <c r="D55" s="32">
        <v>42495</v>
      </c>
      <c r="E55" s="31" t="s">
        <v>17</v>
      </c>
      <c r="F55" s="31">
        <v>13194596220</v>
      </c>
      <c r="G55" s="31" t="s">
        <v>18</v>
      </c>
      <c r="H55" s="31" t="s">
        <v>141</v>
      </c>
      <c r="I55" s="35">
        <v>15645902667</v>
      </c>
      <c r="J55" s="7">
        <v>200</v>
      </c>
      <c r="K55" s="7">
        <v>0</v>
      </c>
      <c r="L55" s="7">
        <v>10</v>
      </c>
      <c r="M55" s="30">
        <f t="shared" si="2"/>
        <v>0</v>
      </c>
      <c r="N55" s="20">
        <f t="shared" si="3"/>
        <v>10</v>
      </c>
      <c r="O55">
        <f>SUMIFS(联通数据!I:I,联通数据!A:A,LEFT(O$1,6),联通数据!C:C,F55)/1000</f>
        <v>200</v>
      </c>
    </row>
    <row r="56" spans="1:15">
      <c r="A56" s="33">
        <v>232187</v>
      </c>
      <c r="B56" s="33" t="s">
        <v>142</v>
      </c>
      <c r="C56" s="33" t="s">
        <v>26</v>
      </c>
      <c r="D56" s="34">
        <v>42499</v>
      </c>
      <c r="E56" s="33" t="s">
        <v>17</v>
      </c>
      <c r="F56" s="33">
        <v>13089740575</v>
      </c>
      <c r="G56" s="33" t="s">
        <v>18</v>
      </c>
      <c r="H56" s="33" t="s">
        <v>143</v>
      </c>
      <c r="I56" s="36">
        <v>15645202539</v>
      </c>
      <c r="J56" s="7">
        <v>50</v>
      </c>
      <c r="K56" s="7">
        <v>0</v>
      </c>
      <c r="L56" s="7">
        <v>2.5</v>
      </c>
      <c r="M56" s="30">
        <f t="shared" si="2"/>
        <v>0</v>
      </c>
      <c r="N56" s="20">
        <f t="shared" si="3"/>
        <v>2.5</v>
      </c>
      <c r="O56">
        <f>SUMIFS(联通数据!I:I,联通数据!A:A,LEFT(O$1,6),联通数据!C:C,F56)/1000</f>
        <v>50</v>
      </c>
    </row>
    <row r="57" spans="1:15">
      <c r="A57" s="33">
        <v>232262</v>
      </c>
      <c r="B57" s="33" t="s">
        <v>144</v>
      </c>
      <c r="C57" s="33" t="s">
        <v>61</v>
      </c>
      <c r="D57" s="34">
        <v>42501</v>
      </c>
      <c r="E57" s="33" t="s">
        <v>17</v>
      </c>
      <c r="F57" s="33">
        <v>13009968712</v>
      </c>
      <c r="G57" s="33" t="s">
        <v>18</v>
      </c>
      <c r="H57" s="33" t="s">
        <v>145</v>
      </c>
      <c r="I57" s="36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33">
        <v>232268</v>
      </c>
      <c r="B58" s="33" t="s">
        <v>146</v>
      </c>
      <c r="C58" s="33" t="s">
        <v>67</v>
      </c>
      <c r="D58" s="34">
        <v>42501</v>
      </c>
      <c r="E58" s="33" t="s">
        <v>17</v>
      </c>
      <c r="F58" s="33">
        <v>13039775697</v>
      </c>
      <c r="G58" s="33" t="s">
        <v>18</v>
      </c>
      <c r="H58" s="33" t="s">
        <v>147</v>
      </c>
      <c r="I58" s="36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33">
        <v>232269</v>
      </c>
      <c r="B59" s="33" t="s">
        <v>148</v>
      </c>
      <c r="C59" s="33" t="s">
        <v>20</v>
      </c>
      <c r="D59" s="34">
        <v>42501</v>
      </c>
      <c r="E59" s="33" t="s">
        <v>17</v>
      </c>
      <c r="F59" s="33">
        <v>13144635512</v>
      </c>
      <c r="G59" s="33" t="s">
        <v>18</v>
      </c>
      <c r="H59" s="33" t="s">
        <v>149</v>
      </c>
      <c r="I59" s="36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33">
        <v>232289</v>
      </c>
      <c r="B60" s="33" t="s">
        <v>150</v>
      </c>
      <c r="C60" s="33" t="s">
        <v>16</v>
      </c>
      <c r="D60" s="34">
        <v>42502</v>
      </c>
      <c r="E60" s="33" t="s">
        <v>17</v>
      </c>
      <c r="F60" s="33">
        <v>13039835520</v>
      </c>
      <c r="G60" s="33" t="s">
        <v>18</v>
      </c>
      <c r="H60" s="33" t="s">
        <v>151</v>
      </c>
      <c r="I60" s="36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33">
        <v>232442</v>
      </c>
      <c r="B61" s="33" t="s">
        <v>152</v>
      </c>
      <c r="C61" s="33" t="s">
        <v>153</v>
      </c>
      <c r="D61" s="34">
        <v>42506</v>
      </c>
      <c r="E61" s="33" t="s">
        <v>17</v>
      </c>
      <c r="F61" s="33">
        <v>13091750030</v>
      </c>
      <c r="G61" s="33" t="s">
        <v>18</v>
      </c>
      <c r="H61" s="33" t="s">
        <v>91</v>
      </c>
      <c r="I61" s="36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33">
        <v>232736</v>
      </c>
      <c r="B62" s="33" t="s">
        <v>154</v>
      </c>
      <c r="C62" s="33" t="s">
        <v>16</v>
      </c>
      <c r="D62" s="34">
        <v>42515</v>
      </c>
      <c r="E62" s="33" t="s">
        <v>17</v>
      </c>
      <c r="F62" s="33">
        <v>13029823031</v>
      </c>
      <c r="G62" s="33" t="s">
        <v>18</v>
      </c>
      <c r="H62" s="33" t="s">
        <v>155</v>
      </c>
      <c r="I62" s="36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33">
        <v>232791</v>
      </c>
      <c r="B63" s="33" t="s">
        <v>156</v>
      </c>
      <c r="C63" s="33" t="s">
        <v>153</v>
      </c>
      <c r="D63" s="34">
        <v>42517</v>
      </c>
      <c r="E63" s="33" t="s">
        <v>17</v>
      </c>
      <c r="F63" s="33">
        <v>13089902168</v>
      </c>
      <c r="G63" s="33" t="s">
        <v>18</v>
      </c>
      <c r="H63" s="33" t="s">
        <v>157</v>
      </c>
      <c r="I63" s="36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33">
        <v>232795</v>
      </c>
      <c r="B64" s="33" t="s">
        <v>158</v>
      </c>
      <c r="C64" s="33" t="s">
        <v>23</v>
      </c>
      <c r="D64" s="34">
        <v>42517</v>
      </c>
      <c r="E64" s="33" t="s">
        <v>17</v>
      </c>
      <c r="F64" s="33">
        <v>15546108519</v>
      </c>
      <c r="G64" s="33" t="s">
        <v>18</v>
      </c>
      <c r="H64" s="33" t="s">
        <v>160</v>
      </c>
      <c r="I64" s="36">
        <v>18603656003</v>
      </c>
      <c r="J64" s="7">
        <v>1411.62</v>
      </c>
      <c r="K64" s="7">
        <v>0</v>
      </c>
      <c r="L64" s="7">
        <v>70.581</v>
      </c>
      <c r="M64" s="30">
        <f t="shared" si="2"/>
        <v>0</v>
      </c>
      <c r="N64" s="20">
        <f t="shared" si="3"/>
        <v>70.58</v>
      </c>
      <c r="O64">
        <f>SUMIFS(联通数据!I:I,联通数据!A:A,LEFT(O$1,6),联通数据!C:C,F64)/1000</f>
        <v>1411.62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29">
        <v>18645502235</v>
      </c>
      <c r="J65" s="7">
        <v>400</v>
      </c>
      <c r="K65" s="7">
        <v>0</v>
      </c>
      <c r="L65" s="7">
        <v>20</v>
      </c>
      <c r="M65" s="30">
        <f t="shared" si="2"/>
        <v>0</v>
      </c>
      <c r="N65" s="20">
        <f t="shared" si="3"/>
        <v>20</v>
      </c>
      <c r="O65">
        <f>SUMIFS(联通数据!I:I,联通数据!A:A,LEFT(O$1,6),联通数据!C:C,F65)/1000</f>
        <v>400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29">
        <v>15645902632</v>
      </c>
      <c r="J66" s="7">
        <v>400</v>
      </c>
      <c r="K66" s="7">
        <v>0</v>
      </c>
      <c r="L66" s="7">
        <v>20</v>
      </c>
      <c r="M66" s="30">
        <f t="shared" si="2"/>
        <v>1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29">
        <v>18646181233</v>
      </c>
      <c r="J67" s="7">
        <v>477.35</v>
      </c>
      <c r="K67" s="7">
        <v>0</v>
      </c>
      <c r="L67" s="7">
        <v>23.8675</v>
      </c>
      <c r="M67" s="30">
        <f t="shared" si="2"/>
        <v>0</v>
      </c>
      <c r="N67" s="20">
        <f t="shared" si="3"/>
        <v>23.87</v>
      </c>
      <c r="O67">
        <f>SUMIFS(联通数据!I:I,联通数据!A:A,LEFT(O$1,6),联通数据!C:C,F67)/1000</f>
        <v>477.35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29">
        <v>18603655891</v>
      </c>
      <c r="J68" s="7">
        <v>103.44</v>
      </c>
      <c r="K68" s="7">
        <v>0</v>
      </c>
      <c r="L68" s="7">
        <v>5.172</v>
      </c>
      <c r="M68" s="30">
        <f t="shared" si="2"/>
        <v>-2.90023201856148</v>
      </c>
      <c r="N68" s="20">
        <f t="shared" si="3"/>
        <v>20.17</v>
      </c>
      <c r="O68">
        <f>SUMIFS(联通数据!I:I,联通数据!A:A,LEFT(O$1,6),联通数据!C:C,F68)/1000</f>
        <v>403.44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29">
        <v>18603655929</v>
      </c>
      <c r="J69" s="7">
        <v>5000</v>
      </c>
      <c r="K69" s="7">
        <v>0</v>
      </c>
      <c r="L69" s="7">
        <v>250</v>
      </c>
      <c r="M69" s="30">
        <f t="shared" si="2"/>
        <v>1</v>
      </c>
      <c r="N69" s="20">
        <f t="shared" si="3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29">
        <v>18603655929</v>
      </c>
      <c r="J70" s="7">
        <v>5000</v>
      </c>
      <c r="K70" s="7">
        <v>0</v>
      </c>
      <c r="L70" s="7">
        <v>250</v>
      </c>
      <c r="M70" s="30">
        <f t="shared" si="2"/>
        <v>1</v>
      </c>
      <c r="N70" s="20">
        <f t="shared" si="3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29">
        <v>18603655929</v>
      </c>
      <c r="J71" s="7">
        <v>5000</v>
      </c>
      <c r="K71" s="7">
        <v>0</v>
      </c>
      <c r="L71" s="7">
        <v>250</v>
      </c>
      <c r="M71" s="30">
        <f t="shared" si="2"/>
        <v>1</v>
      </c>
      <c r="N71" s="20">
        <f t="shared" si="3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29">
        <v>18645614565</v>
      </c>
      <c r="J72" s="7">
        <v>398.4</v>
      </c>
      <c r="K72" s="7">
        <v>0</v>
      </c>
      <c r="L72" s="7">
        <v>19.92</v>
      </c>
      <c r="M72" s="30">
        <f t="shared" si="2"/>
        <v>0</v>
      </c>
      <c r="N72" s="20">
        <f t="shared" si="3"/>
        <v>19.92</v>
      </c>
      <c r="O72">
        <f>SUMIFS(联通数据!I:I,联通数据!A:A,LEFT(O$1,6),联通数据!C:C,F72)/1000</f>
        <v>398.4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18</v>
      </c>
      <c r="I73" s="29">
        <v>18603600503</v>
      </c>
      <c r="J73" s="7">
        <v>100</v>
      </c>
      <c r="K73" s="7">
        <v>0</v>
      </c>
      <c r="L73" s="7">
        <v>5</v>
      </c>
      <c r="M73" s="30">
        <f t="shared" si="2"/>
        <v>0</v>
      </c>
      <c r="N73" s="20">
        <f t="shared" si="3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29">
        <v>18645614565</v>
      </c>
      <c r="J74" s="7">
        <v>100</v>
      </c>
      <c r="K74" s="7">
        <v>0</v>
      </c>
      <c r="L74" s="7">
        <v>5</v>
      </c>
      <c r="M74" s="30">
        <f t="shared" si="2"/>
        <v>0</v>
      </c>
      <c r="N74" s="20">
        <f t="shared" si="3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29">
        <v>18603656528</v>
      </c>
      <c r="J75" s="7">
        <v>200</v>
      </c>
      <c r="K75" s="7">
        <v>0</v>
      </c>
      <c r="L75" s="7">
        <v>10</v>
      </c>
      <c r="M75" s="30">
        <f t="shared" si="2"/>
        <v>0</v>
      </c>
      <c r="N75" s="20">
        <f t="shared" si="3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29">
        <v>18604612320</v>
      </c>
      <c r="J76" s="7">
        <v>50</v>
      </c>
      <c r="K76" s="7">
        <v>0</v>
      </c>
      <c r="L76" s="7">
        <v>2.5</v>
      </c>
      <c r="M76" s="30">
        <f t="shared" si="2"/>
        <v>0</v>
      </c>
      <c r="N76" s="20">
        <f t="shared" si="3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29">
        <v>18604612320</v>
      </c>
      <c r="J77" s="7">
        <v>50</v>
      </c>
      <c r="K77" s="7">
        <v>0</v>
      </c>
      <c r="L77" s="7">
        <v>2.5</v>
      </c>
      <c r="M77" s="30">
        <f t="shared" si="2"/>
        <v>0</v>
      </c>
      <c r="N77" s="20">
        <f t="shared" si="3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29">
        <v>18603600503</v>
      </c>
      <c r="J78" s="7">
        <v>50</v>
      </c>
      <c r="K78" s="7">
        <v>0</v>
      </c>
      <c r="L78" s="7">
        <v>2.5</v>
      </c>
      <c r="M78" s="30">
        <f t="shared" si="2"/>
        <v>0.1516</v>
      </c>
      <c r="N78" s="20">
        <f t="shared" si="3"/>
        <v>2.12</v>
      </c>
      <c r="O78">
        <f>SUMIFS(联通数据!I:I,联通数据!A:A,LEFT(O$1,6),联通数据!C:C,F78)/1000</f>
        <v>42.42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29">
        <v>18645177530</v>
      </c>
      <c r="J79" s="7">
        <v>105.52</v>
      </c>
      <c r="K79" s="7">
        <v>0</v>
      </c>
      <c r="L79" s="7">
        <v>5.276</v>
      </c>
      <c r="M79" s="30">
        <f t="shared" si="2"/>
        <v>0</v>
      </c>
      <c r="N79" s="20">
        <f t="shared" si="3"/>
        <v>5.28</v>
      </c>
      <c r="O79">
        <f>SUMIFS(联通数据!I:I,联通数据!A:A,LEFT(O$1,6),联通数据!C:C,F79)/1000</f>
        <v>105.52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29">
        <v>15645902078</v>
      </c>
      <c r="J80" s="7">
        <v>400</v>
      </c>
      <c r="K80" s="7">
        <v>0</v>
      </c>
      <c r="L80" s="7">
        <v>20</v>
      </c>
      <c r="M80" s="30">
        <f t="shared" si="2"/>
        <v>0</v>
      </c>
      <c r="N80" s="20">
        <f t="shared" si="3"/>
        <v>20</v>
      </c>
      <c r="O80">
        <f>SUMIFS(联通数据!I:I,联通数据!A:A,LEFT(O$1,6),联通数据!C:C,F80)/1000</f>
        <v>400</v>
      </c>
    </row>
  </sheetData>
  <autoFilter ref="A1:O80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8"/>
  <sheetViews>
    <sheetView workbookViewId="0">
      <pane xSplit="14" ySplit="1" topLeftCell="O71" activePane="bottomRight" state="frozen"/>
      <selection/>
      <selection pane="topRight"/>
      <selection pane="bottomLeft"/>
      <selection pane="bottomRight" activeCell="M2" sqref="M2:M88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185</v>
      </c>
    </row>
    <row r="2" spans="1:15">
      <c r="A2" s="31">
        <v>222412</v>
      </c>
      <c r="B2" s="31" t="s">
        <v>15</v>
      </c>
      <c r="C2" s="31" t="s">
        <v>16</v>
      </c>
      <c r="D2" s="32">
        <v>42166</v>
      </c>
      <c r="E2" s="31" t="s">
        <v>17</v>
      </c>
      <c r="F2" s="31">
        <v>18603679568</v>
      </c>
      <c r="G2" s="31" t="s">
        <v>18</v>
      </c>
      <c r="H2" s="31" t="s">
        <v>70</v>
      </c>
      <c r="I2" s="35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31">
        <v>223048</v>
      </c>
      <c r="B3" s="31" t="s">
        <v>30</v>
      </c>
      <c r="C3" s="31" t="s">
        <v>20</v>
      </c>
      <c r="D3" s="32">
        <v>42186</v>
      </c>
      <c r="E3" s="31" t="s">
        <v>17</v>
      </c>
      <c r="F3" s="31">
        <v>15694538416</v>
      </c>
      <c r="G3" s="31" t="s">
        <v>18</v>
      </c>
      <c r="H3" s="31" t="s">
        <v>21</v>
      </c>
      <c r="I3" s="35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31">
        <v>224085</v>
      </c>
      <c r="B4" s="31" t="s">
        <v>22</v>
      </c>
      <c r="C4" s="31" t="s">
        <v>23</v>
      </c>
      <c r="D4" s="32">
        <v>42221</v>
      </c>
      <c r="E4" s="31" t="s">
        <v>17</v>
      </c>
      <c r="F4" s="31">
        <v>13101605147</v>
      </c>
      <c r="G4" s="31" t="s">
        <v>18</v>
      </c>
      <c r="H4" s="31" t="s">
        <v>186</v>
      </c>
      <c r="I4" s="35">
        <v>18603655990</v>
      </c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31">
        <v>224098</v>
      </c>
      <c r="B5" s="31" t="s">
        <v>24</v>
      </c>
      <c r="C5" s="31" t="s">
        <v>16</v>
      </c>
      <c r="D5" s="32">
        <v>42222</v>
      </c>
      <c r="E5" s="31" t="s">
        <v>17</v>
      </c>
      <c r="F5" s="31">
        <v>13029828095</v>
      </c>
      <c r="G5" s="31" t="s">
        <v>18</v>
      </c>
      <c r="H5" s="31" t="s">
        <v>71</v>
      </c>
      <c r="I5" s="35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31">
        <v>224191</v>
      </c>
      <c r="B6" s="31" t="s">
        <v>25</v>
      </c>
      <c r="C6" s="31" t="s">
        <v>26</v>
      </c>
      <c r="D6" s="32">
        <v>42227</v>
      </c>
      <c r="E6" s="31" t="s">
        <v>17</v>
      </c>
      <c r="F6" s="31">
        <v>13089755402</v>
      </c>
      <c r="G6" s="31" t="s">
        <v>18</v>
      </c>
      <c r="H6" s="31" t="s">
        <v>27</v>
      </c>
      <c r="I6" s="35">
        <v>15646202616</v>
      </c>
      <c r="J6" s="7">
        <v>936.99</v>
      </c>
      <c r="K6" s="7">
        <v>0</v>
      </c>
      <c r="L6" s="7">
        <v>46.8495</v>
      </c>
      <c r="M6" s="30">
        <f t="shared" si="0"/>
        <v>0</v>
      </c>
      <c r="N6" s="20">
        <f t="shared" si="1"/>
        <v>46.85</v>
      </c>
      <c r="O6">
        <f>SUMIFS(联通数据!I:I,联通数据!A:A,LEFT(O$1,6),联通数据!C:C,F6)/1000</f>
        <v>936.99</v>
      </c>
    </row>
    <row r="7" spans="1:15">
      <c r="A7" s="31">
        <v>224497</v>
      </c>
      <c r="B7" s="31" t="s">
        <v>28</v>
      </c>
      <c r="C7" s="31" t="s">
        <v>20</v>
      </c>
      <c r="D7" s="32">
        <v>42236</v>
      </c>
      <c r="E7" s="31" t="s">
        <v>17</v>
      </c>
      <c r="F7" s="31">
        <v>13039700587</v>
      </c>
      <c r="G7" s="31" t="s">
        <v>18</v>
      </c>
      <c r="H7" s="31" t="s">
        <v>72</v>
      </c>
      <c r="I7" s="35">
        <v>18604530226</v>
      </c>
      <c r="J7" s="7">
        <v>285.68</v>
      </c>
      <c r="K7" s="7">
        <v>0</v>
      </c>
      <c r="L7" s="7">
        <v>14.284</v>
      </c>
      <c r="M7" s="30">
        <f t="shared" si="0"/>
        <v>0</v>
      </c>
      <c r="N7" s="20">
        <f t="shared" si="1"/>
        <v>14.28</v>
      </c>
      <c r="O7">
        <f>SUMIFS(联通数据!I:I,联通数据!A:A,LEFT(O$1,6),联通数据!C:C,F7)/1000</f>
        <v>285.68</v>
      </c>
    </row>
    <row r="8" spans="1:15">
      <c r="A8" s="31">
        <v>224782</v>
      </c>
      <c r="B8" s="31" t="s">
        <v>31</v>
      </c>
      <c r="C8" s="31" t="s">
        <v>32</v>
      </c>
      <c r="D8" s="32">
        <v>42248</v>
      </c>
      <c r="E8" s="31" t="s">
        <v>17</v>
      </c>
      <c r="F8" s="31">
        <v>18645845558</v>
      </c>
      <c r="G8" s="31" t="s">
        <v>18</v>
      </c>
      <c r="H8" s="31" t="s">
        <v>73</v>
      </c>
      <c r="I8" s="35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31">
        <v>225078</v>
      </c>
      <c r="B9" s="31" t="s">
        <v>33</v>
      </c>
      <c r="C9" s="31" t="s">
        <v>32</v>
      </c>
      <c r="D9" s="32">
        <v>42257</v>
      </c>
      <c r="E9" s="31" t="s">
        <v>17</v>
      </c>
      <c r="F9" s="31">
        <v>13194585998</v>
      </c>
      <c r="G9" s="31" t="s">
        <v>18</v>
      </c>
      <c r="H9" s="31" t="s">
        <v>74</v>
      </c>
      <c r="I9" s="35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31">
        <v>225177</v>
      </c>
      <c r="B10" s="31" t="s">
        <v>34</v>
      </c>
      <c r="C10" s="31" t="s">
        <v>35</v>
      </c>
      <c r="D10" s="32">
        <v>42261</v>
      </c>
      <c r="E10" s="31" t="s">
        <v>17</v>
      </c>
      <c r="F10" s="31">
        <v>13144665014</v>
      </c>
      <c r="G10" s="31" t="s">
        <v>18</v>
      </c>
      <c r="H10" s="31" t="s">
        <v>75</v>
      </c>
      <c r="I10" s="35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31">
        <v>225304</v>
      </c>
      <c r="B11" s="31" t="s">
        <v>36</v>
      </c>
      <c r="C11" s="31" t="s">
        <v>20</v>
      </c>
      <c r="D11" s="32">
        <v>42264</v>
      </c>
      <c r="E11" s="31" t="s">
        <v>17</v>
      </c>
      <c r="F11" s="31">
        <v>15636360052</v>
      </c>
      <c r="G11" s="31" t="s">
        <v>18</v>
      </c>
      <c r="H11" s="31" t="s">
        <v>76</v>
      </c>
      <c r="I11" s="35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31">
        <v>225587</v>
      </c>
      <c r="B12" s="31" t="s">
        <v>37</v>
      </c>
      <c r="C12" s="31" t="s">
        <v>26</v>
      </c>
      <c r="D12" s="32">
        <v>42272</v>
      </c>
      <c r="E12" s="31" t="s">
        <v>17</v>
      </c>
      <c r="F12" s="31">
        <v>15636260172</v>
      </c>
      <c r="G12" s="31" t="s">
        <v>18</v>
      </c>
      <c r="H12" s="31" t="s">
        <v>77</v>
      </c>
      <c r="I12" s="35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31">
        <v>225600</v>
      </c>
      <c r="B13" s="31" t="s">
        <v>38</v>
      </c>
      <c r="C13" s="31" t="s">
        <v>20</v>
      </c>
      <c r="D13" s="32">
        <v>42272</v>
      </c>
      <c r="E13" s="31" t="s">
        <v>17</v>
      </c>
      <c r="F13" s="31">
        <v>13204536925</v>
      </c>
      <c r="G13" s="31" t="s">
        <v>18</v>
      </c>
      <c r="H13" s="31" t="s">
        <v>78</v>
      </c>
      <c r="I13" s="35">
        <v>18604532572</v>
      </c>
      <c r="J13" s="7">
        <v>50</v>
      </c>
      <c r="K13" s="7">
        <v>0</v>
      </c>
      <c r="L13" s="7">
        <v>2.5</v>
      </c>
      <c r="M13" s="30">
        <f t="shared" si="0"/>
        <v>0</v>
      </c>
      <c r="N13" s="20">
        <f t="shared" si="1"/>
        <v>2.5</v>
      </c>
      <c r="O13">
        <f>SUMIFS(联通数据!I:I,联通数据!A:A,LEFT(O$1,6),联通数据!C:C,F13)/1000</f>
        <v>50</v>
      </c>
    </row>
    <row r="14" spans="1:15">
      <c r="A14" s="31">
        <v>225632</v>
      </c>
      <c r="B14" s="31" t="s">
        <v>39</v>
      </c>
      <c r="C14" s="31" t="s">
        <v>20</v>
      </c>
      <c r="D14" s="32">
        <v>42274</v>
      </c>
      <c r="E14" s="31" t="s">
        <v>17</v>
      </c>
      <c r="F14" s="31">
        <v>13224639887</v>
      </c>
      <c r="G14" s="31" t="s">
        <v>18</v>
      </c>
      <c r="H14" s="31" t="s">
        <v>79</v>
      </c>
      <c r="I14" s="35">
        <v>18604531815</v>
      </c>
      <c r="J14" s="7">
        <v>50</v>
      </c>
      <c r="K14" s="7">
        <v>0</v>
      </c>
      <c r="L14" s="7">
        <v>2.5</v>
      </c>
      <c r="M14" s="30">
        <f t="shared" si="0"/>
        <v>0</v>
      </c>
      <c r="N14" s="20">
        <f t="shared" si="1"/>
        <v>2.5</v>
      </c>
      <c r="O14">
        <f>SUMIFS(联通数据!I:I,联通数据!A:A,LEFT(O$1,6),联通数据!C:C,F14)/1000</f>
        <v>50</v>
      </c>
    </row>
    <row r="15" spans="1:15">
      <c r="A15" s="31">
        <v>225806</v>
      </c>
      <c r="B15" s="31" t="s">
        <v>41</v>
      </c>
      <c r="C15" s="31" t="s">
        <v>23</v>
      </c>
      <c r="D15" s="32">
        <v>42286</v>
      </c>
      <c r="E15" s="31" t="s">
        <v>17</v>
      </c>
      <c r="F15" s="31">
        <v>15636027256</v>
      </c>
      <c r="G15" s="31" t="s">
        <v>18</v>
      </c>
      <c r="H15" s="31" t="s">
        <v>80</v>
      </c>
      <c r="I15" s="35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31">
        <v>225911</v>
      </c>
      <c r="B16" s="31" t="s">
        <v>42</v>
      </c>
      <c r="C16" s="31" t="s">
        <v>16</v>
      </c>
      <c r="D16" s="32">
        <v>42290</v>
      </c>
      <c r="E16" s="31" t="s">
        <v>17</v>
      </c>
      <c r="F16" s="31">
        <v>18644020869</v>
      </c>
      <c r="G16" s="31" t="s">
        <v>18</v>
      </c>
      <c r="H16" s="31" t="s">
        <v>81</v>
      </c>
      <c r="I16" s="35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31">
        <v>226195</v>
      </c>
      <c r="B17" s="31" t="s">
        <v>43</v>
      </c>
      <c r="C17" s="31" t="s">
        <v>23</v>
      </c>
      <c r="D17" s="32">
        <v>42298</v>
      </c>
      <c r="E17" s="31" t="s">
        <v>17</v>
      </c>
      <c r="F17" s="31">
        <v>15561867694</v>
      </c>
      <c r="G17" s="31" t="s">
        <v>18</v>
      </c>
      <c r="H17" s="31" t="s">
        <v>82</v>
      </c>
      <c r="I17" s="35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31">
        <v>226359</v>
      </c>
      <c r="B18" s="31" t="s">
        <v>45</v>
      </c>
      <c r="C18" s="31" t="s">
        <v>16</v>
      </c>
      <c r="D18" s="32">
        <v>42304</v>
      </c>
      <c r="E18" s="31" t="s">
        <v>17</v>
      </c>
      <c r="F18" s="31">
        <v>13039826317</v>
      </c>
      <c r="G18" s="31" t="s">
        <v>18</v>
      </c>
      <c r="H18" s="31" t="s">
        <v>83</v>
      </c>
      <c r="I18" s="35">
        <v>15645900669</v>
      </c>
      <c r="J18" s="7">
        <v>3948.24</v>
      </c>
      <c r="K18" s="7">
        <v>0</v>
      </c>
      <c r="L18" s="7">
        <v>197.412</v>
      </c>
      <c r="M18" s="30">
        <f t="shared" si="0"/>
        <v>-6.07865783235351e-5</v>
      </c>
      <c r="N18" s="20">
        <f t="shared" si="1"/>
        <v>197.42</v>
      </c>
      <c r="O18">
        <f>SUMIFS(联通数据!I:I,联通数据!A:A,LEFT(O$1,6),联通数据!C:C,F18)/1000</f>
        <v>3948.48</v>
      </c>
    </row>
    <row r="19" spans="1:15">
      <c r="A19" s="31">
        <v>226365</v>
      </c>
      <c r="B19" s="31" t="s">
        <v>44</v>
      </c>
      <c r="C19" s="31" t="s">
        <v>16</v>
      </c>
      <c r="D19" s="32">
        <v>42304</v>
      </c>
      <c r="E19" s="31" t="s">
        <v>17</v>
      </c>
      <c r="F19" s="31">
        <v>13019085503</v>
      </c>
      <c r="G19" s="31" t="s">
        <v>18</v>
      </c>
      <c r="H19" s="31" t="s">
        <v>84</v>
      </c>
      <c r="I19" s="35">
        <v>15645900188</v>
      </c>
      <c r="J19" s="7">
        <v>276.25</v>
      </c>
      <c r="K19" s="7">
        <v>0</v>
      </c>
      <c r="L19" s="7">
        <v>13.8125</v>
      </c>
      <c r="M19" s="30">
        <f t="shared" si="0"/>
        <v>0</v>
      </c>
      <c r="N19" s="20">
        <f t="shared" si="1"/>
        <v>13.81</v>
      </c>
      <c r="O19">
        <f>SUMIFS(联通数据!I:I,联通数据!A:A,LEFT(O$1,6),联通数据!C:C,F19)/1000</f>
        <v>276.25</v>
      </c>
    </row>
    <row r="20" spans="1:15">
      <c r="A20" s="31">
        <v>226487</v>
      </c>
      <c r="B20" s="31" t="s">
        <v>47</v>
      </c>
      <c r="C20" s="31" t="s">
        <v>26</v>
      </c>
      <c r="D20" s="32">
        <v>42310</v>
      </c>
      <c r="E20" s="31" t="s">
        <v>17</v>
      </c>
      <c r="F20" s="31">
        <v>15546269462</v>
      </c>
      <c r="G20" s="31" t="s">
        <v>18</v>
      </c>
      <c r="H20" s="31" t="s">
        <v>85</v>
      </c>
      <c r="I20" s="35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31">
        <v>226527</v>
      </c>
      <c r="B21" s="31" t="s">
        <v>48</v>
      </c>
      <c r="C21" s="31" t="s">
        <v>16</v>
      </c>
      <c r="D21" s="32">
        <v>42310</v>
      </c>
      <c r="E21" s="31" t="s">
        <v>17</v>
      </c>
      <c r="F21" s="31">
        <v>13054208433</v>
      </c>
      <c r="G21" s="31" t="s">
        <v>18</v>
      </c>
      <c r="H21" s="31" t="s">
        <v>86</v>
      </c>
      <c r="I21" s="35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31">
        <v>226657</v>
      </c>
      <c r="B22" s="31" t="s">
        <v>49</v>
      </c>
      <c r="C22" s="31" t="s">
        <v>16</v>
      </c>
      <c r="D22" s="32">
        <v>42313</v>
      </c>
      <c r="E22" s="31" t="s">
        <v>17</v>
      </c>
      <c r="F22" s="31">
        <v>13091411068</v>
      </c>
      <c r="G22" s="31" t="s">
        <v>18</v>
      </c>
      <c r="H22" s="31" t="s">
        <v>84</v>
      </c>
      <c r="I22" s="35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31">
        <v>226871</v>
      </c>
      <c r="B23" s="31" t="s">
        <v>50</v>
      </c>
      <c r="C23" s="31" t="s">
        <v>23</v>
      </c>
      <c r="D23" s="32">
        <v>42319</v>
      </c>
      <c r="E23" s="31" t="s">
        <v>17</v>
      </c>
      <c r="F23" s="31">
        <v>15545057683</v>
      </c>
      <c r="G23" s="31" t="s">
        <v>18</v>
      </c>
      <c r="H23" s="31" t="s">
        <v>87</v>
      </c>
      <c r="I23" s="35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31">
        <v>226906</v>
      </c>
      <c r="B24" s="31" t="s">
        <v>51</v>
      </c>
      <c r="C24" s="31" t="s">
        <v>52</v>
      </c>
      <c r="D24" s="32">
        <v>42320</v>
      </c>
      <c r="E24" s="31" t="s">
        <v>17</v>
      </c>
      <c r="F24" s="31">
        <v>15545550671</v>
      </c>
      <c r="G24" s="31" t="s">
        <v>18</v>
      </c>
      <c r="H24" s="31" t="s">
        <v>88</v>
      </c>
      <c r="I24" s="35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31">
        <v>226912</v>
      </c>
      <c r="B25" s="31" t="s">
        <v>53</v>
      </c>
      <c r="C25" s="31" t="s">
        <v>54</v>
      </c>
      <c r="D25" s="32">
        <v>42320</v>
      </c>
      <c r="E25" s="31" t="s">
        <v>17</v>
      </c>
      <c r="F25" s="31">
        <v>13029984216</v>
      </c>
      <c r="G25" s="31" t="s">
        <v>18</v>
      </c>
      <c r="H25" s="31" t="s">
        <v>89</v>
      </c>
      <c r="I25" s="35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31">
        <v>227132</v>
      </c>
      <c r="B26" s="31" t="s">
        <v>55</v>
      </c>
      <c r="C26" s="31" t="s">
        <v>23</v>
      </c>
      <c r="D26" s="32">
        <v>42326</v>
      </c>
      <c r="E26" s="31" t="s">
        <v>17</v>
      </c>
      <c r="F26" s="31">
        <v>15545107619</v>
      </c>
      <c r="G26" s="31" t="s">
        <v>18</v>
      </c>
      <c r="H26" s="31" t="s">
        <v>90</v>
      </c>
      <c r="I26" s="35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31">
        <v>227194</v>
      </c>
      <c r="B27" s="31" t="s">
        <v>56</v>
      </c>
      <c r="C27" s="31" t="s">
        <v>23</v>
      </c>
      <c r="D27" s="32">
        <v>42328</v>
      </c>
      <c r="E27" s="31" t="s">
        <v>17</v>
      </c>
      <c r="F27" s="31">
        <v>13054281568</v>
      </c>
      <c r="G27" s="31" t="s">
        <v>18</v>
      </c>
      <c r="H27" s="31" t="s">
        <v>57</v>
      </c>
      <c r="I27" s="35">
        <v>18603656120</v>
      </c>
      <c r="J27" s="7">
        <v>293.44</v>
      </c>
      <c r="K27" s="7">
        <v>0</v>
      </c>
      <c r="L27" s="7">
        <v>14.672</v>
      </c>
      <c r="M27" s="30">
        <f t="shared" si="0"/>
        <v>0</v>
      </c>
      <c r="N27" s="20">
        <f t="shared" si="1"/>
        <v>14.67</v>
      </c>
      <c r="O27">
        <f>SUMIFS(联通数据!I:I,联通数据!A:A,LEFT(O$1,6),联通数据!C:C,F27)/1000</f>
        <v>293.44</v>
      </c>
    </row>
    <row r="28" spans="1:15">
      <c r="A28" s="31">
        <v>227838</v>
      </c>
      <c r="B28" s="31" t="s">
        <v>60</v>
      </c>
      <c r="C28" s="31" t="s">
        <v>61</v>
      </c>
      <c r="D28" s="32">
        <v>42346</v>
      </c>
      <c r="E28" s="31" t="s">
        <v>17</v>
      </c>
      <c r="F28" s="31">
        <v>15645570168</v>
      </c>
      <c r="G28" s="31" t="s">
        <v>18</v>
      </c>
      <c r="H28" s="31" t="s">
        <v>91</v>
      </c>
      <c r="I28" s="35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31">
        <v>228120</v>
      </c>
      <c r="B29" s="31" t="s">
        <v>62</v>
      </c>
      <c r="C29" s="31" t="s">
        <v>23</v>
      </c>
      <c r="D29" s="32">
        <v>42355</v>
      </c>
      <c r="E29" s="31" t="s">
        <v>17</v>
      </c>
      <c r="F29" s="31">
        <v>13159850785</v>
      </c>
      <c r="G29" s="31" t="s">
        <v>18</v>
      </c>
      <c r="H29" s="31" t="s">
        <v>63</v>
      </c>
      <c r="I29" s="35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31">
        <v>228257</v>
      </c>
      <c r="B30" s="31" t="s">
        <v>64</v>
      </c>
      <c r="C30" s="31" t="s">
        <v>65</v>
      </c>
      <c r="D30" s="32">
        <v>42360</v>
      </c>
      <c r="E30" s="31" t="s">
        <v>17</v>
      </c>
      <c r="F30" s="31">
        <v>15545903995</v>
      </c>
      <c r="G30" s="31" t="s">
        <v>18</v>
      </c>
      <c r="H30" s="31" t="s">
        <v>92</v>
      </c>
      <c r="I30" s="35">
        <v>18604689168</v>
      </c>
      <c r="J30" s="7">
        <v>312.48</v>
      </c>
      <c r="K30" s="7">
        <v>0</v>
      </c>
      <c r="L30" s="7">
        <v>15.624</v>
      </c>
      <c r="M30" s="30">
        <f t="shared" si="0"/>
        <v>0</v>
      </c>
      <c r="N30" s="20">
        <f t="shared" si="1"/>
        <v>15.62</v>
      </c>
      <c r="O30">
        <f>SUMIFS(联通数据!I:I,联通数据!A:A,LEFT(O$1,6),联通数据!C:C,F30)/1000</f>
        <v>312.48</v>
      </c>
    </row>
    <row r="31" spans="1:15">
      <c r="A31" s="31">
        <v>228479</v>
      </c>
      <c r="B31" s="31" t="s">
        <v>66</v>
      </c>
      <c r="C31" s="31" t="s">
        <v>67</v>
      </c>
      <c r="D31" s="32">
        <v>42368</v>
      </c>
      <c r="E31" s="31" t="s">
        <v>17</v>
      </c>
      <c r="F31" s="31">
        <v>13089767451</v>
      </c>
      <c r="G31" s="31" t="s">
        <v>18</v>
      </c>
      <c r="H31" s="31" t="s">
        <v>68</v>
      </c>
      <c r="I31" s="35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31">
        <v>228527</v>
      </c>
      <c r="B32" s="31" t="s">
        <v>93</v>
      </c>
      <c r="C32" s="31" t="s">
        <v>67</v>
      </c>
      <c r="D32" s="32">
        <v>42370</v>
      </c>
      <c r="E32" s="31" t="s">
        <v>17</v>
      </c>
      <c r="F32" s="31">
        <v>13214668068</v>
      </c>
      <c r="G32" s="31" t="s">
        <v>18</v>
      </c>
      <c r="H32" s="31" t="s">
        <v>94</v>
      </c>
      <c r="I32" s="35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31">
        <v>228593</v>
      </c>
      <c r="B33" s="31" t="s">
        <v>25</v>
      </c>
      <c r="C33" s="31" t="s">
        <v>26</v>
      </c>
      <c r="D33" s="32">
        <v>42373</v>
      </c>
      <c r="E33" s="31" t="s">
        <v>17</v>
      </c>
      <c r="F33" s="31">
        <v>13104524724</v>
      </c>
      <c r="G33" s="31" t="s">
        <v>18</v>
      </c>
      <c r="H33" s="31" t="s">
        <v>27</v>
      </c>
      <c r="I33" s="35">
        <v>15645202616</v>
      </c>
      <c r="J33" s="7">
        <v>3000</v>
      </c>
      <c r="K33" s="7">
        <v>0</v>
      </c>
      <c r="L33" s="7">
        <v>150</v>
      </c>
      <c r="M33" s="30">
        <f t="shared" si="0"/>
        <v>1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31">
        <v>228807</v>
      </c>
      <c r="B34" s="31" t="s">
        <v>95</v>
      </c>
      <c r="C34" s="31" t="s">
        <v>54</v>
      </c>
      <c r="D34" s="32">
        <v>42380</v>
      </c>
      <c r="E34" s="31" t="s">
        <v>17</v>
      </c>
      <c r="F34" s="31">
        <v>15545413110</v>
      </c>
      <c r="G34" s="31" t="s">
        <v>18</v>
      </c>
      <c r="H34" s="31" t="s">
        <v>96</v>
      </c>
      <c r="I34" s="35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31">
        <v>229031</v>
      </c>
      <c r="B35" s="31" t="s">
        <v>97</v>
      </c>
      <c r="C35" s="31" t="s">
        <v>35</v>
      </c>
      <c r="D35" s="32">
        <v>42387</v>
      </c>
      <c r="E35" s="31" t="s">
        <v>17</v>
      </c>
      <c r="F35" s="31">
        <v>13144660091</v>
      </c>
      <c r="G35" s="31" t="s">
        <v>18</v>
      </c>
      <c r="H35" s="31" t="s">
        <v>75</v>
      </c>
      <c r="I35" s="35">
        <v>18604664632</v>
      </c>
      <c r="J35" s="7">
        <v>0</v>
      </c>
      <c r="K35" s="7">
        <v>0</v>
      </c>
      <c r="L35" s="7">
        <v>0</v>
      </c>
      <c r="M35" s="30">
        <f t="shared" ref="M35:M66" si="2">IF(J35+K35&gt;0,1-O35/(J35+K35),0)</f>
        <v>0</v>
      </c>
      <c r="N35" s="20">
        <f t="shared" ref="N35:N66" si="3">ROUND(L35*(1-M35),2)</f>
        <v>0</v>
      </c>
      <c r="O35">
        <f>SUMIFS(联通数据!I:I,联通数据!A:A,LEFT(O$1,6),联通数据!C:C,F35)/1000</f>
        <v>0</v>
      </c>
    </row>
    <row r="36" spans="1:15">
      <c r="A36" s="31">
        <v>229079</v>
      </c>
      <c r="B36" s="31" t="s">
        <v>98</v>
      </c>
      <c r="C36" s="31" t="s">
        <v>23</v>
      </c>
      <c r="D36" s="32">
        <v>42389</v>
      </c>
      <c r="E36" s="31" t="s">
        <v>17</v>
      </c>
      <c r="F36" s="31">
        <v>15545159712</v>
      </c>
      <c r="G36" s="31" t="s">
        <v>18</v>
      </c>
      <c r="H36" s="31" t="s">
        <v>99</v>
      </c>
      <c r="I36" s="35">
        <v>18603655953</v>
      </c>
      <c r="J36" s="7">
        <v>200</v>
      </c>
      <c r="K36" s="7">
        <v>0</v>
      </c>
      <c r="L36" s="7">
        <v>10</v>
      </c>
      <c r="M36" s="30">
        <f t="shared" si="2"/>
        <v>1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31">
        <v>229565</v>
      </c>
      <c r="B37" s="31" t="s">
        <v>101</v>
      </c>
      <c r="C37" s="31" t="s">
        <v>23</v>
      </c>
      <c r="D37" s="32">
        <v>42403</v>
      </c>
      <c r="E37" s="31" t="s">
        <v>17</v>
      </c>
      <c r="F37" s="31">
        <v>13029807572</v>
      </c>
      <c r="G37" s="31" t="s">
        <v>18</v>
      </c>
      <c r="H37" s="31" t="s">
        <v>102</v>
      </c>
      <c r="I37" s="35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31">
        <v>229749</v>
      </c>
      <c r="B38" s="31" t="s">
        <v>103</v>
      </c>
      <c r="C38" s="31" t="s">
        <v>23</v>
      </c>
      <c r="D38" s="32">
        <v>42416</v>
      </c>
      <c r="E38" s="31" t="s">
        <v>17</v>
      </c>
      <c r="F38" s="31">
        <v>15545540032</v>
      </c>
      <c r="G38" s="31" t="s">
        <v>18</v>
      </c>
      <c r="H38" s="31" t="s">
        <v>104</v>
      </c>
      <c r="I38" s="35">
        <v>18603653136</v>
      </c>
      <c r="J38" s="7">
        <v>104</v>
      </c>
      <c r="K38" s="7">
        <v>0</v>
      </c>
      <c r="L38" s="7">
        <v>5.2</v>
      </c>
      <c r="M38" s="30">
        <f t="shared" si="2"/>
        <v>0</v>
      </c>
      <c r="N38" s="20">
        <f t="shared" si="3"/>
        <v>5.2</v>
      </c>
      <c r="O38">
        <f>SUMIFS(联通数据!I:I,联通数据!A:A,LEFT(O$1,6),联通数据!C:C,F38)/1000</f>
        <v>104</v>
      </c>
    </row>
    <row r="39" spans="1:15">
      <c r="A39" s="31">
        <v>230240</v>
      </c>
      <c r="B39" s="31" t="s">
        <v>106</v>
      </c>
      <c r="C39" s="31" t="s">
        <v>23</v>
      </c>
      <c r="D39" s="32">
        <v>42433</v>
      </c>
      <c r="E39" s="31" t="s">
        <v>17</v>
      </c>
      <c r="F39" s="31">
        <v>18686706064</v>
      </c>
      <c r="G39" s="31" t="s">
        <v>18</v>
      </c>
      <c r="H39" s="31" t="s">
        <v>107</v>
      </c>
      <c r="I39" s="35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31">
        <v>230280</v>
      </c>
      <c r="B40" s="31" t="s">
        <v>108</v>
      </c>
      <c r="C40" s="31" t="s">
        <v>20</v>
      </c>
      <c r="D40" s="32">
        <v>42436</v>
      </c>
      <c r="E40" s="31" t="s">
        <v>17</v>
      </c>
      <c r="F40" s="31">
        <v>15604631379</v>
      </c>
      <c r="G40" s="31" t="s">
        <v>18</v>
      </c>
      <c r="H40" s="31" t="s">
        <v>109</v>
      </c>
      <c r="I40" s="35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31">
        <v>230298</v>
      </c>
      <c r="B41" s="31" t="s">
        <v>128</v>
      </c>
      <c r="C41" s="31" t="s">
        <v>61</v>
      </c>
      <c r="D41" s="32">
        <v>42436</v>
      </c>
      <c r="E41" s="31" t="s">
        <v>17</v>
      </c>
      <c r="F41" s="31">
        <v>13045389591</v>
      </c>
      <c r="G41" s="31" t="s">
        <v>18</v>
      </c>
      <c r="H41" s="31" t="s">
        <v>129</v>
      </c>
      <c r="I41" s="35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31">
        <v>230391</v>
      </c>
      <c r="B42" s="31" t="s">
        <v>111</v>
      </c>
      <c r="C42" s="31" t="s">
        <v>16</v>
      </c>
      <c r="D42" s="32">
        <v>42439</v>
      </c>
      <c r="E42" s="31" t="s">
        <v>17</v>
      </c>
      <c r="F42" s="31">
        <v>15604593101</v>
      </c>
      <c r="G42" s="31" t="s">
        <v>18</v>
      </c>
      <c r="H42" s="31" t="s">
        <v>112</v>
      </c>
      <c r="I42" s="35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31">
        <v>230501</v>
      </c>
      <c r="B43" s="31" t="s">
        <v>113</v>
      </c>
      <c r="C43" s="31" t="s">
        <v>67</v>
      </c>
      <c r="D43" s="32">
        <v>42444</v>
      </c>
      <c r="E43" s="31" t="s">
        <v>17</v>
      </c>
      <c r="F43" s="31">
        <v>13039787819</v>
      </c>
      <c r="G43" s="31" t="s">
        <v>18</v>
      </c>
      <c r="H43" s="31" t="s">
        <v>114</v>
      </c>
      <c r="I43" s="35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31">
        <v>230502</v>
      </c>
      <c r="B44" s="31" t="s">
        <v>115</v>
      </c>
      <c r="C44" s="31" t="s">
        <v>23</v>
      </c>
      <c r="D44" s="32">
        <v>42444</v>
      </c>
      <c r="E44" s="31" t="s">
        <v>17</v>
      </c>
      <c r="F44" s="31">
        <v>13029726327</v>
      </c>
      <c r="G44" s="31" t="s">
        <v>18</v>
      </c>
      <c r="H44" s="31" t="s">
        <v>116</v>
      </c>
      <c r="I44" s="35">
        <v>18603655891</v>
      </c>
      <c r="J44" s="7">
        <v>108.48</v>
      </c>
      <c r="K44" s="7">
        <v>0</v>
      </c>
      <c r="L44" s="7">
        <v>5.424</v>
      </c>
      <c r="M44" s="30">
        <f t="shared" si="2"/>
        <v>0</v>
      </c>
      <c r="N44" s="20">
        <f t="shared" si="3"/>
        <v>5.42</v>
      </c>
      <c r="O44">
        <f>SUMIFS(联通数据!I:I,联通数据!A:A,LEFT(O$1,6),联通数据!C:C,F44)/1000</f>
        <v>108.48</v>
      </c>
    </row>
    <row r="45" spans="1:15">
      <c r="A45" s="31">
        <v>230712</v>
      </c>
      <c r="B45" s="31" t="s">
        <v>117</v>
      </c>
      <c r="C45" s="31" t="s">
        <v>23</v>
      </c>
      <c r="D45" s="32">
        <v>42450</v>
      </c>
      <c r="E45" s="31" t="s">
        <v>17</v>
      </c>
      <c r="F45" s="31">
        <v>13125911397</v>
      </c>
      <c r="G45" s="31" t="s">
        <v>18</v>
      </c>
      <c r="H45" s="31" t="s">
        <v>118</v>
      </c>
      <c r="I45" s="35">
        <v>18603655892</v>
      </c>
      <c r="J45" s="7">
        <v>3366.12</v>
      </c>
      <c r="K45" s="7">
        <v>0</v>
      </c>
      <c r="L45" s="7">
        <v>168.306</v>
      </c>
      <c r="M45" s="30">
        <f t="shared" si="2"/>
        <v>0</v>
      </c>
      <c r="N45" s="20">
        <f t="shared" si="3"/>
        <v>168.31</v>
      </c>
      <c r="O45">
        <f>SUMIFS(联通数据!I:I,联通数据!A:A,LEFT(O$1,6),联通数据!C:C,F45)/1000</f>
        <v>3366.12</v>
      </c>
    </row>
    <row r="46" spans="1:15">
      <c r="A46" s="31">
        <v>230958</v>
      </c>
      <c r="B46" s="31" t="s">
        <v>119</v>
      </c>
      <c r="C46" s="31" t="s">
        <v>52</v>
      </c>
      <c r="D46" s="32">
        <v>42458</v>
      </c>
      <c r="E46" s="31" t="s">
        <v>17</v>
      </c>
      <c r="F46" s="31">
        <v>15545556309</v>
      </c>
      <c r="G46" s="31" t="s">
        <v>18</v>
      </c>
      <c r="H46" s="31" t="s">
        <v>120</v>
      </c>
      <c r="I46" s="35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31">
        <v>230977</v>
      </c>
      <c r="B47" s="31" t="s">
        <v>121</v>
      </c>
      <c r="C47" s="31" t="s">
        <v>23</v>
      </c>
      <c r="D47" s="32">
        <v>42459</v>
      </c>
      <c r="E47" s="31" t="s">
        <v>17</v>
      </c>
      <c r="F47" s="31">
        <v>13069860176</v>
      </c>
      <c r="G47" s="31" t="s">
        <v>18</v>
      </c>
      <c r="H47" s="31" t="s">
        <v>122</v>
      </c>
      <c r="I47" s="35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1">
        <v>231012</v>
      </c>
      <c r="B48" s="31" t="s">
        <v>123</v>
      </c>
      <c r="C48" s="31" t="s">
        <v>23</v>
      </c>
      <c r="D48" s="32">
        <v>42460</v>
      </c>
      <c r="E48" s="31" t="s">
        <v>17</v>
      </c>
      <c r="F48" s="31">
        <v>13100874110</v>
      </c>
      <c r="G48" s="31" t="s">
        <v>18</v>
      </c>
      <c r="H48" s="31" t="s">
        <v>124</v>
      </c>
      <c r="I48" s="35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31">
        <v>231015</v>
      </c>
      <c r="B49" s="31" t="s">
        <v>125</v>
      </c>
      <c r="C49" s="31" t="s">
        <v>20</v>
      </c>
      <c r="D49" s="32">
        <v>42460</v>
      </c>
      <c r="E49" s="31" t="s">
        <v>17</v>
      </c>
      <c r="F49" s="31">
        <v>15603631425</v>
      </c>
      <c r="G49" s="31" t="s">
        <v>18</v>
      </c>
      <c r="H49" s="31" t="s">
        <v>130</v>
      </c>
      <c r="I49" s="35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31">
        <v>231044</v>
      </c>
      <c r="B50" s="31" t="s">
        <v>131</v>
      </c>
      <c r="C50" s="31" t="s">
        <v>32</v>
      </c>
      <c r="D50" s="32">
        <v>42461</v>
      </c>
      <c r="E50" s="31" t="s">
        <v>17</v>
      </c>
      <c r="F50" s="31">
        <v>13089625051</v>
      </c>
      <c r="G50" s="31" t="s">
        <v>18</v>
      </c>
      <c r="H50" s="31" t="s">
        <v>73</v>
      </c>
      <c r="I50" s="35">
        <v>15645887172</v>
      </c>
      <c r="J50" s="7">
        <v>64.85</v>
      </c>
      <c r="K50" s="7">
        <v>0</v>
      </c>
      <c r="L50" s="7">
        <v>3.2425</v>
      </c>
      <c r="M50" s="30">
        <f t="shared" si="2"/>
        <v>0</v>
      </c>
      <c r="N50" s="20">
        <f t="shared" si="3"/>
        <v>3.24</v>
      </c>
      <c r="O50">
        <f>SUMIFS(联通数据!I:I,联通数据!A:A,LEFT(O$1,6),联通数据!C:C,F50)/1000</f>
        <v>64.85</v>
      </c>
    </row>
    <row r="51" spans="1:15">
      <c r="A51" s="31">
        <v>231072</v>
      </c>
      <c r="B51" s="31" t="s">
        <v>132</v>
      </c>
      <c r="C51" s="31" t="s">
        <v>16</v>
      </c>
      <c r="D51" s="32">
        <v>42461</v>
      </c>
      <c r="E51" s="31" t="s">
        <v>17</v>
      </c>
      <c r="F51" s="31">
        <v>13029836886</v>
      </c>
      <c r="G51" s="31" t="s">
        <v>18</v>
      </c>
      <c r="H51" s="31" t="s">
        <v>133</v>
      </c>
      <c r="I51" s="35">
        <v>15645092162</v>
      </c>
      <c r="J51" s="7">
        <v>447.84</v>
      </c>
      <c r="K51" s="7">
        <v>0</v>
      </c>
      <c r="L51" s="7">
        <v>22.392</v>
      </c>
      <c r="M51" s="30">
        <f t="shared" si="2"/>
        <v>-0.446588067166845</v>
      </c>
      <c r="N51" s="20">
        <f t="shared" si="3"/>
        <v>32.39</v>
      </c>
      <c r="O51">
        <f>SUMIFS(联通数据!I:I,联通数据!A:A,LEFT(O$1,6),联通数据!C:C,F51)/1000</f>
        <v>647.84</v>
      </c>
    </row>
    <row r="52" spans="1:15">
      <c r="A52" s="31">
        <v>231108</v>
      </c>
      <c r="B52" s="31" t="s">
        <v>134</v>
      </c>
      <c r="C52" s="31" t="s">
        <v>20</v>
      </c>
      <c r="D52" s="32">
        <v>42465</v>
      </c>
      <c r="E52" s="31" t="s">
        <v>17</v>
      </c>
      <c r="F52" s="31">
        <v>13045336752</v>
      </c>
      <c r="G52" s="31" t="s">
        <v>18</v>
      </c>
      <c r="H52" s="31" t="s">
        <v>135</v>
      </c>
      <c r="I52" s="35">
        <v>18604530032</v>
      </c>
      <c r="J52" s="7">
        <v>50</v>
      </c>
      <c r="K52" s="7">
        <v>0</v>
      </c>
      <c r="L52" s="7">
        <v>2.5</v>
      </c>
      <c r="M52" s="30">
        <f t="shared" si="2"/>
        <v>0</v>
      </c>
      <c r="N52" s="20">
        <f t="shared" si="3"/>
        <v>2.5</v>
      </c>
      <c r="O52">
        <f>SUMIFS(联通数据!I:I,联通数据!A:A,LEFT(O$1,6),联通数据!C:C,F52)/1000</f>
        <v>50</v>
      </c>
    </row>
    <row r="53" spans="1:15">
      <c r="A53" s="31">
        <v>231485</v>
      </c>
      <c r="B53" s="31" t="s">
        <v>136</v>
      </c>
      <c r="C53" s="31" t="s">
        <v>16</v>
      </c>
      <c r="D53" s="32">
        <v>42479</v>
      </c>
      <c r="E53" s="31" t="s">
        <v>17</v>
      </c>
      <c r="F53" s="31">
        <v>13244592769</v>
      </c>
      <c r="G53" s="31" t="s">
        <v>18</v>
      </c>
      <c r="H53" s="31" t="s">
        <v>137</v>
      </c>
      <c r="I53" s="35">
        <v>15645900517</v>
      </c>
      <c r="J53" s="7">
        <v>200</v>
      </c>
      <c r="K53" s="7">
        <v>0</v>
      </c>
      <c r="L53" s="7">
        <v>10</v>
      </c>
      <c r="M53" s="30">
        <f t="shared" si="2"/>
        <v>1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31">
        <v>231594</v>
      </c>
      <c r="B54" s="31" t="s">
        <v>138</v>
      </c>
      <c r="C54" s="31" t="s">
        <v>23</v>
      </c>
      <c r="D54" s="32">
        <v>42481</v>
      </c>
      <c r="E54" s="31" t="s">
        <v>17</v>
      </c>
      <c r="F54" s="31">
        <v>15561561681</v>
      </c>
      <c r="G54" s="31" t="s">
        <v>18</v>
      </c>
      <c r="H54" s="31" t="s">
        <v>18</v>
      </c>
      <c r="I54" s="35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31">
        <v>232094</v>
      </c>
      <c r="B55" s="31" t="s">
        <v>140</v>
      </c>
      <c r="C55" s="31" t="s">
        <v>16</v>
      </c>
      <c r="D55" s="32">
        <v>42495</v>
      </c>
      <c r="E55" s="31" t="s">
        <v>17</v>
      </c>
      <c r="F55" s="31">
        <v>13194596220</v>
      </c>
      <c r="G55" s="31" t="s">
        <v>18</v>
      </c>
      <c r="H55" s="31" t="s">
        <v>141</v>
      </c>
      <c r="I55" s="35">
        <v>15645902667</v>
      </c>
      <c r="J55" s="7">
        <v>200</v>
      </c>
      <c r="K55" s="7">
        <v>0</v>
      </c>
      <c r="L55" s="7">
        <v>10</v>
      </c>
      <c r="M55" s="30">
        <f t="shared" si="2"/>
        <v>0</v>
      </c>
      <c r="N55" s="20">
        <f t="shared" si="3"/>
        <v>10</v>
      </c>
      <c r="O55">
        <f>SUMIFS(联通数据!I:I,联通数据!A:A,LEFT(O$1,6),联通数据!C:C,F55)/1000</f>
        <v>200</v>
      </c>
    </row>
    <row r="56" spans="1:15">
      <c r="A56" s="33">
        <v>232187</v>
      </c>
      <c r="B56" s="33" t="s">
        <v>142</v>
      </c>
      <c r="C56" s="33" t="s">
        <v>26</v>
      </c>
      <c r="D56" s="34">
        <v>42499</v>
      </c>
      <c r="E56" s="33" t="s">
        <v>17</v>
      </c>
      <c r="F56" s="33">
        <v>13089740575</v>
      </c>
      <c r="G56" s="33" t="s">
        <v>18</v>
      </c>
      <c r="H56" s="33" t="s">
        <v>143</v>
      </c>
      <c r="I56" s="36">
        <v>15645202539</v>
      </c>
      <c r="J56" s="7">
        <v>103.73</v>
      </c>
      <c r="K56" s="7">
        <v>0</v>
      </c>
      <c r="L56" s="7">
        <v>5.1865</v>
      </c>
      <c r="M56" s="30">
        <f t="shared" si="2"/>
        <v>0</v>
      </c>
      <c r="N56" s="20">
        <f t="shared" si="3"/>
        <v>5.19</v>
      </c>
      <c r="O56">
        <f>SUMIFS(联通数据!I:I,联通数据!A:A,LEFT(O$1,6),联通数据!C:C,F56)/1000</f>
        <v>103.73</v>
      </c>
    </row>
    <row r="57" spans="1:15">
      <c r="A57" s="33">
        <v>232262</v>
      </c>
      <c r="B57" s="33" t="s">
        <v>144</v>
      </c>
      <c r="C57" s="33" t="s">
        <v>61</v>
      </c>
      <c r="D57" s="34">
        <v>42501</v>
      </c>
      <c r="E57" s="33" t="s">
        <v>17</v>
      </c>
      <c r="F57" s="33">
        <v>13009968712</v>
      </c>
      <c r="G57" s="33" t="s">
        <v>18</v>
      </c>
      <c r="H57" s="33" t="s">
        <v>145</v>
      </c>
      <c r="I57" s="36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33">
        <v>232268</v>
      </c>
      <c r="B58" s="33" t="s">
        <v>146</v>
      </c>
      <c r="C58" s="33" t="s">
        <v>67</v>
      </c>
      <c r="D58" s="34">
        <v>42501</v>
      </c>
      <c r="E58" s="33" t="s">
        <v>17</v>
      </c>
      <c r="F58" s="33">
        <v>13039775697</v>
      </c>
      <c r="G58" s="33" t="s">
        <v>18</v>
      </c>
      <c r="H58" s="33" t="s">
        <v>147</v>
      </c>
      <c r="I58" s="36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33">
        <v>232269</v>
      </c>
      <c r="B59" s="33" t="s">
        <v>148</v>
      </c>
      <c r="C59" s="33" t="s">
        <v>20</v>
      </c>
      <c r="D59" s="34">
        <v>42501</v>
      </c>
      <c r="E59" s="33" t="s">
        <v>17</v>
      </c>
      <c r="F59" s="33">
        <v>13144635512</v>
      </c>
      <c r="G59" s="33" t="s">
        <v>18</v>
      </c>
      <c r="H59" s="33" t="s">
        <v>149</v>
      </c>
      <c r="I59" s="36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33">
        <v>232289</v>
      </c>
      <c r="B60" s="33" t="s">
        <v>150</v>
      </c>
      <c r="C60" s="33" t="s">
        <v>16</v>
      </c>
      <c r="D60" s="34">
        <v>42502</v>
      </c>
      <c r="E60" s="33" t="s">
        <v>17</v>
      </c>
      <c r="F60" s="33">
        <v>13039835520</v>
      </c>
      <c r="G60" s="33" t="s">
        <v>18</v>
      </c>
      <c r="H60" s="33" t="s">
        <v>151</v>
      </c>
      <c r="I60" s="36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33">
        <v>232442</v>
      </c>
      <c r="B61" s="33" t="s">
        <v>152</v>
      </c>
      <c r="C61" s="33" t="s">
        <v>153</v>
      </c>
      <c r="D61" s="34">
        <v>42506</v>
      </c>
      <c r="E61" s="33" t="s">
        <v>17</v>
      </c>
      <c r="F61" s="33">
        <v>13091750030</v>
      </c>
      <c r="G61" s="33" t="s">
        <v>18</v>
      </c>
      <c r="H61" s="33" t="s">
        <v>91</v>
      </c>
      <c r="I61" s="36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33">
        <v>232736</v>
      </c>
      <c r="B62" s="33" t="s">
        <v>154</v>
      </c>
      <c r="C62" s="33" t="s">
        <v>16</v>
      </c>
      <c r="D62" s="34">
        <v>42515</v>
      </c>
      <c r="E62" s="33" t="s">
        <v>17</v>
      </c>
      <c r="F62" s="33">
        <v>13029823031</v>
      </c>
      <c r="G62" s="33" t="s">
        <v>18</v>
      </c>
      <c r="H62" s="33" t="s">
        <v>155</v>
      </c>
      <c r="I62" s="36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33">
        <v>232791</v>
      </c>
      <c r="B63" s="33" t="s">
        <v>156</v>
      </c>
      <c r="C63" s="33" t="s">
        <v>153</v>
      </c>
      <c r="D63" s="34">
        <v>42517</v>
      </c>
      <c r="E63" s="33" t="s">
        <v>17</v>
      </c>
      <c r="F63" s="33">
        <v>13089902168</v>
      </c>
      <c r="G63" s="33" t="s">
        <v>18</v>
      </c>
      <c r="H63" s="33" t="s">
        <v>157</v>
      </c>
      <c r="I63" s="36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33">
        <v>232795</v>
      </c>
      <c r="B64" s="33" t="s">
        <v>158</v>
      </c>
      <c r="C64" s="33" t="s">
        <v>23</v>
      </c>
      <c r="D64" s="34">
        <v>42517</v>
      </c>
      <c r="E64" s="33" t="s">
        <v>17</v>
      </c>
      <c r="F64" s="33">
        <v>15546108519</v>
      </c>
      <c r="G64" s="33" t="s">
        <v>18</v>
      </c>
      <c r="H64" s="33" t="s">
        <v>160</v>
      </c>
      <c r="I64" s="36">
        <v>18603656003</v>
      </c>
      <c r="J64" s="7">
        <v>3268.58</v>
      </c>
      <c r="K64" s="7">
        <v>0</v>
      </c>
      <c r="L64" s="7">
        <v>163.429</v>
      </c>
      <c r="M64" s="30">
        <f t="shared" si="2"/>
        <v>0</v>
      </c>
      <c r="N64" s="20">
        <f t="shared" si="3"/>
        <v>163.43</v>
      </c>
      <c r="O64">
        <f>SUMIFS(联通数据!I:I,联通数据!A:A,LEFT(O$1,6),联通数据!C:C,F64)/1000</f>
        <v>3268.58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29">
        <v>18645502235</v>
      </c>
      <c r="J65" s="7">
        <v>400</v>
      </c>
      <c r="K65" s="7">
        <v>0</v>
      </c>
      <c r="L65" s="7">
        <v>20</v>
      </c>
      <c r="M65" s="30">
        <f t="shared" si="2"/>
        <v>0</v>
      </c>
      <c r="N65" s="20">
        <f t="shared" si="3"/>
        <v>20</v>
      </c>
      <c r="O65">
        <f>SUMIFS(联通数据!I:I,联通数据!A:A,LEFT(O$1,6),联通数据!C:C,F65)/1000</f>
        <v>400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29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29">
        <v>18646181233</v>
      </c>
      <c r="J67" s="7">
        <v>400</v>
      </c>
      <c r="K67" s="7">
        <v>0</v>
      </c>
      <c r="L67" s="7">
        <v>20</v>
      </c>
      <c r="M67" s="30">
        <f t="shared" ref="M67:M88" si="4">IF(J67+K67&gt;0,1-O67/(J67+K67),0)</f>
        <v>0</v>
      </c>
      <c r="N67" s="20">
        <f t="shared" ref="N67:N88" si="5">ROUND(L67*(1-M67),2)</f>
        <v>20</v>
      </c>
      <c r="O67">
        <f>SUMIFS(联通数据!I:I,联通数据!A:A,LEFT(O$1,6),联通数据!C:C,F67)/1000</f>
        <v>400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29">
        <v>18603655891</v>
      </c>
      <c r="J68" s="7">
        <v>613.44</v>
      </c>
      <c r="K68" s="7">
        <v>0</v>
      </c>
      <c r="L68" s="7">
        <v>30.672</v>
      </c>
      <c r="M68" s="30">
        <f t="shared" si="4"/>
        <v>0.16301512780386</v>
      </c>
      <c r="N68" s="20">
        <f t="shared" si="5"/>
        <v>25.67</v>
      </c>
      <c r="O68">
        <f>SUMIFS(联通数据!I:I,联通数据!A:A,LEFT(O$1,6),联通数据!C:C,F68)/1000</f>
        <v>513.44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29">
        <v>18603655929</v>
      </c>
      <c r="J69" s="7">
        <v>5000</v>
      </c>
      <c r="K69" s="7">
        <v>0</v>
      </c>
      <c r="L69" s="7">
        <v>250</v>
      </c>
      <c r="M69" s="30">
        <f t="shared" si="4"/>
        <v>1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29">
        <v>18603655929</v>
      </c>
      <c r="J70" s="7">
        <v>5000</v>
      </c>
      <c r="K70" s="7">
        <v>0</v>
      </c>
      <c r="L70" s="7">
        <v>250</v>
      </c>
      <c r="M70" s="30">
        <f t="shared" si="4"/>
        <v>1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29">
        <v>18603655929</v>
      </c>
      <c r="J71" s="7">
        <v>5000</v>
      </c>
      <c r="K71" s="7">
        <v>0</v>
      </c>
      <c r="L71" s="7">
        <v>250</v>
      </c>
      <c r="M71" s="30">
        <f t="shared" si="4"/>
        <v>1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29">
        <v>18645614565</v>
      </c>
      <c r="J72" s="7">
        <v>438.08</v>
      </c>
      <c r="K72" s="7">
        <v>0</v>
      </c>
      <c r="L72" s="7">
        <v>21.904</v>
      </c>
      <c r="M72" s="30">
        <f t="shared" si="4"/>
        <v>0</v>
      </c>
      <c r="N72" s="20">
        <f t="shared" si="5"/>
        <v>21.9</v>
      </c>
      <c r="O72">
        <f>SUMIFS(联通数据!I:I,联通数据!A:A,LEFT(O$1,6),联通数据!C:C,F72)/1000</f>
        <v>438.08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18</v>
      </c>
      <c r="I73" s="29">
        <v>18603600503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29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29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29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29">
        <v>18604612320</v>
      </c>
      <c r="J77" s="7">
        <v>50</v>
      </c>
      <c r="K77" s="7">
        <v>0</v>
      </c>
      <c r="L77" s="7">
        <v>2.5</v>
      </c>
      <c r="M77" s="30">
        <f t="shared" si="4"/>
        <v>0</v>
      </c>
      <c r="N77" s="20">
        <f t="shared" si="5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29">
        <v>18603600503</v>
      </c>
      <c r="J78" s="7">
        <v>0</v>
      </c>
      <c r="K78" s="7">
        <v>0</v>
      </c>
      <c r="L78" s="7">
        <v>0</v>
      </c>
      <c r="M78" s="30">
        <f t="shared" si="4"/>
        <v>0</v>
      </c>
      <c r="N78" s="20">
        <f t="shared" si="5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29">
        <v>18645177530</v>
      </c>
      <c r="J79" s="7">
        <v>100</v>
      </c>
      <c r="K79" s="7">
        <v>0</v>
      </c>
      <c r="L79" s="7">
        <v>5</v>
      </c>
      <c r="M79" s="30">
        <f t="shared" si="4"/>
        <v>0</v>
      </c>
      <c r="N79" s="20">
        <f t="shared" si="5"/>
        <v>5</v>
      </c>
      <c r="O79">
        <f>SUMIFS(联通数据!I:I,联通数据!A:A,LEFT(O$1,6),联通数据!C:C,F79)/1000</f>
        <v>100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29">
        <v>15645902078</v>
      </c>
      <c r="J80" s="7">
        <v>400</v>
      </c>
      <c r="K80" s="7">
        <v>0</v>
      </c>
      <c r="L80" s="7">
        <v>20</v>
      </c>
      <c r="M80" s="30">
        <f t="shared" si="4"/>
        <v>1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29">
        <v>18604664204</v>
      </c>
      <c r="J81" s="7">
        <v>50</v>
      </c>
      <c r="K81" s="7">
        <v>0</v>
      </c>
      <c r="L81" s="7">
        <v>2.5</v>
      </c>
      <c r="M81" s="30">
        <f t="shared" si="4"/>
        <v>0</v>
      </c>
      <c r="N81" s="20">
        <f t="shared" si="5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29">
        <v>18645614565</v>
      </c>
      <c r="J82" s="7">
        <v>400</v>
      </c>
      <c r="K82" s="7">
        <v>0</v>
      </c>
      <c r="L82" s="7">
        <v>20</v>
      </c>
      <c r="M82" s="30">
        <f t="shared" si="4"/>
        <v>-1</v>
      </c>
      <c r="N82" s="20">
        <f t="shared" si="5"/>
        <v>40</v>
      </c>
      <c r="O82">
        <f>SUMIFS(联通数据!I:I,联通数据!A:A,LEFT(O$1,6),联通数据!C:C,F82)/1000</f>
        <v>800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29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29">
        <v>15645209883</v>
      </c>
      <c r="J84" s="7">
        <v>400</v>
      </c>
      <c r="K84" s="7">
        <v>0</v>
      </c>
      <c r="L84" s="7">
        <v>20</v>
      </c>
      <c r="M84" s="30">
        <f t="shared" si="4"/>
        <v>0</v>
      </c>
      <c r="N84" s="20">
        <f t="shared" si="5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29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29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29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29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</sheetData>
  <autoFilter ref="A1:O88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3"/>
  <sheetViews>
    <sheetView workbookViewId="0">
      <pane xSplit="14" ySplit="1" topLeftCell="O86" activePane="bottomRight" state="frozen"/>
      <selection/>
      <selection pane="topRight"/>
      <selection pane="bottomLeft"/>
      <selection pane="bottomRight" activeCell="K2" sqref="K2:K93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200</v>
      </c>
    </row>
    <row r="2" spans="1:15">
      <c r="A2" s="31">
        <v>222412</v>
      </c>
      <c r="B2" s="31" t="s">
        <v>15</v>
      </c>
      <c r="C2" s="31" t="s">
        <v>16</v>
      </c>
      <c r="D2" s="32">
        <v>42166</v>
      </c>
      <c r="E2" s="31" t="s">
        <v>17</v>
      </c>
      <c r="F2" s="31">
        <v>18603679568</v>
      </c>
      <c r="G2" s="31" t="s">
        <v>18</v>
      </c>
      <c r="H2" s="31" t="s">
        <v>70</v>
      </c>
      <c r="I2" s="35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31">
        <v>223048</v>
      </c>
      <c r="B3" s="31" t="s">
        <v>30</v>
      </c>
      <c r="C3" s="31" t="s">
        <v>20</v>
      </c>
      <c r="D3" s="32">
        <v>42186</v>
      </c>
      <c r="E3" s="31" t="s">
        <v>17</v>
      </c>
      <c r="F3" s="31">
        <v>15694538416</v>
      </c>
      <c r="G3" s="31" t="s">
        <v>18</v>
      </c>
      <c r="H3" s="31" t="s">
        <v>21</v>
      </c>
      <c r="I3" s="35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31">
        <v>224085</v>
      </c>
      <c r="B4" s="31" t="s">
        <v>22</v>
      </c>
      <c r="C4" s="31" t="s">
        <v>23</v>
      </c>
      <c r="D4" s="32">
        <v>42221</v>
      </c>
      <c r="E4" s="31" t="s">
        <v>17</v>
      </c>
      <c r="F4" s="31">
        <v>13101605147</v>
      </c>
      <c r="G4" s="31" t="s">
        <v>18</v>
      </c>
      <c r="H4" s="31" t="s">
        <v>186</v>
      </c>
      <c r="I4" s="35">
        <v>18603655990</v>
      </c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31">
        <v>224098</v>
      </c>
      <c r="B5" s="31" t="s">
        <v>24</v>
      </c>
      <c r="C5" s="31" t="s">
        <v>16</v>
      </c>
      <c r="D5" s="32">
        <v>42222</v>
      </c>
      <c r="E5" s="31" t="s">
        <v>17</v>
      </c>
      <c r="F5" s="31">
        <v>13029828095</v>
      </c>
      <c r="G5" s="31" t="s">
        <v>18</v>
      </c>
      <c r="H5" s="31" t="s">
        <v>71</v>
      </c>
      <c r="I5" s="35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31">
        <v>224191</v>
      </c>
      <c r="B6" s="31" t="s">
        <v>25</v>
      </c>
      <c r="C6" s="31" t="s">
        <v>26</v>
      </c>
      <c r="D6" s="32">
        <v>42227</v>
      </c>
      <c r="E6" s="31" t="s">
        <v>17</v>
      </c>
      <c r="F6" s="31">
        <v>13089755402</v>
      </c>
      <c r="G6" s="31" t="s">
        <v>18</v>
      </c>
      <c r="H6" s="31" t="s">
        <v>27</v>
      </c>
      <c r="I6" s="35">
        <v>15646202616</v>
      </c>
      <c r="J6" s="7">
        <v>1354.89</v>
      </c>
      <c r="K6" s="7">
        <v>0</v>
      </c>
      <c r="L6" s="7">
        <v>67.7445</v>
      </c>
      <c r="M6" s="30">
        <f t="shared" si="0"/>
        <v>0</v>
      </c>
      <c r="N6" s="20">
        <f t="shared" si="1"/>
        <v>67.74</v>
      </c>
      <c r="O6">
        <f>SUMIFS(联通数据!I:I,联通数据!A:A,LEFT(O$1,6),联通数据!C:C,F6)/1000</f>
        <v>1354.89</v>
      </c>
    </row>
    <row r="7" spans="1:15">
      <c r="A7" s="31">
        <v>224497</v>
      </c>
      <c r="B7" s="31" t="s">
        <v>28</v>
      </c>
      <c r="C7" s="31" t="s">
        <v>20</v>
      </c>
      <c r="D7" s="32">
        <v>42236</v>
      </c>
      <c r="E7" s="31" t="s">
        <v>17</v>
      </c>
      <c r="F7" s="31">
        <v>13039700587</v>
      </c>
      <c r="G7" s="31" t="s">
        <v>18</v>
      </c>
      <c r="H7" s="31" t="s">
        <v>72</v>
      </c>
      <c r="I7" s="35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31">
        <v>224782</v>
      </c>
      <c r="B8" s="31" t="s">
        <v>31</v>
      </c>
      <c r="C8" s="31" t="s">
        <v>32</v>
      </c>
      <c r="D8" s="32">
        <v>42248</v>
      </c>
      <c r="E8" s="31" t="s">
        <v>17</v>
      </c>
      <c r="F8" s="31">
        <v>18645845558</v>
      </c>
      <c r="G8" s="31" t="s">
        <v>18</v>
      </c>
      <c r="H8" s="31" t="s">
        <v>73</v>
      </c>
      <c r="I8" s="35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31">
        <v>225078</v>
      </c>
      <c r="B9" s="31" t="s">
        <v>33</v>
      </c>
      <c r="C9" s="31" t="s">
        <v>32</v>
      </c>
      <c r="D9" s="32">
        <v>42257</v>
      </c>
      <c r="E9" s="31" t="s">
        <v>17</v>
      </c>
      <c r="F9" s="31">
        <v>13194585998</v>
      </c>
      <c r="G9" s="31" t="s">
        <v>18</v>
      </c>
      <c r="H9" s="31" t="s">
        <v>74</v>
      </c>
      <c r="I9" s="35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31">
        <v>225177</v>
      </c>
      <c r="B10" s="31" t="s">
        <v>34</v>
      </c>
      <c r="C10" s="31" t="s">
        <v>35</v>
      </c>
      <c r="D10" s="32">
        <v>42261</v>
      </c>
      <c r="E10" s="31" t="s">
        <v>17</v>
      </c>
      <c r="F10" s="31">
        <v>13144665014</v>
      </c>
      <c r="G10" s="31" t="s">
        <v>18</v>
      </c>
      <c r="H10" s="31" t="s">
        <v>75</v>
      </c>
      <c r="I10" s="35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31">
        <v>225304</v>
      </c>
      <c r="B11" s="31" t="s">
        <v>36</v>
      </c>
      <c r="C11" s="31" t="s">
        <v>20</v>
      </c>
      <c r="D11" s="32">
        <v>42264</v>
      </c>
      <c r="E11" s="31" t="s">
        <v>17</v>
      </c>
      <c r="F11" s="31">
        <v>15636360052</v>
      </c>
      <c r="G11" s="31" t="s">
        <v>18</v>
      </c>
      <c r="H11" s="31" t="s">
        <v>76</v>
      </c>
      <c r="I11" s="35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31">
        <v>225587</v>
      </c>
      <c r="B12" s="31" t="s">
        <v>37</v>
      </c>
      <c r="C12" s="31" t="s">
        <v>26</v>
      </c>
      <c r="D12" s="32">
        <v>42272</v>
      </c>
      <c r="E12" s="31" t="s">
        <v>17</v>
      </c>
      <c r="F12" s="31">
        <v>15636260172</v>
      </c>
      <c r="G12" s="31" t="s">
        <v>18</v>
      </c>
      <c r="H12" s="31" t="s">
        <v>77</v>
      </c>
      <c r="I12" s="35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31">
        <v>225600</v>
      </c>
      <c r="B13" s="31" t="s">
        <v>38</v>
      </c>
      <c r="C13" s="31" t="s">
        <v>20</v>
      </c>
      <c r="D13" s="32">
        <v>42272</v>
      </c>
      <c r="E13" s="31" t="s">
        <v>17</v>
      </c>
      <c r="F13" s="31">
        <v>13204536925</v>
      </c>
      <c r="G13" s="31" t="s">
        <v>18</v>
      </c>
      <c r="H13" s="31" t="s">
        <v>78</v>
      </c>
      <c r="I13" s="35">
        <v>18604532572</v>
      </c>
      <c r="J13" s="7">
        <v>77.54</v>
      </c>
      <c r="K13" s="7">
        <v>0</v>
      </c>
      <c r="L13" s="7">
        <v>3.877</v>
      </c>
      <c r="M13" s="30">
        <f t="shared" si="0"/>
        <v>0</v>
      </c>
      <c r="N13" s="20">
        <f t="shared" si="1"/>
        <v>3.88</v>
      </c>
      <c r="O13">
        <f>SUMIFS(联通数据!I:I,联通数据!A:A,LEFT(O$1,6),联通数据!C:C,F13)/1000</f>
        <v>77.54</v>
      </c>
    </row>
    <row r="14" spans="1:15">
      <c r="A14" s="31">
        <v>225632</v>
      </c>
      <c r="B14" s="31" t="s">
        <v>39</v>
      </c>
      <c r="C14" s="31" t="s">
        <v>20</v>
      </c>
      <c r="D14" s="32">
        <v>42274</v>
      </c>
      <c r="E14" s="31" t="s">
        <v>17</v>
      </c>
      <c r="F14" s="31">
        <v>13224639887</v>
      </c>
      <c r="G14" s="31" t="s">
        <v>18</v>
      </c>
      <c r="H14" s="31" t="s">
        <v>79</v>
      </c>
      <c r="I14" s="35">
        <v>18604531815</v>
      </c>
      <c r="J14" s="7">
        <v>50</v>
      </c>
      <c r="K14" s="7">
        <v>0</v>
      </c>
      <c r="L14" s="7">
        <v>2.5</v>
      </c>
      <c r="M14" s="30">
        <f t="shared" si="0"/>
        <v>0</v>
      </c>
      <c r="N14" s="20">
        <f t="shared" si="1"/>
        <v>2.5</v>
      </c>
      <c r="O14">
        <f>SUMIFS(联通数据!I:I,联通数据!A:A,LEFT(O$1,6),联通数据!C:C,F14)/1000</f>
        <v>50</v>
      </c>
    </row>
    <row r="15" spans="1:15">
      <c r="A15" s="31">
        <v>225806</v>
      </c>
      <c r="B15" s="31" t="s">
        <v>41</v>
      </c>
      <c r="C15" s="31" t="s">
        <v>23</v>
      </c>
      <c r="D15" s="32">
        <v>42286</v>
      </c>
      <c r="E15" s="31" t="s">
        <v>17</v>
      </c>
      <c r="F15" s="31">
        <v>15636027256</v>
      </c>
      <c r="G15" s="31" t="s">
        <v>18</v>
      </c>
      <c r="H15" s="31" t="s">
        <v>80</v>
      </c>
      <c r="I15" s="35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31">
        <v>225911</v>
      </c>
      <c r="B16" s="31" t="s">
        <v>42</v>
      </c>
      <c r="C16" s="31" t="s">
        <v>16</v>
      </c>
      <c r="D16" s="32">
        <v>42290</v>
      </c>
      <c r="E16" s="31" t="s">
        <v>17</v>
      </c>
      <c r="F16" s="31">
        <v>18644020869</v>
      </c>
      <c r="G16" s="31" t="s">
        <v>18</v>
      </c>
      <c r="H16" s="31" t="s">
        <v>81</v>
      </c>
      <c r="I16" s="35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31">
        <v>226195</v>
      </c>
      <c r="B17" s="31" t="s">
        <v>43</v>
      </c>
      <c r="C17" s="31" t="s">
        <v>23</v>
      </c>
      <c r="D17" s="32">
        <v>42298</v>
      </c>
      <c r="E17" s="31" t="s">
        <v>17</v>
      </c>
      <c r="F17" s="31">
        <v>15561867694</v>
      </c>
      <c r="G17" s="31" t="s">
        <v>18</v>
      </c>
      <c r="H17" s="31" t="s">
        <v>82</v>
      </c>
      <c r="I17" s="35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31">
        <v>226359</v>
      </c>
      <c r="B18" s="31" t="s">
        <v>45</v>
      </c>
      <c r="C18" s="31" t="s">
        <v>16</v>
      </c>
      <c r="D18" s="32">
        <v>42304</v>
      </c>
      <c r="E18" s="31" t="s">
        <v>17</v>
      </c>
      <c r="F18" s="31">
        <v>13039826317</v>
      </c>
      <c r="G18" s="31" t="s">
        <v>18</v>
      </c>
      <c r="H18" s="31" t="s">
        <v>83</v>
      </c>
      <c r="I18" s="35">
        <v>15645900669</v>
      </c>
      <c r="J18" s="7">
        <v>4431.12</v>
      </c>
      <c r="K18" s="7">
        <v>0</v>
      </c>
      <c r="L18" s="7">
        <v>221.556</v>
      </c>
      <c r="M18" s="30">
        <f t="shared" si="0"/>
        <v>8.12435682174817e-5</v>
      </c>
      <c r="N18" s="20">
        <f t="shared" si="1"/>
        <v>221.54</v>
      </c>
      <c r="O18">
        <f>SUMIFS(联通数据!I:I,联通数据!A:A,LEFT(O$1,6),联通数据!C:C,F18)/1000</f>
        <v>4430.76</v>
      </c>
    </row>
    <row r="19" spans="1:15">
      <c r="A19" s="31">
        <v>226365</v>
      </c>
      <c r="B19" s="31" t="s">
        <v>44</v>
      </c>
      <c r="C19" s="31" t="s">
        <v>16</v>
      </c>
      <c r="D19" s="32">
        <v>42304</v>
      </c>
      <c r="E19" s="31" t="s">
        <v>17</v>
      </c>
      <c r="F19" s="31">
        <v>13019085503</v>
      </c>
      <c r="G19" s="31" t="s">
        <v>18</v>
      </c>
      <c r="H19" s="31" t="s">
        <v>84</v>
      </c>
      <c r="I19" s="35">
        <v>15645900188</v>
      </c>
      <c r="J19" s="7">
        <v>228.45</v>
      </c>
      <c r="K19" s="7">
        <v>0</v>
      </c>
      <c r="L19" s="7">
        <v>11.4225</v>
      </c>
      <c r="M19" s="30">
        <f t="shared" si="0"/>
        <v>0</v>
      </c>
      <c r="N19" s="20">
        <f t="shared" si="1"/>
        <v>11.42</v>
      </c>
      <c r="O19">
        <f>SUMIFS(联通数据!I:I,联通数据!A:A,LEFT(O$1,6),联通数据!C:C,F19)/1000</f>
        <v>228.45</v>
      </c>
    </row>
    <row r="20" spans="1:15">
      <c r="A20" s="31">
        <v>226487</v>
      </c>
      <c r="B20" s="31" t="s">
        <v>47</v>
      </c>
      <c r="C20" s="31" t="s">
        <v>26</v>
      </c>
      <c r="D20" s="32">
        <v>42310</v>
      </c>
      <c r="E20" s="31" t="s">
        <v>17</v>
      </c>
      <c r="F20" s="31">
        <v>15546269462</v>
      </c>
      <c r="G20" s="31" t="s">
        <v>18</v>
      </c>
      <c r="H20" s="31" t="s">
        <v>85</v>
      </c>
      <c r="I20" s="35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31">
        <v>226527</v>
      </c>
      <c r="B21" s="31" t="s">
        <v>48</v>
      </c>
      <c r="C21" s="31" t="s">
        <v>16</v>
      </c>
      <c r="D21" s="32">
        <v>42310</v>
      </c>
      <c r="E21" s="31" t="s">
        <v>17</v>
      </c>
      <c r="F21" s="31">
        <v>13054208433</v>
      </c>
      <c r="G21" s="31" t="s">
        <v>18</v>
      </c>
      <c r="H21" s="31" t="s">
        <v>86</v>
      </c>
      <c r="I21" s="35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31">
        <v>226657</v>
      </c>
      <c r="B22" s="31" t="s">
        <v>49</v>
      </c>
      <c r="C22" s="31" t="s">
        <v>16</v>
      </c>
      <c r="D22" s="32">
        <v>42313</v>
      </c>
      <c r="E22" s="31" t="s">
        <v>17</v>
      </c>
      <c r="F22" s="31">
        <v>13091411068</v>
      </c>
      <c r="G22" s="31" t="s">
        <v>18</v>
      </c>
      <c r="H22" s="31" t="s">
        <v>84</v>
      </c>
      <c r="I22" s="35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31">
        <v>226871</v>
      </c>
      <c r="B23" s="31" t="s">
        <v>50</v>
      </c>
      <c r="C23" s="31" t="s">
        <v>23</v>
      </c>
      <c r="D23" s="32">
        <v>42319</v>
      </c>
      <c r="E23" s="31" t="s">
        <v>17</v>
      </c>
      <c r="F23" s="31">
        <v>15545057683</v>
      </c>
      <c r="G23" s="31" t="s">
        <v>18</v>
      </c>
      <c r="H23" s="31" t="s">
        <v>87</v>
      </c>
      <c r="I23" s="35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31">
        <v>226906</v>
      </c>
      <c r="B24" s="31" t="s">
        <v>51</v>
      </c>
      <c r="C24" s="31" t="s">
        <v>52</v>
      </c>
      <c r="D24" s="32">
        <v>42320</v>
      </c>
      <c r="E24" s="31" t="s">
        <v>17</v>
      </c>
      <c r="F24" s="31">
        <v>15545550671</v>
      </c>
      <c r="G24" s="31" t="s">
        <v>18</v>
      </c>
      <c r="H24" s="31" t="s">
        <v>88</v>
      </c>
      <c r="I24" s="35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31">
        <v>226912</v>
      </c>
      <c r="B25" s="31" t="s">
        <v>53</v>
      </c>
      <c r="C25" s="31" t="s">
        <v>54</v>
      </c>
      <c r="D25" s="32">
        <v>42320</v>
      </c>
      <c r="E25" s="31" t="s">
        <v>17</v>
      </c>
      <c r="F25" s="31">
        <v>13029984216</v>
      </c>
      <c r="G25" s="31" t="s">
        <v>18</v>
      </c>
      <c r="H25" s="31" t="s">
        <v>89</v>
      </c>
      <c r="I25" s="35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31">
        <v>227132</v>
      </c>
      <c r="B26" s="31" t="s">
        <v>55</v>
      </c>
      <c r="C26" s="31" t="s">
        <v>23</v>
      </c>
      <c r="D26" s="32">
        <v>42326</v>
      </c>
      <c r="E26" s="31" t="s">
        <v>17</v>
      </c>
      <c r="F26" s="31">
        <v>15545107619</v>
      </c>
      <c r="G26" s="31" t="s">
        <v>18</v>
      </c>
      <c r="H26" s="31" t="s">
        <v>90</v>
      </c>
      <c r="I26" s="35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31">
        <v>227194</v>
      </c>
      <c r="B27" s="31" t="s">
        <v>56</v>
      </c>
      <c r="C27" s="31" t="s">
        <v>23</v>
      </c>
      <c r="D27" s="32">
        <v>42328</v>
      </c>
      <c r="E27" s="31" t="s">
        <v>17</v>
      </c>
      <c r="F27" s="31">
        <v>13054281568</v>
      </c>
      <c r="G27" s="31" t="s">
        <v>18</v>
      </c>
      <c r="H27" s="31" t="s">
        <v>57</v>
      </c>
      <c r="I27" s="35">
        <v>18603656120</v>
      </c>
      <c r="J27" s="7">
        <v>200.2</v>
      </c>
      <c r="K27" s="7">
        <v>0</v>
      </c>
      <c r="L27" s="7">
        <v>10.01</v>
      </c>
      <c r="M27" s="30">
        <f t="shared" si="0"/>
        <v>0</v>
      </c>
      <c r="N27" s="20">
        <f t="shared" si="1"/>
        <v>10.01</v>
      </c>
      <c r="O27">
        <f>SUMIFS(联通数据!I:I,联通数据!A:A,LEFT(O$1,6),联通数据!C:C,F27)/1000</f>
        <v>200.2</v>
      </c>
    </row>
    <row r="28" spans="1:15">
      <c r="A28" s="31">
        <v>227838</v>
      </c>
      <c r="B28" s="31" t="s">
        <v>60</v>
      </c>
      <c r="C28" s="31" t="s">
        <v>61</v>
      </c>
      <c r="D28" s="32">
        <v>42346</v>
      </c>
      <c r="E28" s="31" t="s">
        <v>17</v>
      </c>
      <c r="F28" s="31">
        <v>15645570168</v>
      </c>
      <c r="G28" s="31" t="s">
        <v>18</v>
      </c>
      <c r="H28" s="31" t="s">
        <v>91</v>
      </c>
      <c r="I28" s="35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31">
        <v>228120</v>
      </c>
      <c r="B29" s="31" t="s">
        <v>62</v>
      </c>
      <c r="C29" s="31" t="s">
        <v>23</v>
      </c>
      <c r="D29" s="32">
        <v>42355</v>
      </c>
      <c r="E29" s="31" t="s">
        <v>17</v>
      </c>
      <c r="F29" s="31">
        <v>13159850785</v>
      </c>
      <c r="G29" s="31" t="s">
        <v>18</v>
      </c>
      <c r="H29" s="31" t="s">
        <v>63</v>
      </c>
      <c r="I29" s="35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31">
        <v>228257</v>
      </c>
      <c r="B30" s="31" t="s">
        <v>64</v>
      </c>
      <c r="C30" s="31" t="s">
        <v>65</v>
      </c>
      <c r="D30" s="32">
        <v>42360</v>
      </c>
      <c r="E30" s="31" t="s">
        <v>17</v>
      </c>
      <c r="F30" s="31">
        <v>15545903995</v>
      </c>
      <c r="G30" s="31" t="s">
        <v>18</v>
      </c>
      <c r="H30" s="31" t="s">
        <v>92</v>
      </c>
      <c r="I30" s="35">
        <v>18604689168</v>
      </c>
      <c r="J30" s="7">
        <v>612.8</v>
      </c>
      <c r="K30" s="7">
        <v>0</v>
      </c>
      <c r="L30" s="7">
        <v>30.64</v>
      </c>
      <c r="M30" s="30">
        <f t="shared" si="0"/>
        <v>0</v>
      </c>
      <c r="N30" s="20">
        <f t="shared" si="1"/>
        <v>30.64</v>
      </c>
      <c r="O30">
        <f>SUMIFS(联通数据!I:I,联通数据!A:A,LEFT(O$1,6),联通数据!C:C,F30)/1000</f>
        <v>612.8</v>
      </c>
    </row>
    <row r="31" spans="1:15">
      <c r="A31" s="31">
        <v>228479</v>
      </c>
      <c r="B31" s="31" t="s">
        <v>66</v>
      </c>
      <c r="C31" s="31" t="s">
        <v>67</v>
      </c>
      <c r="D31" s="32">
        <v>42368</v>
      </c>
      <c r="E31" s="31" t="s">
        <v>17</v>
      </c>
      <c r="F31" s="31">
        <v>13089767451</v>
      </c>
      <c r="G31" s="31" t="s">
        <v>18</v>
      </c>
      <c r="H31" s="31" t="s">
        <v>68</v>
      </c>
      <c r="I31" s="35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31">
        <v>228527</v>
      </c>
      <c r="B32" s="31" t="s">
        <v>93</v>
      </c>
      <c r="C32" s="31" t="s">
        <v>67</v>
      </c>
      <c r="D32" s="32">
        <v>42370</v>
      </c>
      <c r="E32" s="31" t="s">
        <v>17</v>
      </c>
      <c r="F32" s="31">
        <v>13214668068</v>
      </c>
      <c r="G32" s="31" t="s">
        <v>18</v>
      </c>
      <c r="H32" s="31" t="s">
        <v>94</v>
      </c>
      <c r="I32" s="35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31">
        <v>228593</v>
      </c>
      <c r="B33" s="31" t="s">
        <v>25</v>
      </c>
      <c r="C33" s="31" t="s">
        <v>26</v>
      </c>
      <c r="D33" s="32">
        <v>42373</v>
      </c>
      <c r="E33" s="31" t="s">
        <v>17</v>
      </c>
      <c r="F33" s="31">
        <v>13104524724</v>
      </c>
      <c r="G33" s="31" t="s">
        <v>18</v>
      </c>
      <c r="H33" s="31" t="s">
        <v>27</v>
      </c>
      <c r="I33" s="35">
        <v>15645202616</v>
      </c>
      <c r="J33" s="7">
        <v>3000</v>
      </c>
      <c r="K33" s="7">
        <v>0</v>
      </c>
      <c r="L33" s="7">
        <v>150</v>
      </c>
      <c r="M33" s="30">
        <f t="shared" si="0"/>
        <v>1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31">
        <v>228807</v>
      </c>
      <c r="B34" s="31" t="s">
        <v>95</v>
      </c>
      <c r="C34" s="31" t="s">
        <v>54</v>
      </c>
      <c r="D34" s="32">
        <v>42380</v>
      </c>
      <c r="E34" s="31" t="s">
        <v>17</v>
      </c>
      <c r="F34" s="31">
        <v>15545413110</v>
      </c>
      <c r="G34" s="31" t="s">
        <v>18</v>
      </c>
      <c r="H34" s="31" t="s">
        <v>96</v>
      </c>
      <c r="I34" s="35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31">
        <v>229031</v>
      </c>
      <c r="B35" s="31" t="s">
        <v>97</v>
      </c>
      <c r="C35" s="31" t="s">
        <v>35</v>
      </c>
      <c r="D35" s="32">
        <v>42387</v>
      </c>
      <c r="E35" s="31" t="s">
        <v>17</v>
      </c>
      <c r="F35" s="31">
        <v>13144660091</v>
      </c>
      <c r="G35" s="31" t="s">
        <v>18</v>
      </c>
      <c r="H35" s="31" t="s">
        <v>75</v>
      </c>
      <c r="I35" s="35">
        <v>18604664632</v>
      </c>
      <c r="J35" s="7">
        <v>0</v>
      </c>
      <c r="K35" s="7">
        <v>0</v>
      </c>
      <c r="L35" s="7">
        <v>0</v>
      </c>
      <c r="M35" s="30">
        <f t="shared" ref="M35:M66" si="2">IF(J35+K35&gt;0,1-O35/(J35+K35),0)</f>
        <v>0</v>
      </c>
      <c r="N35" s="20">
        <f t="shared" ref="N35:N66" si="3">ROUND(L35*(1-M35),2)</f>
        <v>0</v>
      </c>
      <c r="O35">
        <f>SUMIFS(联通数据!I:I,联通数据!A:A,LEFT(O$1,6),联通数据!C:C,F35)/1000</f>
        <v>0</v>
      </c>
    </row>
    <row r="36" spans="1:15">
      <c r="A36" s="31">
        <v>229079</v>
      </c>
      <c r="B36" s="31" t="s">
        <v>98</v>
      </c>
      <c r="C36" s="31" t="s">
        <v>23</v>
      </c>
      <c r="D36" s="32">
        <v>42389</v>
      </c>
      <c r="E36" s="31" t="s">
        <v>17</v>
      </c>
      <c r="F36" s="31">
        <v>15545159712</v>
      </c>
      <c r="G36" s="31" t="s">
        <v>18</v>
      </c>
      <c r="H36" s="31" t="s">
        <v>99</v>
      </c>
      <c r="I36" s="35">
        <v>18603655953</v>
      </c>
      <c r="J36" s="7">
        <v>200</v>
      </c>
      <c r="K36" s="7">
        <v>0</v>
      </c>
      <c r="L36" s="7">
        <v>10</v>
      </c>
      <c r="M36" s="30">
        <f t="shared" si="2"/>
        <v>1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31">
        <v>229565</v>
      </c>
      <c r="B37" s="31" t="s">
        <v>101</v>
      </c>
      <c r="C37" s="31" t="s">
        <v>23</v>
      </c>
      <c r="D37" s="32">
        <v>42403</v>
      </c>
      <c r="E37" s="31" t="s">
        <v>17</v>
      </c>
      <c r="F37" s="31">
        <v>13029807572</v>
      </c>
      <c r="G37" s="31" t="s">
        <v>18</v>
      </c>
      <c r="H37" s="31" t="s">
        <v>102</v>
      </c>
      <c r="I37" s="35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31">
        <v>229749</v>
      </c>
      <c r="B38" s="31" t="s">
        <v>103</v>
      </c>
      <c r="C38" s="31" t="s">
        <v>23</v>
      </c>
      <c r="D38" s="32">
        <v>42416</v>
      </c>
      <c r="E38" s="31" t="s">
        <v>17</v>
      </c>
      <c r="F38" s="31">
        <v>15545540032</v>
      </c>
      <c r="G38" s="31" t="s">
        <v>18</v>
      </c>
      <c r="H38" s="31" t="s">
        <v>104</v>
      </c>
      <c r="I38" s="35">
        <v>18603653136</v>
      </c>
      <c r="J38" s="7">
        <v>836.24</v>
      </c>
      <c r="K38" s="7">
        <v>0</v>
      </c>
      <c r="L38" s="7">
        <v>41.812</v>
      </c>
      <c r="M38" s="30">
        <f t="shared" si="2"/>
        <v>0</v>
      </c>
      <c r="N38" s="20">
        <f t="shared" si="3"/>
        <v>41.81</v>
      </c>
      <c r="O38">
        <f>SUMIFS(联通数据!I:I,联通数据!A:A,LEFT(O$1,6),联通数据!C:C,F38)/1000</f>
        <v>836.24</v>
      </c>
    </row>
    <row r="39" spans="1:15">
      <c r="A39" s="31">
        <v>230240</v>
      </c>
      <c r="B39" s="31" t="s">
        <v>106</v>
      </c>
      <c r="C39" s="31" t="s">
        <v>23</v>
      </c>
      <c r="D39" s="32">
        <v>42433</v>
      </c>
      <c r="E39" s="31" t="s">
        <v>17</v>
      </c>
      <c r="F39" s="31">
        <v>18686706064</v>
      </c>
      <c r="G39" s="31" t="s">
        <v>18</v>
      </c>
      <c r="H39" s="31" t="s">
        <v>107</v>
      </c>
      <c r="I39" s="35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31">
        <v>230280</v>
      </c>
      <c r="B40" s="31" t="s">
        <v>108</v>
      </c>
      <c r="C40" s="31" t="s">
        <v>20</v>
      </c>
      <c r="D40" s="32">
        <v>42436</v>
      </c>
      <c r="E40" s="31" t="s">
        <v>17</v>
      </c>
      <c r="F40" s="31">
        <v>15604631379</v>
      </c>
      <c r="G40" s="31" t="s">
        <v>18</v>
      </c>
      <c r="H40" s="31" t="s">
        <v>109</v>
      </c>
      <c r="I40" s="35">
        <v>18604530207</v>
      </c>
      <c r="J40" s="7">
        <v>77.81</v>
      </c>
      <c r="K40" s="7">
        <v>0</v>
      </c>
      <c r="L40" s="7">
        <v>3.8905</v>
      </c>
      <c r="M40" s="30">
        <f t="shared" si="2"/>
        <v>0</v>
      </c>
      <c r="N40" s="20">
        <f t="shared" si="3"/>
        <v>3.89</v>
      </c>
      <c r="O40">
        <f>SUMIFS(联通数据!I:I,联通数据!A:A,LEFT(O$1,6),联通数据!C:C,F40)/1000</f>
        <v>77.81</v>
      </c>
    </row>
    <row r="41" spans="1:15">
      <c r="A41" s="31">
        <v>230298</v>
      </c>
      <c r="B41" s="31" t="s">
        <v>128</v>
      </c>
      <c r="C41" s="31" t="s">
        <v>61</v>
      </c>
      <c r="D41" s="32">
        <v>42436</v>
      </c>
      <c r="E41" s="31" t="s">
        <v>17</v>
      </c>
      <c r="F41" s="31">
        <v>13045389591</v>
      </c>
      <c r="G41" s="31" t="s">
        <v>18</v>
      </c>
      <c r="H41" s="31" t="s">
        <v>129</v>
      </c>
      <c r="I41" s="35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31">
        <v>230391</v>
      </c>
      <c r="B42" s="31" t="s">
        <v>111</v>
      </c>
      <c r="C42" s="31" t="s">
        <v>16</v>
      </c>
      <c r="D42" s="32">
        <v>42439</v>
      </c>
      <c r="E42" s="31" t="s">
        <v>17</v>
      </c>
      <c r="F42" s="31">
        <v>15604593101</v>
      </c>
      <c r="G42" s="31" t="s">
        <v>18</v>
      </c>
      <c r="H42" s="31" t="s">
        <v>112</v>
      </c>
      <c r="I42" s="35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31">
        <v>230501</v>
      </c>
      <c r="B43" s="31" t="s">
        <v>113</v>
      </c>
      <c r="C43" s="31" t="s">
        <v>67</v>
      </c>
      <c r="D43" s="32">
        <v>42444</v>
      </c>
      <c r="E43" s="31" t="s">
        <v>17</v>
      </c>
      <c r="F43" s="31">
        <v>13039787819</v>
      </c>
      <c r="G43" s="31" t="s">
        <v>18</v>
      </c>
      <c r="H43" s="31" t="s">
        <v>114</v>
      </c>
      <c r="I43" s="35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31">
        <v>230502</v>
      </c>
      <c r="B44" s="31" t="s">
        <v>115</v>
      </c>
      <c r="C44" s="31" t="s">
        <v>23</v>
      </c>
      <c r="D44" s="32">
        <v>42444</v>
      </c>
      <c r="E44" s="31" t="s">
        <v>17</v>
      </c>
      <c r="F44" s="31">
        <v>13029726327</v>
      </c>
      <c r="G44" s="31" t="s">
        <v>18</v>
      </c>
      <c r="H44" s="31" t="s">
        <v>116</v>
      </c>
      <c r="I44" s="35">
        <v>18603655891</v>
      </c>
      <c r="J44" s="7">
        <v>120.8</v>
      </c>
      <c r="K44" s="7">
        <v>0</v>
      </c>
      <c r="L44" s="7">
        <v>6.04</v>
      </c>
      <c r="M44" s="30">
        <f t="shared" si="2"/>
        <v>0</v>
      </c>
      <c r="N44" s="20">
        <f t="shared" si="3"/>
        <v>6.04</v>
      </c>
      <c r="O44">
        <f>SUMIFS(联通数据!I:I,联通数据!A:A,LEFT(O$1,6),联通数据!C:C,F44)/1000</f>
        <v>120.8</v>
      </c>
    </row>
    <row r="45" spans="1:15">
      <c r="A45" s="31">
        <v>230712</v>
      </c>
      <c r="B45" s="31" t="s">
        <v>117</v>
      </c>
      <c r="C45" s="31" t="s">
        <v>23</v>
      </c>
      <c r="D45" s="32">
        <v>42450</v>
      </c>
      <c r="E45" s="31" t="s">
        <v>17</v>
      </c>
      <c r="F45" s="31">
        <v>13125911397</v>
      </c>
      <c r="G45" s="31" t="s">
        <v>18</v>
      </c>
      <c r="H45" s="31" t="s">
        <v>118</v>
      </c>
      <c r="I45" s="35">
        <v>18603655892</v>
      </c>
      <c r="J45" s="7">
        <v>4033.5</v>
      </c>
      <c r="K45" s="7">
        <v>0</v>
      </c>
      <c r="L45" s="7">
        <v>201.675</v>
      </c>
      <c r="M45" s="30">
        <f t="shared" si="2"/>
        <v>0</v>
      </c>
      <c r="N45" s="20">
        <f t="shared" si="3"/>
        <v>201.68</v>
      </c>
      <c r="O45">
        <f>SUMIFS(联通数据!I:I,联通数据!A:A,LEFT(O$1,6),联通数据!C:C,F45)/1000</f>
        <v>4033.5</v>
      </c>
    </row>
    <row r="46" spans="1:15">
      <c r="A46" s="31">
        <v>230958</v>
      </c>
      <c r="B46" s="31" t="s">
        <v>119</v>
      </c>
      <c r="C46" s="31" t="s">
        <v>52</v>
      </c>
      <c r="D46" s="32">
        <v>42458</v>
      </c>
      <c r="E46" s="31" t="s">
        <v>17</v>
      </c>
      <c r="F46" s="31">
        <v>15545556309</v>
      </c>
      <c r="G46" s="31" t="s">
        <v>18</v>
      </c>
      <c r="H46" s="31" t="s">
        <v>120</v>
      </c>
      <c r="I46" s="35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31">
        <v>230977</v>
      </c>
      <c r="B47" s="31" t="s">
        <v>121</v>
      </c>
      <c r="C47" s="31" t="s">
        <v>23</v>
      </c>
      <c r="D47" s="32">
        <v>42459</v>
      </c>
      <c r="E47" s="31" t="s">
        <v>17</v>
      </c>
      <c r="F47" s="31">
        <v>13069860176</v>
      </c>
      <c r="G47" s="31" t="s">
        <v>18</v>
      </c>
      <c r="H47" s="31" t="s">
        <v>122</v>
      </c>
      <c r="I47" s="35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1">
        <v>231012</v>
      </c>
      <c r="B48" s="31" t="s">
        <v>123</v>
      </c>
      <c r="C48" s="31" t="s">
        <v>23</v>
      </c>
      <c r="D48" s="32">
        <v>42460</v>
      </c>
      <c r="E48" s="31" t="s">
        <v>17</v>
      </c>
      <c r="F48" s="31">
        <v>13100874110</v>
      </c>
      <c r="G48" s="31" t="s">
        <v>18</v>
      </c>
      <c r="H48" s="31" t="s">
        <v>124</v>
      </c>
      <c r="I48" s="35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31">
        <v>231015</v>
      </c>
      <c r="B49" s="31" t="s">
        <v>125</v>
      </c>
      <c r="C49" s="31" t="s">
        <v>20</v>
      </c>
      <c r="D49" s="32">
        <v>42460</v>
      </c>
      <c r="E49" s="31" t="s">
        <v>17</v>
      </c>
      <c r="F49" s="31">
        <v>15603631425</v>
      </c>
      <c r="G49" s="31" t="s">
        <v>18</v>
      </c>
      <c r="H49" s="31" t="s">
        <v>130</v>
      </c>
      <c r="I49" s="35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31">
        <v>231044</v>
      </c>
      <c r="B50" s="31" t="s">
        <v>131</v>
      </c>
      <c r="C50" s="31" t="s">
        <v>32</v>
      </c>
      <c r="D50" s="32">
        <v>42461</v>
      </c>
      <c r="E50" s="31" t="s">
        <v>17</v>
      </c>
      <c r="F50" s="31">
        <v>13089625051</v>
      </c>
      <c r="G50" s="31" t="s">
        <v>18</v>
      </c>
      <c r="H50" s="31" t="s">
        <v>73</v>
      </c>
      <c r="I50" s="35">
        <v>15645887172</v>
      </c>
      <c r="J50" s="7">
        <v>50</v>
      </c>
      <c r="K50" s="7">
        <v>0</v>
      </c>
      <c r="L50" s="7">
        <v>2.5</v>
      </c>
      <c r="M50" s="30">
        <f t="shared" si="2"/>
        <v>0</v>
      </c>
      <c r="N50" s="20">
        <f t="shared" si="3"/>
        <v>2.5</v>
      </c>
      <c r="O50">
        <f>SUMIFS(联通数据!I:I,联通数据!A:A,LEFT(O$1,6),联通数据!C:C,F50)/1000</f>
        <v>50</v>
      </c>
    </row>
    <row r="51" spans="1:15">
      <c r="A51" s="31">
        <v>231072</v>
      </c>
      <c r="B51" s="31" t="s">
        <v>132</v>
      </c>
      <c r="C51" s="31" t="s">
        <v>16</v>
      </c>
      <c r="D51" s="32">
        <v>42461</v>
      </c>
      <c r="E51" s="31" t="s">
        <v>17</v>
      </c>
      <c r="F51" s="31">
        <v>13029836886</v>
      </c>
      <c r="G51" s="31" t="s">
        <v>18</v>
      </c>
      <c r="H51" s="31" t="s">
        <v>133</v>
      </c>
      <c r="I51" s="35">
        <v>15645092162</v>
      </c>
      <c r="J51" s="7">
        <v>473.52</v>
      </c>
      <c r="K51" s="7">
        <v>0</v>
      </c>
      <c r="L51" s="7">
        <v>23.676</v>
      </c>
      <c r="M51" s="30">
        <f t="shared" si="2"/>
        <v>-0.422368643351918</v>
      </c>
      <c r="N51" s="20">
        <f t="shared" si="3"/>
        <v>33.68</v>
      </c>
      <c r="O51">
        <f>SUMIFS(联通数据!I:I,联通数据!A:A,LEFT(O$1,6),联通数据!C:C,F51)/1000</f>
        <v>673.52</v>
      </c>
    </row>
    <row r="52" spans="1:15">
      <c r="A52" s="31">
        <v>231108</v>
      </c>
      <c r="B52" s="31" t="s">
        <v>134</v>
      </c>
      <c r="C52" s="31" t="s">
        <v>20</v>
      </c>
      <c r="D52" s="32">
        <v>42465</v>
      </c>
      <c r="E52" s="31" t="s">
        <v>17</v>
      </c>
      <c r="F52" s="31">
        <v>13045336752</v>
      </c>
      <c r="G52" s="31" t="s">
        <v>18</v>
      </c>
      <c r="H52" s="31" t="s">
        <v>135</v>
      </c>
      <c r="I52" s="35">
        <v>18604530032</v>
      </c>
      <c r="J52" s="7">
        <v>50</v>
      </c>
      <c r="K52" s="7">
        <v>0</v>
      </c>
      <c r="L52" s="7">
        <v>2.5</v>
      </c>
      <c r="M52" s="30">
        <f t="shared" si="2"/>
        <v>0</v>
      </c>
      <c r="N52" s="20">
        <f t="shared" si="3"/>
        <v>2.5</v>
      </c>
      <c r="O52">
        <f>SUMIFS(联通数据!I:I,联通数据!A:A,LEFT(O$1,6),联通数据!C:C,F52)/1000</f>
        <v>50</v>
      </c>
    </row>
    <row r="53" spans="1:15">
      <c r="A53" s="31">
        <v>231485</v>
      </c>
      <c r="B53" s="31" t="s">
        <v>136</v>
      </c>
      <c r="C53" s="31" t="s">
        <v>16</v>
      </c>
      <c r="D53" s="32">
        <v>42479</v>
      </c>
      <c r="E53" s="31" t="s">
        <v>17</v>
      </c>
      <c r="F53" s="31">
        <v>13244592769</v>
      </c>
      <c r="G53" s="31" t="s">
        <v>18</v>
      </c>
      <c r="H53" s="31" t="s">
        <v>137</v>
      </c>
      <c r="I53" s="35">
        <v>15645900517</v>
      </c>
      <c r="J53" s="7">
        <v>200</v>
      </c>
      <c r="K53" s="7">
        <v>0</v>
      </c>
      <c r="L53" s="7">
        <v>10</v>
      </c>
      <c r="M53" s="30">
        <f t="shared" si="2"/>
        <v>1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31">
        <v>231594</v>
      </c>
      <c r="B54" s="31" t="s">
        <v>138</v>
      </c>
      <c r="C54" s="31" t="s">
        <v>23</v>
      </c>
      <c r="D54" s="32">
        <v>42481</v>
      </c>
      <c r="E54" s="31" t="s">
        <v>17</v>
      </c>
      <c r="F54" s="31">
        <v>15561561681</v>
      </c>
      <c r="G54" s="31" t="s">
        <v>18</v>
      </c>
      <c r="H54" s="31" t="s">
        <v>18</v>
      </c>
      <c r="I54" s="35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31">
        <v>232094</v>
      </c>
      <c r="B55" s="31" t="s">
        <v>140</v>
      </c>
      <c r="C55" s="31" t="s">
        <v>16</v>
      </c>
      <c r="D55" s="32">
        <v>42495</v>
      </c>
      <c r="E55" s="31" t="s">
        <v>17</v>
      </c>
      <c r="F55" s="31">
        <v>13194596220</v>
      </c>
      <c r="G55" s="31" t="s">
        <v>18</v>
      </c>
      <c r="H55" s="31" t="s">
        <v>141</v>
      </c>
      <c r="I55" s="35">
        <v>15645902667</v>
      </c>
      <c r="J55" s="7">
        <v>200</v>
      </c>
      <c r="K55" s="7">
        <v>0</v>
      </c>
      <c r="L55" s="7">
        <v>10</v>
      </c>
      <c r="M55" s="30">
        <f t="shared" si="2"/>
        <v>0</v>
      </c>
      <c r="N55" s="20">
        <f t="shared" si="3"/>
        <v>10</v>
      </c>
      <c r="O55">
        <f>SUMIFS(联通数据!I:I,联通数据!A:A,LEFT(O$1,6),联通数据!C:C,F55)/1000</f>
        <v>200</v>
      </c>
    </row>
    <row r="56" spans="1:15">
      <c r="A56" s="33">
        <v>232187</v>
      </c>
      <c r="B56" s="33" t="s">
        <v>142</v>
      </c>
      <c r="C56" s="33" t="s">
        <v>26</v>
      </c>
      <c r="D56" s="34">
        <v>42499</v>
      </c>
      <c r="E56" s="33" t="s">
        <v>17</v>
      </c>
      <c r="F56" s="33">
        <v>13089740575</v>
      </c>
      <c r="G56" s="33" t="s">
        <v>18</v>
      </c>
      <c r="H56" s="33" t="s">
        <v>143</v>
      </c>
      <c r="I56" s="36">
        <v>15645202539</v>
      </c>
      <c r="J56" s="7">
        <v>100</v>
      </c>
      <c r="K56" s="7">
        <v>0</v>
      </c>
      <c r="L56" s="7">
        <v>5</v>
      </c>
      <c r="M56" s="30">
        <f t="shared" si="2"/>
        <v>0</v>
      </c>
      <c r="N56" s="20">
        <f t="shared" si="3"/>
        <v>5</v>
      </c>
      <c r="O56">
        <f>SUMIFS(联通数据!I:I,联通数据!A:A,LEFT(O$1,6),联通数据!C:C,F56)/1000</f>
        <v>100</v>
      </c>
    </row>
    <row r="57" spans="1:15">
      <c r="A57" s="33">
        <v>232262</v>
      </c>
      <c r="B57" s="33" t="s">
        <v>144</v>
      </c>
      <c r="C57" s="33" t="s">
        <v>61</v>
      </c>
      <c r="D57" s="34">
        <v>42501</v>
      </c>
      <c r="E57" s="33" t="s">
        <v>17</v>
      </c>
      <c r="F57" s="33">
        <v>13009968712</v>
      </c>
      <c r="G57" s="33" t="s">
        <v>18</v>
      </c>
      <c r="H57" s="33" t="s">
        <v>145</v>
      </c>
      <c r="I57" s="36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33">
        <v>232268</v>
      </c>
      <c r="B58" s="33" t="s">
        <v>146</v>
      </c>
      <c r="C58" s="33" t="s">
        <v>67</v>
      </c>
      <c r="D58" s="34">
        <v>42501</v>
      </c>
      <c r="E58" s="33" t="s">
        <v>17</v>
      </c>
      <c r="F58" s="33">
        <v>13039775697</v>
      </c>
      <c r="G58" s="33" t="s">
        <v>18</v>
      </c>
      <c r="H58" s="33" t="s">
        <v>147</v>
      </c>
      <c r="I58" s="36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33">
        <v>232269</v>
      </c>
      <c r="B59" s="33" t="s">
        <v>148</v>
      </c>
      <c r="C59" s="33" t="s">
        <v>20</v>
      </c>
      <c r="D59" s="34">
        <v>42501</v>
      </c>
      <c r="E59" s="33" t="s">
        <v>17</v>
      </c>
      <c r="F59" s="33">
        <v>13144635512</v>
      </c>
      <c r="G59" s="33" t="s">
        <v>18</v>
      </c>
      <c r="H59" s="33" t="s">
        <v>149</v>
      </c>
      <c r="I59" s="36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33">
        <v>232289</v>
      </c>
      <c r="B60" s="33" t="s">
        <v>150</v>
      </c>
      <c r="C60" s="33" t="s">
        <v>16</v>
      </c>
      <c r="D60" s="34">
        <v>42502</v>
      </c>
      <c r="E60" s="33" t="s">
        <v>17</v>
      </c>
      <c r="F60" s="33">
        <v>13039835520</v>
      </c>
      <c r="G60" s="33" t="s">
        <v>18</v>
      </c>
      <c r="H60" s="33" t="s">
        <v>151</v>
      </c>
      <c r="I60" s="36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33">
        <v>232442</v>
      </c>
      <c r="B61" s="33" t="s">
        <v>152</v>
      </c>
      <c r="C61" s="33" t="s">
        <v>153</v>
      </c>
      <c r="D61" s="34">
        <v>42506</v>
      </c>
      <c r="E61" s="33" t="s">
        <v>17</v>
      </c>
      <c r="F61" s="33">
        <v>13091750030</v>
      </c>
      <c r="G61" s="33" t="s">
        <v>18</v>
      </c>
      <c r="H61" s="33" t="s">
        <v>91</v>
      </c>
      <c r="I61" s="36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33">
        <v>232736</v>
      </c>
      <c r="B62" s="33" t="s">
        <v>154</v>
      </c>
      <c r="C62" s="33" t="s">
        <v>16</v>
      </c>
      <c r="D62" s="34">
        <v>42515</v>
      </c>
      <c r="E62" s="33" t="s">
        <v>17</v>
      </c>
      <c r="F62" s="33">
        <v>13029823031</v>
      </c>
      <c r="G62" s="33" t="s">
        <v>18</v>
      </c>
      <c r="H62" s="33" t="s">
        <v>155</v>
      </c>
      <c r="I62" s="36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33">
        <v>232791</v>
      </c>
      <c r="B63" s="33" t="s">
        <v>156</v>
      </c>
      <c r="C63" s="33" t="s">
        <v>153</v>
      </c>
      <c r="D63" s="34">
        <v>42517</v>
      </c>
      <c r="E63" s="33" t="s">
        <v>17</v>
      </c>
      <c r="F63" s="33">
        <v>13089902168</v>
      </c>
      <c r="G63" s="33" t="s">
        <v>18</v>
      </c>
      <c r="H63" s="33" t="s">
        <v>157</v>
      </c>
      <c r="I63" s="36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33">
        <v>232795</v>
      </c>
      <c r="B64" s="33" t="s">
        <v>158</v>
      </c>
      <c r="C64" s="33" t="s">
        <v>23</v>
      </c>
      <c r="D64" s="34">
        <v>42517</v>
      </c>
      <c r="E64" s="33" t="s">
        <v>17</v>
      </c>
      <c r="F64" s="33">
        <v>15546108519</v>
      </c>
      <c r="G64" s="33" t="s">
        <v>18</v>
      </c>
      <c r="H64" s="33" t="s">
        <v>160</v>
      </c>
      <c r="I64" s="36">
        <v>18603656003</v>
      </c>
      <c r="J64" s="7">
        <v>338.17</v>
      </c>
      <c r="K64" s="7">
        <v>0</v>
      </c>
      <c r="L64" s="7">
        <v>16.9085</v>
      </c>
      <c r="M64" s="30">
        <f t="shared" si="2"/>
        <v>0</v>
      </c>
      <c r="N64" s="20">
        <f t="shared" si="3"/>
        <v>16.91</v>
      </c>
      <c r="O64">
        <f>SUMIFS(联通数据!I:I,联通数据!A:A,LEFT(O$1,6),联通数据!C:C,F64)/1000</f>
        <v>338.17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29">
        <v>18645502235</v>
      </c>
      <c r="J65" s="7">
        <v>425.44</v>
      </c>
      <c r="K65" s="7">
        <v>0</v>
      </c>
      <c r="L65" s="7">
        <v>21.272</v>
      </c>
      <c r="M65" s="30">
        <f t="shared" si="2"/>
        <v>0</v>
      </c>
      <c r="N65" s="20">
        <f t="shared" si="3"/>
        <v>21.27</v>
      </c>
      <c r="O65">
        <f>SUMIFS(联通数据!I:I,联通数据!A:A,LEFT(O$1,6),联通数据!C:C,F65)/1000</f>
        <v>425.44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29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29">
        <v>18646181233</v>
      </c>
      <c r="J67" s="7">
        <v>400</v>
      </c>
      <c r="K67" s="7">
        <v>0</v>
      </c>
      <c r="L67" s="7">
        <v>20</v>
      </c>
      <c r="M67" s="30">
        <f t="shared" ref="M67:M93" si="4">IF(J67+K67&gt;0,1-O67/(J67+K67),0)</f>
        <v>0</v>
      </c>
      <c r="N67" s="20">
        <f t="shared" ref="N67:N93" si="5">ROUND(L67*(1-M67),2)</f>
        <v>20</v>
      </c>
      <c r="O67">
        <f>SUMIFS(联通数据!I:I,联通数据!A:A,LEFT(O$1,6),联通数据!C:C,F67)/1000</f>
        <v>400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29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29">
        <v>18603655929</v>
      </c>
      <c r="J69" s="7">
        <v>5000</v>
      </c>
      <c r="K69" s="7">
        <v>0</v>
      </c>
      <c r="L69" s="7">
        <v>250</v>
      </c>
      <c r="M69" s="30">
        <f t="shared" si="4"/>
        <v>1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29">
        <v>18603655929</v>
      </c>
      <c r="J70" s="7">
        <v>5000</v>
      </c>
      <c r="K70" s="7">
        <v>0</v>
      </c>
      <c r="L70" s="7">
        <v>250</v>
      </c>
      <c r="M70" s="30">
        <f t="shared" si="4"/>
        <v>1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29">
        <v>18603655929</v>
      </c>
      <c r="J71" s="7">
        <v>5000</v>
      </c>
      <c r="K71" s="7">
        <v>0</v>
      </c>
      <c r="L71" s="7">
        <v>250</v>
      </c>
      <c r="M71" s="30">
        <f t="shared" si="4"/>
        <v>1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29">
        <v>18645614565</v>
      </c>
      <c r="J72" s="7">
        <v>267.76</v>
      </c>
      <c r="K72" s="7">
        <v>0</v>
      </c>
      <c r="L72" s="7">
        <v>13.388</v>
      </c>
      <c r="M72" s="30">
        <f t="shared" si="4"/>
        <v>0</v>
      </c>
      <c r="N72" s="20">
        <f t="shared" si="5"/>
        <v>13.39</v>
      </c>
      <c r="O72">
        <f>SUMIFS(联通数据!I:I,联通数据!A:A,LEFT(O$1,6),联通数据!C:C,F72)/1000</f>
        <v>267.76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18</v>
      </c>
      <c r="I73" s="29">
        <v>18603600503</v>
      </c>
      <c r="J73" s="7">
        <v>226.8</v>
      </c>
      <c r="K73" s="7">
        <v>0</v>
      </c>
      <c r="L73" s="7">
        <v>11.34</v>
      </c>
      <c r="M73" s="30">
        <f t="shared" si="4"/>
        <v>0</v>
      </c>
      <c r="N73" s="20">
        <f t="shared" si="5"/>
        <v>11.34</v>
      </c>
      <c r="O73">
        <f>SUMIFS(联通数据!I:I,联通数据!A:A,LEFT(O$1,6),联通数据!C:C,F73)/1000</f>
        <v>226.8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29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29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29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29">
        <v>18604612320</v>
      </c>
      <c r="J77" s="7">
        <v>58.28</v>
      </c>
      <c r="K77" s="7">
        <v>0</v>
      </c>
      <c r="L77" s="7">
        <v>2.914</v>
      </c>
      <c r="M77" s="30">
        <f t="shared" si="4"/>
        <v>0</v>
      </c>
      <c r="N77" s="20">
        <f t="shared" si="5"/>
        <v>2.91</v>
      </c>
      <c r="O77">
        <f>SUMIFS(联通数据!I:I,联通数据!A:A,LEFT(O$1,6),联通数据!C:C,F77)/1000</f>
        <v>58.28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29">
        <v>18603600503</v>
      </c>
      <c r="J78" s="7">
        <v>0</v>
      </c>
      <c r="K78" s="7">
        <v>0</v>
      </c>
      <c r="L78" s="7">
        <v>0</v>
      </c>
      <c r="M78" s="30">
        <f t="shared" si="4"/>
        <v>0</v>
      </c>
      <c r="N78" s="20">
        <f t="shared" si="5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29">
        <v>18645177530</v>
      </c>
      <c r="J79" s="7">
        <v>100</v>
      </c>
      <c r="K79" s="7">
        <v>0</v>
      </c>
      <c r="L79" s="7">
        <v>5</v>
      </c>
      <c r="M79" s="30">
        <f t="shared" si="4"/>
        <v>0</v>
      </c>
      <c r="N79" s="20">
        <f t="shared" si="5"/>
        <v>5</v>
      </c>
      <c r="O79">
        <f>SUMIFS(联通数据!I:I,联通数据!A:A,LEFT(O$1,6),联通数据!C:C,F79)/1000</f>
        <v>100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29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29">
        <v>18604664204</v>
      </c>
      <c r="J81" s="7">
        <v>50</v>
      </c>
      <c r="K81" s="7">
        <v>0</v>
      </c>
      <c r="L81" s="7">
        <v>2.5</v>
      </c>
      <c r="M81" s="30">
        <f t="shared" si="4"/>
        <v>0</v>
      </c>
      <c r="N81" s="20">
        <f t="shared" si="5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29">
        <v>18645614565</v>
      </c>
      <c r="J82" s="7">
        <v>400</v>
      </c>
      <c r="K82" s="7">
        <v>0</v>
      </c>
      <c r="L82" s="7">
        <v>20</v>
      </c>
      <c r="M82" s="30">
        <f t="shared" si="4"/>
        <v>0</v>
      </c>
      <c r="N82" s="20">
        <f t="shared" si="5"/>
        <v>20</v>
      </c>
      <c r="O82">
        <f>SUMIFS(联通数据!I:I,联通数据!A:A,LEFT(O$1,6),联通数据!C:C,F82)/1000</f>
        <v>400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29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29">
        <v>15645209883</v>
      </c>
      <c r="J84" s="7">
        <v>460.83</v>
      </c>
      <c r="K84" s="7">
        <v>0</v>
      </c>
      <c r="L84" s="7">
        <v>23.0415</v>
      </c>
      <c r="M84" s="30">
        <f t="shared" si="4"/>
        <v>0</v>
      </c>
      <c r="N84" s="20">
        <f t="shared" si="5"/>
        <v>23.04</v>
      </c>
      <c r="O84">
        <f>SUMIFS(联通数据!I:I,联通数据!A:A,LEFT(O$1,6),联通数据!C:C,F84)/1000</f>
        <v>460.83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29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29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29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29">
        <v>15645901778</v>
      </c>
      <c r="J88" s="7">
        <v>119.04</v>
      </c>
      <c r="K88" s="7">
        <v>0</v>
      </c>
      <c r="L88" s="7">
        <v>5.952</v>
      </c>
      <c r="M88" s="30">
        <f t="shared" si="4"/>
        <v>0</v>
      </c>
      <c r="N88" s="20">
        <f t="shared" si="5"/>
        <v>5.95</v>
      </c>
      <c r="O88">
        <f>SUMIFS(联通数据!I:I,联通数据!A:A,LEFT(O$1,6),联通数据!C:C,F88)/1000</f>
        <v>119.04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29">
        <v>18603653137</v>
      </c>
      <c r="J89" s="7">
        <v>0</v>
      </c>
      <c r="K89" s="7">
        <v>0</v>
      </c>
      <c r="L89" s="7">
        <v>0</v>
      </c>
      <c r="M89" s="30">
        <f t="shared" si="4"/>
        <v>0</v>
      </c>
      <c r="N89" s="20">
        <f t="shared" si="5"/>
        <v>0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29">
        <v>15645901778</v>
      </c>
      <c r="J90" s="7">
        <v>417.64</v>
      </c>
      <c r="K90" s="7">
        <v>0</v>
      </c>
      <c r="L90" s="7">
        <v>20.882</v>
      </c>
      <c r="M90" s="30">
        <f t="shared" si="4"/>
        <v>0</v>
      </c>
      <c r="N90" s="20">
        <f t="shared" si="5"/>
        <v>20.88</v>
      </c>
      <c r="O90">
        <f>SUMIFS(联通数据!I:I,联通数据!A:A,LEFT(O$1,6),联通数据!C:C,F90)/1000</f>
        <v>417.64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29">
        <v>18603653134</v>
      </c>
      <c r="J91" s="7">
        <v>3854.25</v>
      </c>
      <c r="K91" s="7">
        <v>0</v>
      </c>
      <c r="L91" s="7">
        <v>192.7125</v>
      </c>
      <c r="M91" s="30">
        <f t="shared" si="4"/>
        <v>0</v>
      </c>
      <c r="N91" s="20">
        <f t="shared" si="5"/>
        <v>192.71</v>
      </c>
      <c r="O91">
        <f>SUMIFS(联通数据!I:I,联通数据!A:A,LEFT(O$1,6),联通数据!C:C,F91)/1000</f>
        <v>3854.25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29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29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</sheetData>
  <autoFilter ref="A1:O93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"/>
  <sheetViews>
    <sheetView workbookViewId="0">
      <pane xSplit="14" ySplit="1" topLeftCell="O83" activePane="bottomRight" state="frozen"/>
      <selection/>
      <selection pane="topRight"/>
      <selection pane="bottomLeft"/>
      <selection pane="bottomRight" activeCell="O18" sqref="O18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208</v>
      </c>
    </row>
    <row r="2" spans="1:15">
      <c r="A2" s="31">
        <v>222412</v>
      </c>
      <c r="B2" s="31" t="s">
        <v>15</v>
      </c>
      <c r="C2" s="31" t="s">
        <v>16</v>
      </c>
      <c r="D2" s="32">
        <v>42166</v>
      </c>
      <c r="E2" s="31" t="s">
        <v>17</v>
      </c>
      <c r="F2" s="31">
        <v>18603679568</v>
      </c>
      <c r="G2" s="31" t="s">
        <v>18</v>
      </c>
      <c r="H2" s="31" t="s">
        <v>70</v>
      </c>
      <c r="I2" s="35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31">
        <v>223048</v>
      </c>
      <c r="B3" s="31" t="s">
        <v>30</v>
      </c>
      <c r="C3" s="31" t="s">
        <v>20</v>
      </c>
      <c r="D3" s="32">
        <v>42186</v>
      </c>
      <c r="E3" s="31" t="s">
        <v>17</v>
      </c>
      <c r="F3" s="31">
        <v>15694538416</v>
      </c>
      <c r="G3" s="31" t="s">
        <v>18</v>
      </c>
      <c r="H3" s="31" t="s">
        <v>21</v>
      </c>
      <c r="I3" s="35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31">
        <v>224085</v>
      </c>
      <c r="B4" s="31" t="s">
        <v>22</v>
      </c>
      <c r="C4" s="31" t="s">
        <v>23</v>
      </c>
      <c r="D4" s="32">
        <v>42221</v>
      </c>
      <c r="E4" s="31" t="s">
        <v>17</v>
      </c>
      <c r="F4" s="31">
        <v>13101605147</v>
      </c>
      <c r="G4" s="31" t="s">
        <v>18</v>
      </c>
      <c r="H4" s="31" t="s">
        <v>186</v>
      </c>
      <c r="I4" s="35">
        <v>18603655990</v>
      </c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31">
        <v>224098</v>
      </c>
      <c r="B5" s="31" t="s">
        <v>24</v>
      </c>
      <c r="C5" s="31" t="s">
        <v>16</v>
      </c>
      <c r="D5" s="32">
        <v>42222</v>
      </c>
      <c r="E5" s="31" t="s">
        <v>17</v>
      </c>
      <c r="F5" s="31">
        <v>13029828095</v>
      </c>
      <c r="G5" s="31" t="s">
        <v>18</v>
      </c>
      <c r="H5" s="31" t="s">
        <v>71</v>
      </c>
      <c r="I5" s="35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31">
        <v>224191</v>
      </c>
      <c r="B6" s="31" t="s">
        <v>25</v>
      </c>
      <c r="C6" s="31" t="s">
        <v>26</v>
      </c>
      <c r="D6" s="32">
        <v>42227</v>
      </c>
      <c r="E6" s="31" t="s">
        <v>17</v>
      </c>
      <c r="F6" s="31">
        <v>13089755402</v>
      </c>
      <c r="G6" s="31" t="s">
        <v>18</v>
      </c>
      <c r="H6" s="31" t="s">
        <v>27</v>
      </c>
      <c r="I6" s="35">
        <v>15646202616</v>
      </c>
      <c r="J6" s="7">
        <v>800</v>
      </c>
      <c r="K6" s="7">
        <v>0</v>
      </c>
      <c r="L6" s="7">
        <v>40</v>
      </c>
      <c r="M6" s="30">
        <f t="shared" si="0"/>
        <v>0</v>
      </c>
      <c r="N6" s="20">
        <f t="shared" si="1"/>
        <v>40</v>
      </c>
      <c r="O6">
        <f>SUMIFS(联通数据!I:I,联通数据!A:A,LEFT(O$1,6),联通数据!C:C,F6)/1000</f>
        <v>800</v>
      </c>
    </row>
    <row r="7" spans="1:15">
      <c r="A7" s="31">
        <v>224497</v>
      </c>
      <c r="B7" s="31" t="s">
        <v>28</v>
      </c>
      <c r="C7" s="31" t="s">
        <v>20</v>
      </c>
      <c r="D7" s="32">
        <v>42236</v>
      </c>
      <c r="E7" s="31" t="s">
        <v>17</v>
      </c>
      <c r="F7" s="31">
        <v>13039700587</v>
      </c>
      <c r="G7" s="31" t="s">
        <v>18</v>
      </c>
      <c r="H7" s="31" t="s">
        <v>72</v>
      </c>
      <c r="I7" s="35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31">
        <v>224782</v>
      </c>
      <c r="B8" s="31" t="s">
        <v>31</v>
      </c>
      <c r="C8" s="31" t="s">
        <v>32</v>
      </c>
      <c r="D8" s="32">
        <v>42248</v>
      </c>
      <c r="E8" s="31" t="s">
        <v>17</v>
      </c>
      <c r="F8" s="31">
        <v>18645845558</v>
      </c>
      <c r="G8" s="31" t="s">
        <v>18</v>
      </c>
      <c r="H8" s="31" t="s">
        <v>73</v>
      </c>
      <c r="I8" s="35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31">
        <v>225078</v>
      </c>
      <c r="B9" s="31" t="s">
        <v>33</v>
      </c>
      <c r="C9" s="31" t="s">
        <v>32</v>
      </c>
      <c r="D9" s="32">
        <v>42257</v>
      </c>
      <c r="E9" s="31" t="s">
        <v>17</v>
      </c>
      <c r="F9" s="31">
        <v>13194585998</v>
      </c>
      <c r="G9" s="31" t="s">
        <v>18</v>
      </c>
      <c r="H9" s="31" t="s">
        <v>74</v>
      </c>
      <c r="I9" s="35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31">
        <v>225177</v>
      </c>
      <c r="B10" s="31" t="s">
        <v>34</v>
      </c>
      <c r="C10" s="31" t="s">
        <v>35</v>
      </c>
      <c r="D10" s="32">
        <v>42261</v>
      </c>
      <c r="E10" s="31" t="s">
        <v>17</v>
      </c>
      <c r="F10" s="31">
        <v>13144665014</v>
      </c>
      <c r="G10" s="31" t="s">
        <v>18</v>
      </c>
      <c r="H10" s="31" t="s">
        <v>75</v>
      </c>
      <c r="I10" s="35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31">
        <v>225304</v>
      </c>
      <c r="B11" s="31" t="s">
        <v>36</v>
      </c>
      <c r="C11" s="31" t="s">
        <v>20</v>
      </c>
      <c r="D11" s="32">
        <v>42264</v>
      </c>
      <c r="E11" s="31" t="s">
        <v>17</v>
      </c>
      <c r="F11" s="31">
        <v>15636360052</v>
      </c>
      <c r="G11" s="31" t="s">
        <v>18</v>
      </c>
      <c r="H11" s="31" t="s">
        <v>76</v>
      </c>
      <c r="I11" s="35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31">
        <v>225587</v>
      </c>
      <c r="B12" s="31" t="s">
        <v>37</v>
      </c>
      <c r="C12" s="31" t="s">
        <v>26</v>
      </c>
      <c r="D12" s="32">
        <v>42272</v>
      </c>
      <c r="E12" s="31" t="s">
        <v>17</v>
      </c>
      <c r="F12" s="31">
        <v>15636260172</v>
      </c>
      <c r="G12" s="31" t="s">
        <v>18</v>
      </c>
      <c r="H12" s="31" t="s">
        <v>77</v>
      </c>
      <c r="I12" s="35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31">
        <v>225600</v>
      </c>
      <c r="B13" s="31" t="s">
        <v>38</v>
      </c>
      <c r="C13" s="31" t="s">
        <v>20</v>
      </c>
      <c r="D13" s="32">
        <v>42272</v>
      </c>
      <c r="E13" s="31" t="s">
        <v>17</v>
      </c>
      <c r="F13" s="31">
        <v>13204536925</v>
      </c>
      <c r="G13" s="31" t="s">
        <v>18</v>
      </c>
      <c r="H13" s="31" t="s">
        <v>78</v>
      </c>
      <c r="I13" s="35">
        <v>18604532572</v>
      </c>
      <c r="J13" s="7">
        <v>104.63</v>
      </c>
      <c r="K13" s="7">
        <v>0</v>
      </c>
      <c r="L13" s="7">
        <v>5.2315</v>
      </c>
      <c r="M13" s="30">
        <f t="shared" si="0"/>
        <v>0</v>
      </c>
      <c r="N13" s="20">
        <f t="shared" si="1"/>
        <v>5.23</v>
      </c>
      <c r="O13">
        <f>SUMIFS(联通数据!I:I,联通数据!A:A,LEFT(O$1,6),联通数据!C:C,F13)/1000</f>
        <v>104.63</v>
      </c>
    </row>
    <row r="14" spans="1:15">
      <c r="A14" s="31">
        <v>225632</v>
      </c>
      <c r="B14" s="31" t="s">
        <v>39</v>
      </c>
      <c r="C14" s="31" t="s">
        <v>20</v>
      </c>
      <c r="D14" s="32">
        <v>42274</v>
      </c>
      <c r="E14" s="31" t="s">
        <v>17</v>
      </c>
      <c r="F14" s="31">
        <v>13224639887</v>
      </c>
      <c r="G14" s="31" t="s">
        <v>18</v>
      </c>
      <c r="H14" s="31" t="s">
        <v>79</v>
      </c>
      <c r="I14" s="35">
        <v>18604531815</v>
      </c>
      <c r="J14" s="7">
        <v>50</v>
      </c>
      <c r="K14" s="7">
        <v>0</v>
      </c>
      <c r="L14" s="7">
        <v>2.5</v>
      </c>
      <c r="M14" s="30">
        <f t="shared" si="0"/>
        <v>0</v>
      </c>
      <c r="N14" s="20">
        <f t="shared" si="1"/>
        <v>2.5</v>
      </c>
      <c r="O14">
        <f>SUMIFS(联通数据!I:I,联通数据!A:A,LEFT(O$1,6),联通数据!C:C,F14)/1000</f>
        <v>50</v>
      </c>
    </row>
    <row r="15" spans="1:15">
      <c r="A15" s="31">
        <v>225806</v>
      </c>
      <c r="B15" s="31" t="s">
        <v>41</v>
      </c>
      <c r="C15" s="31" t="s">
        <v>23</v>
      </c>
      <c r="D15" s="32">
        <v>42286</v>
      </c>
      <c r="E15" s="31" t="s">
        <v>17</v>
      </c>
      <c r="F15" s="31">
        <v>15636027256</v>
      </c>
      <c r="G15" s="31" t="s">
        <v>18</v>
      </c>
      <c r="H15" s="31" t="s">
        <v>80</v>
      </c>
      <c r="I15" s="35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31">
        <v>225911</v>
      </c>
      <c r="B16" s="31" t="s">
        <v>42</v>
      </c>
      <c r="C16" s="31" t="s">
        <v>16</v>
      </c>
      <c r="D16" s="32">
        <v>42290</v>
      </c>
      <c r="E16" s="31" t="s">
        <v>17</v>
      </c>
      <c r="F16" s="31">
        <v>18644020869</v>
      </c>
      <c r="G16" s="31" t="s">
        <v>18</v>
      </c>
      <c r="H16" s="31" t="s">
        <v>81</v>
      </c>
      <c r="I16" s="35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31">
        <v>226195</v>
      </c>
      <c r="B17" s="31" t="s">
        <v>43</v>
      </c>
      <c r="C17" s="31" t="s">
        <v>23</v>
      </c>
      <c r="D17" s="32">
        <v>42298</v>
      </c>
      <c r="E17" s="31" t="s">
        <v>17</v>
      </c>
      <c r="F17" s="31">
        <v>15561867694</v>
      </c>
      <c r="G17" s="31" t="s">
        <v>18</v>
      </c>
      <c r="H17" s="31" t="s">
        <v>82</v>
      </c>
      <c r="I17" s="35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31">
        <v>226359</v>
      </c>
      <c r="B18" s="31" t="s">
        <v>45</v>
      </c>
      <c r="C18" s="31" t="s">
        <v>16</v>
      </c>
      <c r="D18" s="32">
        <v>42304</v>
      </c>
      <c r="E18" s="31" t="s">
        <v>17</v>
      </c>
      <c r="F18" s="31">
        <v>13039826317</v>
      </c>
      <c r="G18" s="31" t="s">
        <v>18</v>
      </c>
      <c r="H18" s="31" t="s">
        <v>83</v>
      </c>
      <c r="I18" s="35">
        <v>15645900669</v>
      </c>
      <c r="J18" s="7">
        <v>3973.68</v>
      </c>
      <c r="K18" s="7">
        <v>0</v>
      </c>
      <c r="L18" s="7">
        <v>198.684</v>
      </c>
      <c r="M18" s="30">
        <f t="shared" si="0"/>
        <v>-0.0001962915987197</v>
      </c>
      <c r="N18" s="20">
        <f t="shared" si="1"/>
        <v>198.72</v>
      </c>
      <c r="O18">
        <f>SUMIFS(联通数据!I:I,联通数据!A:A,LEFT(O$1,6),联通数据!C:C,F18)/1000</f>
        <v>3974.46</v>
      </c>
    </row>
    <row r="19" spans="1:15">
      <c r="A19" s="31">
        <v>226365</v>
      </c>
      <c r="B19" s="31" t="s">
        <v>44</v>
      </c>
      <c r="C19" s="31" t="s">
        <v>16</v>
      </c>
      <c r="D19" s="32">
        <v>42304</v>
      </c>
      <c r="E19" s="31" t="s">
        <v>17</v>
      </c>
      <c r="F19" s="31">
        <v>13019085503</v>
      </c>
      <c r="G19" s="31" t="s">
        <v>18</v>
      </c>
      <c r="H19" s="31" t="s">
        <v>84</v>
      </c>
      <c r="I19" s="35">
        <v>15645900188</v>
      </c>
      <c r="J19" s="7">
        <v>75.25</v>
      </c>
      <c r="K19" s="7">
        <v>0</v>
      </c>
      <c r="L19" s="7">
        <v>3.7625</v>
      </c>
      <c r="M19" s="30">
        <f t="shared" si="0"/>
        <v>0</v>
      </c>
      <c r="N19" s="20">
        <f t="shared" si="1"/>
        <v>3.76</v>
      </c>
      <c r="O19">
        <f>SUMIFS(联通数据!I:I,联通数据!A:A,LEFT(O$1,6),联通数据!C:C,F19)/1000</f>
        <v>75.25</v>
      </c>
    </row>
    <row r="20" spans="1:15">
      <c r="A20" s="31">
        <v>226487</v>
      </c>
      <c r="B20" s="31" t="s">
        <v>47</v>
      </c>
      <c r="C20" s="31" t="s">
        <v>26</v>
      </c>
      <c r="D20" s="32">
        <v>42310</v>
      </c>
      <c r="E20" s="31" t="s">
        <v>17</v>
      </c>
      <c r="F20" s="31">
        <v>15546269462</v>
      </c>
      <c r="G20" s="31" t="s">
        <v>18</v>
      </c>
      <c r="H20" s="31" t="s">
        <v>85</v>
      </c>
      <c r="I20" s="35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31">
        <v>226527</v>
      </c>
      <c r="B21" s="31" t="s">
        <v>48</v>
      </c>
      <c r="C21" s="31" t="s">
        <v>16</v>
      </c>
      <c r="D21" s="32">
        <v>42310</v>
      </c>
      <c r="E21" s="31" t="s">
        <v>17</v>
      </c>
      <c r="F21" s="31">
        <v>13054208433</v>
      </c>
      <c r="G21" s="31" t="s">
        <v>18</v>
      </c>
      <c r="H21" s="31" t="s">
        <v>86</v>
      </c>
      <c r="I21" s="35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31">
        <v>226657</v>
      </c>
      <c r="B22" s="31" t="s">
        <v>49</v>
      </c>
      <c r="C22" s="31" t="s">
        <v>16</v>
      </c>
      <c r="D22" s="32">
        <v>42313</v>
      </c>
      <c r="E22" s="31" t="s">
        <v>17</v>
      </c>
      <c r="F22" s="31">
        <v>13091411068</v>
      </c>
      <c r="G22" s="31" t="s">
        <v>18</v>
      </c>
      <c r="H22" s="31" t="s">
        <v>84</v>
      </c>
      <c r="I22" s="35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31">
        <v>226871</v>
      </c>
      <c r="B23" s="31" t="s">
        <v>50</v>
      </c>
      <c r="C23" s="31" t="s">
        <v>23</v>
      </c>
      <c r="D23" s="32">
        <v>42319</v>
      </c>
      <c r="E23" s="31" t="s">
        <v>17</v>
      </c>
      <c r="F23" s="31">
        <v>15545057683</v>
      </c>
      <c r="G23" s="31" t="s">
        <v>18</v>
      </c>
      <c r="H23" s="31" t="s">
        <v>87</v>
      </c>
      <c r="I23" s="35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31">
        <v>226906</v>
      </c>
      <c r="B24" s="31" t="s">
        <v>51</v>
      </c>
      <c r="C24" s="31" t="s">
        <v>52</v>
      </c>
      <c r="D24" s="32">
        <v>42320</v>
      </c>
      <c r="E24" s="31" t="s">
        <v>17</v>
      </c>
      <c r="F24" s="31">
        <v>15545550671</v>
      </c>
      <c r="G24" s="31" t="s">
        <v>18</v>
      </c>
      <c r="H24" s="31" t="s">
        <v>88</v>
      </c>
      <c r="I24" s="35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31">
        <v>226912</v>
      </c>
      <c r="B25" s="31" t="s">
        <v>53</v>
      </c>
      <c r="C25" s="31" t="s">
        <v>54</v>
      </c>
      <c r="D25" s="32">
        <v>42320</v>
      </c>
      <c r="E25" s="31" t="s">
        <v>17</v>
      </c>
      <c r="F25" s="31">
        <v>13029984216</v>
      </c>
      <c r="G25" s="31" t="s">
        <v>18</v>
      </c>
      <c r="H25" s="31" t="s">
        <v>89</v>
      </c>
      <c r="I25" s="35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31">
        <v>227132</v>
      </c>
      <c r="B26" s="31" t="s">
        <v>55</v>
      </c>
      <c r="C26" s="31" t="s">
        <v>23</v>
      </c>
      <c r="D26" s="32">
        <v>42326</v>
      </c>
      <c r="E26" s="31" t="s">
        <v>17</v>
      </c>
      <c r="F26" s="31">
        <v>15545107619</v>
      </c>
      <c r="G26" s="31" t="s">
        <v>18</v>
      </c>
      <c r="H26" s="31" t="s">
        <v>90</v>
      </c>
      <c r="I26" s="35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31">
        <v>227194</v>
      </c>
      <c r="B27" s="31" t="s">
        <v>56</v>
      </c>
      <c r="C27" s="31" t="s">
        <v>23</v>
      </c>
      <c r="D27" s="32">
        <v>42328</v>
      </c>
      <c r="E27" s="31" t="s">
        <v>17</v>
      </c>
      <c r="F27" s="31">
        <v>13054281568</v>
      </c>
      <c r="G27" s="31" t="s">
        <v>18</v>
      </c>
      <c r="H27" s="31" t="s">
        <v>57</v>
      </c>
      <c r="I27" s="35">
        <v>18603656120</v>
      </c>
      <c r="J27" s="7">
        <v>178.08</v>
      </c>
      <c r="K27" s="7">
        <v>0</v>
      </c>
      <c r="L27" s="7">
        <v>8.904</v>
      </c>
      <c r="M27" s="30">
        <f t="shared" si="0"/>
        <v>0</v>
      </c>
      <c r="N27" s="20">
        <f t="shared" si="1"/>
        <v>8.9</v>
      </c>
      <c r="O27">
        <f>SUMIFS(联通数据!I:I,联通数据!A:A,LEFT(O$1,6),联通数据!C:C,F27)/1000</f>
        <v>178.08</v>
      </c>
    </row>
    <row r="28" spans="1:15">
      <c r="A28" s="31">
        <v>227838</v>
      </c>
      <c r="B28" s="31" t="s">
        <v>60</v>
      </c>
      <c r="C28" s="31" t="s">
        <v>61</v>
      </c>
      <c r="D28" s="32">
        <v>42346</v>
      </c>
      <c r="E28" s="31" t="s">
        <v>17</v>
      </c>
      <c r="F28" s="31">
        <v>15645570168</v>
      </c>
      <c r="G28" s="31" t="s">
        <v>18</v>
      </c>
      <c r="H28" s="31" t="s">
        <v>91</v>
      </c>
      <c r="I28" s="35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31">
        <v>228120</v>
      </c>
      <c r="B29" s="31" t="s">
        <v>62</v>
      </c>
      <c r="C29" s="31" t="s">
        <v>23</v>
      </c>
      <c r="D29" s="32">
        <v>42355</v>
      </c>
      <c r="E29" s="31" t="s">
        <v>17</v>
      </c>
      <c r="F29" s="31">
        <v>13159850785</v>
      </c>
      <c r="G29" s="31" t="s">
        <v>18</v>
      </c>
      <c r="H29" s="31" t="s">
        <v>63</v>
      </c>
      <c r="I29" s="35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31">
        <v>228257</v>
      </c>
      <c r="B30" s="31" t="s">
        <v>64</v>
      </c>
      <c r="C30" s="31" t="s">
        <v>65</v>
      </c>
      <c r="D30" s="32">
        <v>42360</v>
      </c>
      <c r="E30" s="31" t="s">
        <v>17</v>
      </c>
      <c r="F30" s="31">
        <v>15545903995</v>
      </c>
      <c r="G30" s="31" t="s">
        <v>18</v>
      </c>
      <c r="H30" s="31" t="s">
        <v>92</v>
      </c>
      <c r="I30" s="35">
        <v>18604689168</v>
      </c>
      <c r="J30" s="7">
        <v>100</v>
      </c>
      <c r="K30" s="7">
        <v>0</v>
      </c>
      <c r="L30" s="7">
        <v>5</v>
      </c>
      <c r="M30" s="30">
        <f t="shared" si="0"/>
        <v>0</v>
      </c>
      <c r="N30" s="20">
        <f t="shared" si="1"/>
        <v>5</v>
      </c>
      <c r="O30">
        <f>SUMIFS(联通数据!I:I,联通数据!A:A,LEFT(O$1,6),联通数据!C:C,F30)/1000</f>
        <v>100</v>
      </c>
    </row>
    <row r="31" spans="1:15">
      <c r="A31" s="31">
        <v>228479</v>
      </c>
      <c r="B31" s="31" t="s">
        <v>66</v>
      </c>
      <c r="C31" s="31" t="s">
        <v>67</v>
      </c>
      <c r="D31" s="32">
        <v>42368</v>
      </c>
      <c r="E31" s="31" t="s">
        <v>17</v>
      </c>
      <c r="F31" s="31">
        <v>13089767451</v>
      </c>
      <c r="G31" s="31" t="s">
        <v>18</v>
      </c>
      <c r="H31" s="31" t="s">
        <v>68</v>
      </c>
      <c r="I31" s="35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31">
        <v>228527</v>
      </c>
      <c r="B32" s="31" t="s">
        <v>93</v>
      </c>
      <c r="C32" s="31" t="s">
        <v>67</v>
      </c>
      <c r="D32" s="32">
        <v>42370</v>
      </c>
      <c r="E32" s="31" t="s">
        <v>17</v>
      </c>
      <c r="F32" s="31">
        <v>13214668068</v>
      </c>
      <c r="G32" s="31" t="s">
        <v>18</v>
      </c>
      <c r="H32" s="31" t="s">
        <v>94</v>
      </c>
      <c r="I32" s="35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31">
        <v>228593</v>
      </c>
      <c r="B33" s="31" t="s">
        <v>25</v>
      </c>
      <c r="C33" s="31" t="s">
        <v>26</v>
      </c>
      <c r="D33" s="32">
        <v>42373</v>
      </c>
      <c r="E33" s="31" t="s">
        <v>17</v>
      </c>
      <c r="F33" s="31">
        <v>13104524724</v>
      </c>
      <c r="G33" s="31" t="s">
        <v>18</v>
      </c>
      <c r="H33" s="31" t="s">
        <v>27</v>
      </c>
      <c r="I33" s="35">
        <v>15645202616</v>
      </c>
      <c r="J33" s="7">
        <v>3000</v>
      </c>
      <c r="K33" s="7">
        <v>0</v>
      </c>
      <c r="L33" s="7">
        <v>150</v>
      </c>
      <c r="M33" s="30">
        <f t="shared" si="0"/>
        <v>1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31">
        <v>228807</v>
      </c>
      <c r="B34" s="31" t="s">
        <v>95</v>
      </c>
      <c r="C34" s="31" t="s">
        <v>54</v>
      </c>
      <c r="D34" s="32">
        <v>42380</v>
      </c>
      <c r="E34" s="31" t="s">
        <v>17</v>
      </c>
      <c r="F34" s="31">
        <v>15545413110</v>
      </c>
      <c r="G34" s="31" t="s">
        <v>18</v>
      </c>
      <c r="H34" s="31" t="s">
        <v>96</v>
      </c>
      <c r="I34" s="35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31">
        <v>229031</v>
      </c>
      <c r="B35" s="31" t="s">
        <v>97</v>
      </c>
      <c r="C35" s="31" t="s">
        <v>35</v>
      </c>
      <c r="D35" s="32">
        <v>42387</v>
      </c>
      <c r="E35" s="31" t="s">
        <v>17</v>
      </c>
      <c r="F35" s="31">
        <v>13144660091</v>
      </c>
      <c r="G35" s="31" t="s">
        <v>18</v>
      </c>
      <c r="H35" s="31" t="s">
        <v>75</v>
      </c>
      <c r="I35" s="35">
        <v>18604664632</v>
      </c>
      <c r="J35" s="7">
        <v>0</v>
      </c>
      <c r="K35" s="7">
        <v>0</v>
      </c>
      <c r="L35" s="7">
        <v>0</v>
      </c>
      <c r="M35" s="30">
        <f t="shared" ref="M35:M66" si="2">IF(J35+K35&gt;0,1-O35/(J35+K35),0)</f>
        <v>0</v>
      </c>
      <c r="N35" s="20">
        <f t="shared" ref="N35:N66" si="3">ROUND(L35*(1-M35),2)</f>
        <v>0</v>
      </c>
      <c r="O35">
        <f>SUMIFS(联通数据!I:I,联通数据!A:A,LEFT(O$1,6),联通数据!C:C,F35)/1000</f>
        <v>0</v>
      </c>
    </row>
    <row r="36" spans="1:15">
      <c r="A36" s="31">
        <v>229079</v>
      </c>
      <c r="B36" s="31" t="s">
        <v>98</v>
      </c>
      <c r="C36" s="31" t="s">
        <v>23</v>
      </c>
      <c r="D36" s="32">
        <v>42389</v>
      </c>
      <c r="E36" s="31" t="s">
        <v>17</v>
      </c>
      <c r="F36" s="31">
        <v>15545159712</v>
      </c>
      <c r="G36" s="31" t="s">
        <v>18</v>
      </c>
      <c r="H36" s="31" t="s">
        <v>99</v>
      </c>
      <c r="I36" s="35">
        <v>18603655953</v>
      </c>
      <c r="J36" s="7">
        <v>200</v>
      </c>
      <c r="K36" s="7">
        <v>0</v>
      </c>
      <c r="L36" s="7">
        <v>10</v>
      </c>
      <c r="M36" s="30">
        <f t="shared" si="2"/>
        <v>1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31">
        <v>229565</v>
      </c>
      <c r="B37" s="31" t="s">
        <v>101</v>
      </c>
      <c r="C37" s="31" t="s">
        <v>23</v>
      </c>
      <c r="D37" s="32">
        <v>42403</v>
      </c>
      <c r="E37" s="31" t="s">
        <v>17</v>
      </c>
      <c r="F37" s="31">
        <v>13029807572</v>
      </c>
      <c r="G37" s="31" t="s">
        <v>18</v>
      </c>
      <c r="H37" s="31" t="s">
        <v>102</v>
      </c>
      <c r="I37" s="35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31">
        <v>229749</v>
      </c>
      <c r="B38" s="31" t="s">
        <v>103</v>
      </c>
      <c r="C38" s="31" t="s">
        <v>23</v>
      </c>
      <c r="D38" s="32">
        <v>42416</v>
      </c>
      <c r="E38" s="31" t="s">
        <v>17</v>
      </c>
      <c r="F38" s="31">
        <v>15545540032</v>
      </c>
      <c r="G38" s="31" t="s">
        <v>18</v>
      </c>
      <c r="H38" s="31" t="s">
        <v>104</v>
      </c>
      <c r="I38" s="35">
        <v>18603653136</v>
      </c>
      <c r="J38" s="7">
        <v>951.74</v>
      </c>
      <c r="K38" s="7">
        <v>0</v>
      </c>
      <c r="L38" s="7">
        <v>47.587</v>
      </c>
      <c r="M38" s="30">
        <f t="shared" si="2"/>
        <v>0</v>
      </c>
      <c r="N38" s="20">
        <f t="shared" si="3"/>
        <v>47.59</v>
      </c>
      <c r="O38">
        <f>SUMIFS(联通数据!I:I,联通数据!A:A,LEFT(O$1,6),联通数据!C:C,F38)/1000</f>
        <v>951.74</v>
      </c>
    </row>
    <row r="39" spans="1:15">
      <c r="A39" s="31">
        <v>230240</v>
      </c>
      <c r="B39" s="31" t="s">
        <v>106</v>
      </c>
      <c r="C39" s="31" t="s">
        <v>23</v>
      </c>
      <c r="D39" s="32">
        <v>42433</v>
      </c>
      <c r="E39" s="31" t="s">
        <v>17</v>
      </c>
      <c r="F39" s="31">
        <v>18686706064</v>
      </c>
      <c r="G39" s="31" t="s">
        <v>18</v>
      </c>
      <c r="H39" s="31" t="s">
        <v>107</v>
      </c>
      <c r="I39" s="35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31">
        <v>230280</v>
      </c>
      <c r="B40" s="31" t="s">
        <v>108</v>
      </c>
      <c r="C40" s="31" t="s">
        <v>20</v>
      </c>
      <c r="D40" s="32">
        <v>42436</v>
      </c>
      <c r="E40" s="31" t="s">
        <v>17</v>
      </c>
      <c r="F40" s="31">
        <v>15604631379</v>
      </c>
      <c r="G40" s="31" t="s">
        <v>18</v>
      </c>
      <c r="H40" s="31" t="s">
        <v>109</v>
      </c>
      <c r="I40" s="35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31">
        <v>230298</v>
      </c>
      <c r="B41" s="31" t="s">
        <v>128</v>
      </c>
      <c r="C41" s="31" t="s">
        <v>61</v>
      </c>
      <c r="D41" s="32">
        <v>42436</v>
      </c>
      <c r="E41" s="31" t="s">
        <v>17</v>
      </c>
      <c r="F41" s="31">
        <v>13045389591</v>
      </c>
      <c r="G41" s="31" t="s">
        <v>18</v>
      </c>
      <c r="H41" s="31" t="s">
        <v>129</v>
      </c>
      <c r="I41" s="35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31">
        <v>230391</v>
      </c>
      <c r="B42" s="31" t="s">
        <v>111</v>
      </c>
      <c r="C42" s="31" t="s">
        <v>16</v>
      </c>
      <c r="D42" s="32">
        <v>42439</v>
      </c>
      <c r="E42" s="31" t="s">
        <v>17</v>
      </c>
      <c r="F42" s="31">
        <v>15604593101</v>
      </c>
      <c r="G42" s="31" t="s">
        <v>18</v>
      </c>
      <c r="H42" s="31" t="s">
        <v>112</v>
      </c>
      <c r="I42" s="35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31">
        <v>230501</v>
      </c>
      <c r="B43" s="31" t="s">
        <v>113</v>
      </c>
      <c r="C43" s="31" t="s">
        <v>67</v>
      </c>
      <c r="D43" s="32">
        <v>42444</v>
      </c>
      <c r="E43" s="31" t="s">
        <v>17</v>
      </c>
      <c r="F43" s="31">
        <v>13039787819</v>
      </c>
      <c r="G43" s="31" t="s">
        <v>18</v>
      </c>
      <c r="H43" s="31" t="s">
        <v>114</v>
      </c>
      <c r="I43" s="35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31">
        <v>230502</v>
      </c>
      <c r="B44" s="31" t="s">
        <v>115</v>
      </c>
      <c r="C44" s="31" t="s">
        <v>23</v>
      </c>
      <c r="D44" s="32">
        <v>42444</v>
      </c>
      <c r="E44" s="31" t="s">
        <v>17</v>
      </c>
      <c r="F44" s="31">
        <v>13029726327</v>
      </c>
      <c r="G44" s="31" t="s">
        <v>18</v>
      </c>
      <c r="H44" s="31" t="s">
        <v>116</v>
      </c>
      <c r="I44" s="35">
        <v>18603655891</v>
      </c>
      <c r="J44" s="7">
        <v>247.12</v>
      </c>
      <c r="K44" s="7">
        <v>0</v>
      </c>
      <c r="L44" s="7">
        <v>12.356</v>
      </c>
      <c r="M44" s="30">
        <f t="shared" si="2"/>
        <v>0</v>
      </c>
      <c r="N44" s="20">
        <f t="shared" si="3"/>
        <v>12.36</v>
      </c>
      <c r="O44">
        <f>SUMIFS(联通数据!I:I,联通数据!A:A,LEFT(O$1,6),联通数据!C:C,F44)/1000</f>
        <v>247.12</v>
      </c>
    </row>
    <row r="45" spans="1:15">
      <c r="A45" s="31">
        <v>230712</v>
      </c>
      <c r="B45" s="31" t="s">
        <v>117</v>
      </c>
      <c r="C45" s="31" t="s">
        <v>23</v>
      </c>
      <c r="D45" s="32">
        <v>42450</v>
      </c>
      <c r="E45" s="31" t="s">
        <v>17</v>
      </c>
      <c r="F45" s="31">
        <v>13125911397</v>
      </c>
      <c r="G45" s="31" t="s">
        <v>18</v>
      </c>
      <c r="H45" s="31" t="s">
        <v>118</v>
      </c>
      <c r="I45" s="35">
        <v>18603655892</v>
      </c>
      <c r="J45" s="7">
        <v>4322.82</v>
      </c>
      <c r="K45" s="7">
        <v>0</v>
      </c>
      <c r="L45" s="7">
        <v>216.141</v>
      </c>
      <c r="M45" s="30">
        <f t="shared" si="2"/>
        <v>0</v>
      </c>
      <c r="N45" s="20">
        <f t="shared" si="3"/>
        <v>216.14</v>
      </c>
      <c r="O45">
        <f>SUMIFS(联通数据!I:I,联通数据!A:A,LEFT(O$1,6),联通数据!C:C,F45)/1000</f>
        <v>4322.82</v>
      </c>
    </row>
    <row r="46" spans="1:15">
      <c r="A46" s="31">
        <v>230958</v>
      </c>
      <c r="B46" s="31" t="s">
        <v>119</v>
      </c>
      <c r="C46" s="31" t="s">
        <v>52</v>
      </c>
      <c r="D46" s="32">
        <v>42458</v>
      </c>
      <c r="E46" s="31" t="s">
        <v>17</v>
      </c>
      <c r="F46" s="31">
        <v>15545556309</v>
      </c>
      <c r="G46" s="31" t="s">
        <v>18</v>
      </c>
      <c r="H46" s="31" t="s">
        <v>120</v>
      </c>
      <c r="I46" s="35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31">
        <v>230977</v>
      </c>
      <c r="B47" s="31" t="s">
        <v>121</v>
      </c>
      <c r="C47" s="31" t="s">
        <v>23</v>
      </c>
      <c r="D47" s="32">
        <v>42459</v>
      </c>
      <c r="E47" s="31" t="s">
        <v>17</v>
      </c>
      <c r="F47" s="31">
        <v>13069860176</v>
      </c>
      <c r="G47" s="31" t="s">
        <v>18</v>
      </c>
      <c r="H47" s="31" t="s">
        <v>122</v>
      </c>
      <c r="I47" s="35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1">
        <v>231012</v>
      </c>
      <c r="B48" s="31" t="s">
        <v>123</v>
      </c>
      <c r="C48" s="31" t="s">
        <v>23</v>
      </c>
      <c r="D48" s="32">
        <v>42460</v>
      </c>
      <c r="E48" s="31" t="s">
        <v>17</v>
      </c>
      <c r="F48" s="31">
        <v>13100874110</v>
      </c>
      <c r="G48" s="31" t="s">
        <v>18</v>
      </c>
      <c r="H48" s="31" t="s">
        <v>124</v>
      </c>
      <c r="I48" s="35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31">
        <v>231015</v>
      </c>
      <c r="B49" s="31" t="s">
        <v>125</v>
      </c>
      <c r="C49" s="31" t="s">
        <v>20</v>
      </c>
      <c r="D49" s="32">
        <v>42460</v>
      </c>
      <c r="E49" s="31" t="s">
        <v>17</v>
      </c>
      <c r="F49" s="31">
        <v>15603631425</v>
      </c>
      <c r="G49" s="31" t="s">
        <v>18</v>
      </c>
      <c r="H49" s="31" t="s">
        <v>130</v>
      </c>
      <c r="I49" s="35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31">
        <v>231044</v>
      </c>
      <c r="B50" s="31" t="s">
        <v>131</v>
      </c>
      <c r="C50" s="31" t="s">
        <v>32</v>
      </c>
      <c r="D50" s="32">
        <v>42461</v>
      </c>
      <c r="E50" s="31" t="s">
        <v>17</v>
      </c>
      <c r="F50" s="31">
        <v>13089625051</v>
      </c>
      <c r="G50" s="31" t="s">
        <v>18</v>
      </c>
      <c r="H50" s="31" t="s">
        <v>73</v>
      </c>
      <c r="I50" s="35">
        <v>15645887172</v>
      </c>
      <c r="J50" s="7">
        <v>50</v>
      </c>
      <c r="K50" s="7">
        <v>0</v>
      </c>
      <c r="L50" s="7">
        <v>2.5</v>
      </c>
      <c r="M50" s="30">
        <f t="shared" si="2"/>
        <v>0</v>
      </c>
      <c r="N50" s="20">
        <f t="shared" si="3"/>
        <v>2.5</v>
      </c>
      <c r="O50">
        <f>SUMIFS(联通数据!I:I,联通数据!A:A,LEFT(O$1,6),联通数据!C:C,F50)/1000</f>
        <v>50</v>
      </c>
    </row>
    <row r="51" spans="1:15">
      <c r="A51" s="31">
        <v>231072</v>
      </c>
      <c r="B51" s="31" t="s">
        <v>132</v>
      </c>
      <c r="C51" s="31" t="s">
        <v>16</v>
      </c>
      <c r="D51" s="32">
        <v>42461</v>
      </c>
      <c r="E51" s="31" t="s">
        <v>17</v>
      </c>
      <c r="F51" s="31">
        <v>13029836886</v>
      </c>
      <c r="G51" s="31" t="s">
        <v>18</v>
      </c>
      <c r="H51" s="31" t="s">
        <v>133</v>
      </c>
      <c r="I51" s="35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31">
        <v>231108</v>
      </c>
      <c r="B52" s="31" t="s">
        <v>134</v>
      </c>
      <c r="C52" s="31" t="s">
        <v>20</v>
      </c>
      <c r="D52" s="32">
        <v>42465</v>
      </c>
      <c r="E52" s="31" t="s">
        <v>17</v>
      </c>
      <c r="F52" s="31">
        <v>13045336752</v>
      </c>
      <c r="G52" s="31" t="s">
        <v>18</v>
      </c>
      <c r="H52" s="31" t="s">
        <v>135</v>
      </c>
      <c r="I52" s="35">
        <v>18604530032</v>
      </c>
      <c r="J52" s="7">
        <v>52.16</v>
      </c>
      <c r="K52" s="7">
        <v>0</v>
      </c>
      <c r="L52" s="7">
        <v>2.608</v>
      </c>
      <c r="M52" s="30">
        <f t="shared" si="2"/>
        <v>0</v>
      </c>
      <c r="N52" s="20">
        <f t="shared" si="3"/>
        <v>2.61</v>
      </c>
      <c r="O52">
        <f>SUMIFS(联通数据!I:I,联通数据!A:A,LEFT(O$1,6),联通数据!C:C,F52)/1000</f>
        <v>52.16</v>
      </c>
    </row>
    <row r="53" spans="1:15">
      <c r="A53" s="31">
        <v>231485</v>
      </c>
      <c r="B53" s="31" t="s">
        <v>136</v>
      </c>
      <c r="C53" s="31" t="s">
        <v>16</v>
      </c>
      <c r="D53" s="32">
        <v>42479</v>
      </c>
      <c r="E53" s="31" t="s">
        <v>17</v>
      </c>
      <c r="F53" s="31">
        <v>13244592769</v>
      </c>
      <c r="G53" s="31" t="s">
        <v>18</v>
      </c>
      <c r="H53" s="31" t="s">
        <v>137</v>
      </c>
      <c r="I53" s="35">
        <v>15645900517</v>
      </c>
      <c r="J53" s="7">
        <v>200</v>
      </c>
      <c r="K53" s="7">
        <v>0</v>
      </c>
      <c r="L53" s="7">
        <v>10</v>
      </c>
      <c r="M53" s="30">
        <f t="shared" si="2"/>
        <v>1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31">
        <v>231594</v>
      </c>
      <c r="B54" s="31" t="s">
        <v>138</v>
      </c>
      <c r="C54" s="31" t="s">
        <v>23</v>
      </c>
      <c r="D54" s="32">
        <v>42481</v>
      </c>
      <c r="E54" s="31" t="s">
        <v>17</v>
      </c>
      <c r="F54" s="31">
        <v>15561561681</v>
      </c>
      <c r="G54" s="31" t="s">
        <v>18</v>
      </c>
      <c r="H54" s="31" t="s">
        <v>18</v>
      </c>
      <c r="I54" s="35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31">
        <v>232094</v>
      </c>
      <c r="B55" s="31" t="s">
        <v>140</v>
      </c>
      <c r="C55" s="31" t="s">
        <v>16</v>
      </c>
      <c r="D55" s="32">
        <v>42495</v>
      </c>
      <c r="E55" s="31" t="s">
        <v>17</v>
      </c>
      <c r="F55" s="31">
        <v>13194596220</v>
      </c>
      <c r="G55" s="31" t="s">
        <v>18</v>
      </c>
      <c r="H55" s="31" t="s">
        <v>141</v>
      </c>
      <c r="I55" s="35">
        <v>15645902667</v>
      </c>
      <c r="J55" s="7">
        <v>200</v>
      </c>
      <c r="K55" s="7">
        <v>0</v>
      </c>
      <c r="L55" s="7">
        <v>10</v>
      </c>
      <c r="M55" s="30">
        <f t="shared" si="2"/>
        <v>0</v>
      </c>
      <c r="N55" s="20">
        <f t="shared" si="3"/>
        <v>10</v>
      </c>
      <c r="O55">
        <f>SUMIFS(联通数据!I:I,联通数据!A:A,LEFT(O$1,6),联通数据!C:C,F55)/1000</f>
        <v>200</v>
      </c>
    </row>
    <row r="56" spans="1:15">
      <c r="A56" s="33">
        <v>232187</v>
      </c>
      <c r="B56" s="33" t="s">
        <v>142</v>
      </c>
      <c r="C56" s="33" t="s">
        <v>26</v>
      </c>
      <c r="D56" s="34">
        <v>42499</v>
      </c>
      <c r="E56" s="33" t="s">
        <v>17</v>
      </c>
      <c r="F56" s="33">
        <v>13089740575</v>
      </c>
      <c r="G56" s="33" t="s">
        <v>18</v>
      </c>
      <c r="H56" s="33" t="s">
        <v>143</v>
      </c>
      <c r="I56" s="36">
        <v>15645202539</v>
      </c>
      <c r="J56" s="7">
        <v>0</v>
      </c>
      <c r="K56" s="7">
        <v>0</v>
      </c>
      <c r="L56" s="7">
        <v>0</v>
      </c>
      <c r="M56" s="30">
        <f t="shared" si="2"/>
        <v>0</v>
      </c>
      <c r="N56" s="20">
        <f t="shared" si="3"/>
        <v>0</v>
      </c>
      <c r="O56">
        <f>SUMIFS(联通数据!I:I,联通数据!A:A,LEFT(O$1,6),联通数据!C:C,F56)/1000</f>
        <v>0</v>
      </c>
    </row>
    <row r="57" spans="1:15">
      <c r="A57" s="33">
        <v>232262</v>
      </c>
      <c r="B57" s="33" t="s">
        <v>144</v>
      </c>
      <c r="C57" s="33" t="s">
        <v>61</v>
      </c>
      <c r="D57" s="34">
        <v>42501</v>
      </c>
      <c r="E57" s="33" t="s">
        <v>17</v>
      </c>
      <c r="F57" s="33">
        <v>13009968712</v>
      </c>
      <c r="G57" s="33" t="s">
        <v>18</v>
      </c>
      <c r="H57" s="33" t="s">
        <v>145</v>
      </c>
      <c r="I57" s="36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33">
        <v>232268</v>
      </c>
      <c r="B58" s="33" t="s">
        <v>146</v>
      </c>
      <c r="C58" s="33" t="s">
        <v>67</v>
      </c>
      <c r="D58" s="34">
        <v>42501</v>
      </c>
      <c r="E58" s="33" t="s">
        <v>17</v>
      </c>
      <c r="F58" s="33">
        <v>13039775697</v>
      </c>
      <c r="G58" s="33" t="s">
        <v>18</v>
      </c>
      <c r="H58" s="33" t="s">
        <v>147</v>
      </c>
      <c r="I58" s="36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33">
        <v>232269</v>
      </c>
      <c r="B59" s="33" t="s">
        <v>148</v>
      </c>
      <c r="C59" s="33" t="s">
        <v>20</v>
      </c>
      <c r="D59" s="34">
        <v>42501</v>
      </c>
      <c r="E59" s="33" t="s">
        <v>17</v>
      </c>
      <c r="F59" s="33">
        <v>13144635512</v>
      </c>
      <c r="G59" s="33" t="s">
        <v>18</v>
      </c>
      <c r="H59" s="33" t="s">
        <v>149</v>
      </c>
      <c r="I59" s="36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33">
        <v>232289</v>
      </c>
      <c r="B60" s="33" t="s">
        <v>150</v>
      </c>
      <c r="C60" s="33" t="s">
        <v>16</v>
      </c>
      <c r="D60" s="34">
        <v>42502</v>
      </c>
      <c r="E60" s="33" t="s">
        <v>17</v>
      </c>
      <c r="F60" s="33">
        <v>13039835520</v>
      </c>
      <c r="G60" s="33" t="s">
        <v>18</v>
      </c>
      <c r="H60" s="33" t="s">
        <v>151</v>
      </c>
      <c r="I60" s="36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33">
        <v>232442</v>
      </c>
      <c r="B61" s="33" t="s">
        <v>152</v>
      </c>
      <c r="C61" s="33" t="s">
        <v>153</v>
      </c>
      <c r="D61" s="34">
        <v>42506</v>
      </c>
      <c r="E61" s="33" t="s">
        <v>17</v>
      </c>
      <c r="F61" s="33">
        <v>13091750030</v>
      </c>
      <c r="G61" s="33" t="s">
        <v>18</v>
      </c>
      <c r="H61" s="33" t="s">
        <v>91</v>
      </c>
      <c r="I61" s="36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33">
        <v>232736</v>
      </c>
      <c r="B62" s="33" t="s">
        <v>154</v>
      </c>
      <c r="C62" s="33" t="s">
        <v>16</v>
      </c>
      <c r="D62" s="34">
        <v>42515</v>
      </c>
      <c r="E62" s="33" t="s">
        <v>17</v>
      </c>
      <c r="F62" s="33">
        <v>13029823031</v>
      </c>
      <c r="G62" s="33" t="s">
        <v>18</v>
      </c>
      <c r="H62" s="33" t="s">
        <v>155</v>
      </c>
      <c r="I62" s="36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33">
        <v>232791</v>
      </c>
      <c r="B63" s="33" t="s">
        <v>156</v>
      </c>
      <c r="C63" s="33" t="s">
        <v>153</v>
      </c>
      <c r="D63" s="34">
        <v>42517</v>
      </c>
      <c r="E63" s="33" t="s">
        <v>17</v>
      </c>
      <c r="F63" s="33">
        <v>13089902168</v>
      </c>
      <c r="G63" s="33" t="s">
        <v>18</v>
      </c>
      <c r="H63" s="33" t="s">
        <v>157</v>
      </c>
      <c r="I63" s="36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33">
        <v>232795</v>
      </c>
      <c r="B64" s="33" t="s">
        <v>158</v>
      </c>
      <c r="C64" s="33" t="s">
        <v>23</v>
      </c>
      <c r="D64" s="34">
        <v>42517</v>
      </c>
      <c r="E64" s="33" t="s">
        <v>17</v>
      </c>
      <c r="F64" s="33">
        <v>15546108519</v>
      </c>
      <c r="G64" s="33" t="s">
        <v>18</v>
      </c>
      <c r="H64" s="33" t="s">
        <v>160</v>
      </c>
      <c r="I64" s="36">
        <v>18603656003</v>
      </c>
      <c r="J64" s="7">
        <v>364.77</v>
      </c>
      <c r="K64" s="7">
        <v>0</v>
      </c>
      <c r="L64" s="7">
        <v>18.2385</v>
      </c>
      <c r="M64" s="30">
        <f t="shared" si="2"/>
        <v>0</v>
      </c>
      <c r="N64" s="20">
        <f t="shared" si="3"/>
        <v>18.24</v>
      </c>
      <c r="O64">
        <f>SUMIFS(联通数据!I:I,联通数据!A:A,LEFT(O$1,6),联通数据!C:C,F64)/1000</f>
        <v>364.77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29">
        <v>18645502235</v>
      </c>
      <c r="J65" s="7">
        <v>235.52</v>
      </c>
      <c r="K65" s="7">
        <v>0</v>
      </c>
      <c r="L65" s="7">
        <v>11.776</v>
      </c>
      <c r="M65" s="30">
        <f t="shared" si="2"/>
        <v>0</v>
      </c>
      <c r="N65" s="20">
        <f t="shared" si="3"/>
        <v>11.78</v>
      </c>
      <c r="O65">
        <f>SUMIFS(联通数据!I:I,联通数据!A:A,LEFT(O$1,6),联通数据!C:C,F65)/1000</f>
        <v>235.52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29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29">
        <v>18646181233</v>
      </c>
      <c r="J67" s="7">
        <v>50</v>
      </c>
      <c r="K67" s="7">
        <v>0</v>
      </c>
      <c r="L67" s="7">
        <v>2.5</v>
      </c>
      <c r="M67" s="30">
        <f t="shared" ref="M67:M97" si="4">IF(J67+K67&gt;0,1-O67/(J67+K67),0)</f>
        <v>0</v>
      </c>
      <c r="N67" s="20">
        <f t="shared" ref="N67:N97" si="5">ROUND(L67*(1-M67),2)</f>
        <v>2.5</v>
      </c>
      <c r="O67">
        <f>SUMIFS(联通数据!I:I,联通数据!A:A,LEFT(O$1,6),联通数据!C:C,F67)/1000</f>
        <v>50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29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29">
        <v>18603655929</v>
      </c>
      <c r="J69" s="7">
        <v>5000</v>
      </c>
      <c r="K69" s="7">
        <v>0</v>
      </c>
      <c r="L69" s="7">
        <v>250</v>
      </c>
      <c r="M69" s="30">
        <f t="shared" si="4"/>
        <v>1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29">
        <v>18603655929</v>
      </c>
      <c r="J70" s="7">
        <v>5000</v>
      </c>
      <c r="K70" s="7">
        <v>0</v>
      </c>
      <c r="L70" s="7">
        <v>250</v>
      </c>
      <c r="M70" s="30">
        <f t="shared" si="4"/>
        <v>1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29">
        <v>18603655929</v>
      </c>
      <c r="J71" s="7">
        <v>5000</v>
      </c>
      <c r="K71" s="7">
        <v>0</v>
      </c>
      <c r="L71" s="7">
        <v>250</v>
      </c>
      <c r="M71" s="30">
        <f t="shared" si="4"/>
        <v>1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29">
        <v>18645614565</v>
      </c>
      <c r="J72" s="7">
        <v>208.64</v>
      </c>
      <c r="K72" s="7">
        <v>0</v>
      </c>
      <c r="L72" s="7">
        <v>10.432</v>
      </c>
      <c r="M72" s="30">
        <f t="shared" si="4"/>
        <v>0</v>
      </c>
      <c r="N72" s="20">
        <f t="shared" si="5"/>
        <v>10.43</v>
      </c>
      <c r="O72">
        <f>SUMIFS(联通数据!I:I,联通数据!A:A,LEFT(O$1,6),联通数据!C:C,F72)/1000</f>
        <v>208.64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29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29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29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29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29">
        <v>18604612320</v>
      </c>
      <c r="J77" s="7">
        <v>84.2</v>
      </c>
      <c r="K77" s="7">
        <v>0</v>
      </c>
      <c r="L77" s="7">
        <v>4.21</v>
      </c>
      <c r="M77" s="30">
        <f t="shared" si="4"/>
        <v>0</v>
      </c>
      <c r="N77" s="20">
        <f t="shared" si="5"/>
        <v>4.21</v>
      </c>
      <c r="O77">
        <f>SUMIFS(联通数据!I:I,联通数据!A:A,LEFT(O$1,6),联通数据!C:C,F77)/1000</f>
        <v>84.2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29">
        <v>18603600503</v>
      </c>
      <c r="J78" s="7">
        <v>0</v>
      </c>
      <c r="K78" s="7">
        <v>0</v>
      </c>
      <c r="L78" s="7">
        <v>0</v>
      </c>
      <c r="M78" s="30">
        <f t="shared" si="4"/>
        <v>0</v>
      </c>
      <c r="N78" s="20">
        <f t="shared" si="5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29">
        <v>18645177530</v>
      </c>
      <c r="J79" s="7">
        <v>100</v>
      </c>
      <c r="K79" s="7">
        <v>0</v>
      </c>
      <c r="L79" s="7">
        <v>5</v>
      </c>
      <c r="M79" s="30">
        <f t="shared" si="4"/>
        <v>0</v>
      </c>
      <c r="N79" s="20">
        <f t="shared" si="5"/>
        <v>5</v>
      </c>
      <c r="O79">
        <f>SUMIFS(联通数据!I:I,联通数据!A:A,LEFT(O$1,6),联通数据!C:C,F79)/1000</f>
        <v>100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29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29">
        <v>18604664204</v>
      </c>
      <c r="J81" s="7">
        <v>50</v>
      </c>
      <c r="K81" s="7">
        <v>0</v>
      </c>
      <c r="L81" s="7">
        <v>2.5</v>
      </c>
      <c r="M81" s="30">
        <f t="shared" si="4"/>
        <v>0</v>
      </c>
      <c r="N81" s="20">
        <f t="shared" si="5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29">
        <v>18645614565</v>
      </c>
      <c r="J82" s="7">
        <v>400</v>
      </c>
      <c r="K82" s="7">
        <v>0</v>
      </c>
      <c r="L82" s="7">
        <v>20</v>
      </c>
      <c r="M82" s="30">
        <f t="shared" si="4"/>
        <v>0</v>
      </c>
      <c r="N82" s="20">
        <f t="shared" si="5"/>
        <v>20</v>
      </c>
      <c r="O82">
        <f>SUMIFS(联通数据!I:I,联通数据!A:A,LEFT(O$1,6),联通数据!C:C,F82)/1000</f>
        <v>400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29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29">
        <v>15645209883</v>
      </c>
      <c r="J84" s="7">
        <v>400</v>
      </c>
      <c r="K84" s="7">
        <v>0</v>
      </c>
      <c r="L84" s="7">
        <v>20</v>
      </c>
      <c r="M84" s="30">
        <f t="shared" si="4"/>
        <v>0</v>
      </c>
      <c r="N84" s="20">
        <f t="shared" si="5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29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29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29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29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29">
        <v>18603653137</v>
      </c>
      <c r="J89" s="7">
        <v>50</v>
      </c>
      <c r="K89" s="7">
        <v>0</v>
      </c>
      <c r="L89" s="7">
        <v>2.5</v>
      </c>
      <c r="M89" s="30">
        <f t="shared" si="4"/>
        <v>0</v>
      </c>
      <c r="N89" s="20">
        <f t="shared" si="5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29">
        <v>15645901778</v>
      </c>
      <c r="J90" s="7">
        <v>442.42</v>
      </c>
      <c r="K90" s="7">
        <v>0</v>
      </c>
      <c r="L90" s="7">
        <v>22.121</v>
      </c>
      <c r="M90" s="30">
        <f t="shared" si="4"/>
        <v>0</v>
      </c>
      <c r="N90" s="20">
        <f t="shared" si="5"/>
        <v>22.12</v>
      </c>
      <c r="O90">
        <f>SUMIFS(联通数据!I:I,联通数据!A:A,LEFT(O$1,6),联通数据!C:C,F90)/1000</f>
        <v>442.42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29">
        <v>18603653134</v>
      </c>
      <c r="J91" s="7">
        <v>4798.1</v>
      </c>
      <c r="K91" s="7">
        <v>0</v>
      </c>
      <c r="L91" s="7">
        <v>239.905</v>
      </c>
      <c r="M91" s="30">
        <f t="shared" si="4"/>
        <v>0</v>
      </c>
      <c r="N91" s="20">
        <f t="shared" si="5"/>
        <v>239.91</v>
      </c>
      <c r="O91">
        <f>SUMIFS(联通数据!I:I,联通数据!A:A,LEFT(O$1,6),联通数据!C:C,F91)/1000</f>
        <v>4798.1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29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29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29">
        <v>18604530032</v>
      </c>
      <c r="J94" s="7">
        <v>800</v>
      </c>
      <c r="K94" s="7">
        <v>0</v>
      </c>
      <c r="L94" s="7">
        <v>40</v>
      </c>
      <c r="M94" s="30">
        <f t="shared" si="4"/>
        <v>0</v>
      </c>
      <c r="N94" s="20">
        <f t="shared" si="5"/>
        <v>40</v>
      </c>
      <c r="O94">
        <f>SUMIFS(联通数据!I:I,联通数据!A:A,LEFT(O$1,6),联通数据!C:C,F94)/1000</f>
        <v>800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29">
        <v>15604570118</v>
      </c>
      <c r="J95" s="7">
        <v>200</v>
      </c>
      <c r="K95" s="7">
        <v>0</v>
      </c>
      <c r="L95" s="7">
        <v>10</v>
      </c>
      <c r="M95" s="30">
        <f t="shared" si="4"/>
        <v>0</v>
      </c>
      <c r="N95" s="20">
        <f t="shared" si="5"/>
        <v>10</v>
      </c>
      <c r="O95">
        <f>SUMIFS(联通数据!I:I,联通数据!A:A,LEFT(O$1,6),联通数据!C:C,F95)/1000</f>
        <v>200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29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29">
        <v>15645201855</v>
      </c>
      <c r="J97" s="7">
        <v>100</v>
      </c>
      <c r="K97" s="7">
        <v>0</v>
      </c>
      <c r="L97" s="7">
        <v>5</v>
      </c>
      <c r="M97" s="30">
        <f t="shared" si="4"/>
        <v>0</v>
      </c>
      <c r="N97" s="20">
        <f t="shared" si="5"/>
        <v>5</v>
      </c>
      <c r="O97">
        <f>SUMIFS(联通数据!I:I,联通数据!A:A,LEFT(O$1,6),联通数据!C:C,F97)/1000</f>
        <v>100</v>
      </c>
    </row>
  </sheetData>
  <autoFilter ref="A1:O97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workbookViewId="0">
      <pane xSplit="14" ySplit="1" topLeftCell="O92" activePane="bottomRight" state="frozen"/>
      <selection/>
      <selection pane="topRight"/>
      <selection pane="bottomLeft"/>
      <selection pane="bottomRight" activeCell="O19" sqref="O19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215</v>
      </c>
    </row>
    <row r="2" spans="1:15">
      <c r="A2" s="31">
        <v>222412</v>
      </c>
      <c r="B2" s="31" t="s">
        <v>15</v>
      </c>
      <c r="C2" s="31" t="s">
        <v>16</v>
      </c>
      <c r="D2" s="32">
        <v>42166</v>
      </c>
      <c r="E2" s="31" t="s">
        <v>17</v>
      </c>
      <c r="F2" s="31">
        <v>18603679568</v>
      </c>
      <c r="G2" s="31" t="s">
        <v>18</v>
      </c>
      <c r="H2" s="31" t="s">
        <v>70</v>
      </c>
      <c r="I2" s="35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31">
        <v>223048</v>
      </c>
      <c r="B3" s="31" t="s">
        <v>30</v>
      </c>
      <c r="C3" s="31" t="s">
        <v>20</v>
      </c>
      <c r="D3" s="32">
        <v>42186</v>
      </c>
      <c r="E3" s="31" t="s">
        <v>17</v>
      </c>
      <c r="F3" s="31">
        <v>15694538416</v>
      </c>
      <c r="G3" s="31" t="s">
        <v>18</v>
      </c>
      <c r="H3" s="31" t="s">
        <v>21</v>
      </c>
      <c r="I3" s="35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31">
        <v>224085</v>
      </c>
      <c r="B4" s="31" t="s">
        <v>22</v>
      </c>
      <c r="C4" s="31" t="s">
        <v>23</v>
      </c>
      <c r="D4" s="32">
        <v>42221</v>
      </c>
      <c r="E4" s="31" t="s">
        <v>17</v>
      </c>
      <c r="F4" s="31">
        <v>13101605147</v>
      </c>
      <c r="G4" s="31" t="s">
        <v>18</v>
      </c>
      <c r="H4" s="31" t="s">
        <v>186</v>
      </c>
      <c r="I4" s="35">
        <v>18603655990</v>
      </c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31">
        <v>224098</v>
      </c>
      <c r="B5" s="31" t="s">
        <v>24</v>
      </c>
      <c r="C5" s="31" t="s">
        <v>16</v>
      </c>
      <c r="D5" s="32">
        <v>42222</v>
      </c>
      <c r="E5" s="31" t="s">
        <v>17</v>
      </c>
      <c r="F5" s="31">
        <v>13029828095</v>
      </c>
      <c r="G5" s="31" t="s">
        <v>18</v>
      </c>
      <c r="H5" s="31" t="s">
        <v>71</v>
      </c>
      <c r="I5" s="35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31">
        <v>224191</v>
      </c>
      <c r="B6" s="31" t="s">
        <v>25</v>
      </c>
      <c r="C6" s="31" t="s">
        <v>26</v>
      </c>
      <c r="D6" s="32">
        <v>42227</v>
      </c>
      <c r="E6" s="31" t="s">
        <v>17</v>
      </c>
      <c r="F6" s="31">
        <v>13089755402</v>
      </c>
      <c r="G6" s="31" t="s">
        <v>18</v>
      </c>
      <c r="H6" s="31" t="s">
        <v>27</v>
      </c>
      <c r="I6" s="35">
        <v>15646202616</v>
      </c>
      <c r="J6" s="7">
        <v>919.07</v>
      </c>
      <c r="K6" s="7">
        <v>0</v>
      </c>
      <c r="L6" s="7">
        <v>45.9535</v>
      </c>
      <c r="M6" s="30">
        <f t="shared" si="0"/>
        <v>0</v>
      </c>
      <c r="N6" s="20">
        <f t="shared" si="1"/>
        <v>45.95</v>
      </c>
      <c r="O6">
        <f>SUMIFS(联通数据!I:I,联通数据!A:A,LEFT(O$1,6),联通数据!C:C,F6)/1000</f>
        <v>919.07</v>
      </c>
    </row>
    <row r="7" spans="1:15">
      <c r="A7" s="31">
        <v>224497</v>
      </c>
      <c r="B7" s="31" t="s">
        <v>28</v>
      </c>
      <c r="C7" s="31" t="s">
        <v>20</v>
      </c>
      <c r="D7" s="32">
        <v>42236</v>
      </c>
      <c r="E7" s="31" t="s">
        <v>17</v>
      </c>
      <c r="F7" s="31">
        <v>13039700587</v>
      </c>
      <c r="G7" s="31" t="s">
        <v>18</v>
      </c>
      <c r="H7" s="31" t="s">
        <v>72</v>
      </c>
      <c r="I7" s="35">
        <v>18604530226</v>
      </c>
      <c r="J7" s="7">
        <v>327.76</v>
      </c>
      <c r="K7" s="7">
        <v>0</v>
      </c>
      <c r="L7" s="7">
        <v>16.388</v>
      </c>
      <c r="M7" s="30">
        <f t="shared" si="0"/>
        <v>0</v>
      </c>
      <c r="N7" s="20">
        <f t="shared" si="1"/>
        <v>16.39</v>
      </c>
      <c r="O7">
        <f>SUMIFS(联通数据!I:I,联通数据!A:A,LEFT(O$1,6),联通数据!C:C,F7)/1000</f>
        <v>327.76</v>
      </c>
    </row>
    <row r="8" spans="1:15">
      <c r="A8" s="31">
        <v>224782</v>
      </c>
      <c r="B8" s="31" t="s">
        <v>31</v>
      </c>
      <c r="C8" s="31" t="s">
        <v>32</v>
      </c>
      <c r="D8" s="32">
        <v>42248</v>
      </c>
      <c r="E8" s="31" t="s">
        <v>17</v>
      </c>
      <c r="F8" s="31">
        <v>18645845558</v>
      </c>
      <c r="G8" s="31" t="s">
        <v>18</v>
      </c>
      <c r="H8" s="31" t="s">
        <v>73</v>
      </c>
      <c r="I8" s="35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31">
        <v>225078</v>
      </c>
      <c r="B9" s="31" t="s">
        <v>33</v>
      </c>
      <c r="C9" s="31" t="s">
        <v>32</v>
      </c>
      <c r="D9" s="32">
        <v>42257</v>
      </c>
      <c r="E9" s="31" t="s">
        <v>17</v>
      </c>
      <c r="F9" s="31">
        <v>13194585998</v>
      </c>
      <c r="G9" s="31" t="s">
        <v>18</v>
      </c>
      <c r="H9" s="31" t="s">
        <v>74</v>
      </c>
      <c r="I9" s="35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31">
        <v>225177</v>
      </c>
      <c r="B10" s="31" t="s">
        <v>34</v>
      </c>
      <c r="C10" s="31" t="s">
        <v>35</v>
      </c>
      <c r="D10" s="32">
        <v>42261</v>
      </c>
      <c r="E10" s="31" t="s">
        <v>17</v>
      </c>
      <c r="F10" s="31">
        <v>13144665014</v>
      </c>
      <c r="G10" s="31" t="s">
        <v>18</v>
      </c>
      <c r="H10" s="31" t="s">
        <v>75</v>
      </c>
      <c r="I10" s="35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31">
        <v>225304</v>
      </c>
      <c r="B11" s="31" t="s">
        <v>36</v>
      </c>
      <c r="C11" s="31" t="s">
        <v>20</v>
      </c>
      <c r="D11" s="32">
        <v>42264</v>
      </c>
      <c r="E11" s="31" t="s">
        <v>17</v>
      </c>
      <c r="F11" s="31">
        <v>15636360052</v>
      </c>
      <c r="G11" s="31" t="s">
        <v>18</v>
      </c>
      <c r="H11" s="31" t="s">
        <v>76</v>
      </c>
      <c r="I11" s="35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31">
        <v>225587</v>
      </c>
      <c r="B12" s="31" t="s">
        <v>37</v>
      </c>
      <c r="C12" s="31" t="s">
        <v>26</v>
      </c>
      <c r="D12" s="32">
        <v>42272</v>
      </c>
      <c r="E12" s="31" t="s">
        <v>17</v>
      </c>
      <c r="F12" s="31">
        <v>15636260172</v>
      </c>
      <c r="G12" s="31" t="s">
        <v>18</v>
      </c>
      <c r="H12" s="31" t="s">
        <v>77</v>
      </c>
      <c r="I12" s="35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31">
        <v>225600</v>
      </c>
      <c r="B13" s="31" t="s">
        <v>38</v>
      </c>
      <c r="C13" s="31" t="s">
        <v>20</v>
      </c>
      <c r="D13" s="32">
        <v>42272</v>
      </c>
      <c r="E13" s="31" t="s">
        <v>17</v>
      </c>
      <c r="F13" s="31">
        <v>13204536925</v>
      </c>
      <c r="G13" s="31" t="s">
        <v>18</v>
      </c>
      <c r="H13" s="31" t="s">
        <v>78</v>
      </c>
      <c r="I13" s="35">
        <v>18604532572</v>
      </c>
      <c r="J13" s="7">
        <v>76.73</v>
      </c>
      <c r="K13" s="7">
        <v>0</v>
      </c>
      <c r="L13" s="7">
        <v>3.8365</v>
      </c>
      <c r="M13" s="30">
        <f t="shared" si="0"/>
        <v>0</v>
      </c>
      <c r="N13" s="20">
        <f t="shared" si="1"/>
        <v>3.84</v>
      </c>
      <c r="O13">
        <f>SUMIFS(联通数据!I:I,联通数据!A:A,LEFT(O$1,6),联通数据!C:C,F13)/1000</f>
        <v>76.73</v>
      </c>
    </row>
    <row r="14" spans="1:15">
      <c r="A14" s="31">
        <v>225632</v>
      </c>
      <c r="B14" s="31" t="s">
        <v>39</v>
      </c>
      <c r="C14" s="31" t="s">
        <v>20</v>
      </c>
      <c r="D14" s="32">
        <v>42274</v>
      </c>
      <c r="E14" s="31" t="s">
        <v>17</v>
      </c>
      <c r="F14" s="31">
        <v>13224639887</v>
      </c>
      <c r="G14" s="31" t="s">
        <v>18</v>
      </c>
      <c r="H14" s="31" t="s">
        <v>79</v>
      </c>
      <c r="I14" s="35">
        <v>18604531815</v>
      </c>
      <c r="J14" s="7">
        <v>50</v>
      </c>
      <c r="K14" s="7">
        <v>0</v>
      </c>
      <c r="L14" s="7">
        <v>2.5</v>
      </c>
      <c r="M14" s="30">
        <f t="shared" si="0"/>
        <v>0</v>
      </c>
      <c r="N14" s="20">
        <f t="shared" si="1"/>
        <v>2.5</v>
      </c>
      <c r="O14">
        <f>SUMIFS(联通数据!I:I,联通数据!A:A,LEFT(O$1,6),联通数据!C:C,F14)/1000</f>
        <v>50</v>
      </c>
    </row>
    <row r="15" spans="1:15">
      <c r="A15" s="31">
        <v>225806</v>
      </c>
      <c r="B15" s="31" t="s">
        <v>41</v>
      </c>
      <c r="C15" s="31" t="s">
        <v>23</v>
      </c>
      <c r="D15" s="32">
        <v>42286</v>
      </c>
      <c r="E15" s="31" t="s">
        <v>17</v>
      </c>
      <c r="F15" s="31">
        <v>15636027256</v>
      </c>
      <c r="G15" s="31" t="s">
        <v>18</v>
      </c>
      <c r="H15" s="31" t="s">
        <v>80</v>
      </c>
      <c r="I15" s="35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31">
        <v>225911</v>
      </c>
      <c r="B16" s="31" t="s">
        <v>42</v>
      </c>
      <c r="C16" s="31" t="s">
        <v>16</v>
      </c>
      <c r="D16" s="32">
        <v>42290</v>
      </c>
      <c r="E16" s="31" t="s">
        <v>17</v>
      </c>
      <c r="F16" s="31">
        <v>18644020869</v>
      </c>
      <c r="G16" s="31" t="s">
        <v>18</v>
      </c>
      <c r="H16" s="31" t="s">
        <v>81</v>
      </c>
      <c r="I16" s="35">
        <v>15645900806</v>
      </c>
      <c r="J16" s="7">
        <v>1330.69</v>
      </c>
      <c r="K16" s="7">
        <v>0</v>
      </c>
      <c r="L16" s="7">
        <v>66.5345</v>
      </c>
      <c r="M16" s="30">
        <f t="shared" si="0"/>
        <v>0</v>
      </c>
      <c r="N16" s="20">
        <f t="shared" si="1"/>
        <v>66.53</v>
      </c>
      <c r="O16">
        <f>SUMIFS(联通数据!I:I,联通数据!A:A,LEFT(O$1,6),联通数据!C:C,F16)/1000</f>
        <v>1330.69</v>
      </c>
    </row>
    <row r="17" spans="1:15">
      <c r="A17" s="31">
        <v>226195</v>
      </c>
      <c r="B17" s="31" t="s">
        <v>43</v>
      </c>
      <c r="C17" s="31" t="s">
        <v>23</v>
      </c>
      <c r="D17" s="32">
        <v>42298</v>
      </c>
      <c r="E17" s="31" t="s">
        <v>17</v>
      </c>
      <c r="F17" s="31">
        <v>15561867694</v>
      </c>
      <c r="G17" s="31" t="s">
        <v>18</v>
      </c>
      <c r="H17" s="31" t="s">
        <v>82</v>
      </c>
      <c r="I17" s="35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31">
        <v>226359</v>
      </c>
      <c r="B18" s="31" t="s">
        <v>45</v>
      </c>
      <c r="C18" s="31" t="s">
        <v>16</v>
      </c>
      <c r="D18" s="32">
        <v>42304</v>
      </c>
      <c r="E18" s="31" t="s">
        <v>17</v>
      </c>
      <c r="F18" s="31">
        <v>13039826317</v>
      </c>
      <c r="G18" s="31" t="s">
        <v>18</v>
      </c>
      <c r="H18" s="31" t="s">
        <v>83</v>
      </c>
      <c r="I18" s="35">
        <v>15645900669</v>
      </c>
      <c r="J18" s="7">
        <v>2639.46</v>
      </c>
      <c r="K18" s="7">
        <v>0</v>
      </c>
      <c r="L18" s="7">
        <v>131.973</v>
      </c>
      <c r="M18" s="30">
        <f t="shared" si="0"/>
        <v>0.000204587301948167</v>
      </c>
      <c r="N18" s="20">
        <f t="shared" si="1"/>
        <v>131.95</v>
      </c>
      <c r="O18">
        <f>SUMIFS(联通数据!I:I,联通数据!A:A,LEFT(O$1,6),联通数据!C:C,F18)/1000</f>
        <v>2638.92</v>
      </c>
    </row>
    <row r="19" spans="1:15">
      <c r="A19" s="31">
        <v>226365</v>
      </c>
      <c r="B19" s="31" t="s">
        <v>44</v>
      </c>
      <c r="C19" s="31" t="s">
        <v>16</v>
      </c>
      <c r="D19" s="32">
        <v>42304</v>
      </c>
      <c r="E19" s="31" t="s">
        <v>17</v>
      </c>
      <c r="F19" s="31">
        <v>13019085503</v>
      </c>
      <c r="G19" s="31" t="s">
        <v>18</v>
      </c>
      <c r="H19" s="31" t="s">
        <v>84</v>
      </c>
      <c r="I19" s="35">
        <v>15645900188</v>
      </c>
      <c r="J19" s="7">
        <v>75.3</v>
      </c>
      <c r="K19" s="7">
        <v>0</v>
      </c>
      <c r="L19" s="7">
        <v>3.765</v>
      </c>
      <c r="M19" s="30">
        <f t="shared" si="0"/>
        <v>-5.31208499335989</v>
      </c>
      <c r="N19" s="20">
        <f t="shared" si="1"/>
        <v>23.77</v>
      </c>
      <c r="O19">
        <f>SUMIFS(联通数据!I:I,联通数据!A:A,LEFT(O$1,6),联通数据!C:C,F19)/1000</f>
        <v>475.3</v>
      </c>
    </row>
    <row r="20" spans="1:15">
      <c r="A20" s="31">
        <v>226487</v>
      </c>
      <c r="B20" s="31" t="s">
        <v>47</v>
      </c>
      <c r="C20" s="31" t="s">
        <v>26</v>
      </c>
      <c r="D20" s="32">
        <v>42310</v>
      </c>
      <c r="E20" s="31" t="s">
        <v>17</v>
      </c>
      <c r="F20" s="31">
        <v>15546269462</v>
      </c>
      <c r="G20" s="31" t="s">
        <v>18</v>
      </c>
      <c r="H20" s="31" t="s">
        <v>85</v>
      </c>
      <c r="I20" s="35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31">
        <v>226527</v>
      </c>
      <c r="B21" s="31" t="s">
        <v>48</v>
      </c>
      <c r="C21" s="31" t="s">
        <v>16</v>
      </c>
      <c r="D21" s="32">
        <v>42310</v>
      </c>
      <c r="E21" s="31" t="s">
        <v>17</v>
      </c>
      <c r="F21" s="31">
        <v>13054208433</v>
      </c>
      <c r="G21" s="31" t="s">
        <v>18</v>
      </c>
      <c r="H21" s="31" t="s">
        <v>86</v>
      </c>
      <c r="I21" s="35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31">
        <v>226657</v>
      </c>
      <c r="B22" s="31" t="s">
        <v>49</v>
      </c>
      <c r="C22" s="31" t="s">
        <v>16</v>
      </c>
      <c r="D22" s="32">
        <v>42313</v>
      </c>
      <c r="E22" s="31" t="s">
        <v>17</v>
      </c>
      <c r="F22" s="31">
        <v>13091411068</v>
      </c>
      <c r="G22" s="31" t="s">
        <v>18</v>
      </c>
      <c r="H22" s="31" t="s">
        <v>84</v>
      </c>
      <c r="I22" s="35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31">
        <v>226871</v>
      </c>
      <c r="B23" s="31" t="s">
        <v>50</v>
      </c>
      <c r="C23" s="31" t="s">
        <v>23</v>
      </c>
      <c r="D23" s="32">
        <v>42319</v>
      </c>
      <c r="E23" s="31" t="s">
        <v>17</v>
      </c>
      <c r="F23" s="31">
        <v>15545057683</v>
      </c>
      <c r="G23" s="31" t="s">
        <v>18</v>
      </c>
      <c r="H23" s="31" t="s">
        <v>87</v>
      </c>
      <c r="I23" s="35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31">
        <v>226906</v>
      </c>
      <c r="B24" s="31" t="s">
        <v>51</v>
      </c>
      <c r="C24" s="31" t="s">
        <v>52</v>
      </c>
      <c r="D24" s="32">
        <v>42320</v>
      </c>
      <c r="E24" s="31" t="s">
        <v>17</v>
      </c>
      <c r="F24" s="31">
        <v>15545550671</v>
      </c>
      <c r="G24" s="31" t="s">
        <v>18</v>
      </c>
      <c r="H24" s="31" t="s">
        <v>88</v>
      </c>
      <c r="I24" s="35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31">
        <v>226912</v>
      </c>
      <c r="B25" s="31" t="s">
        <v>53</v>
      </c>
      <c r="C25" s="31" t="s">
        <v>54</v>
      </c>
      <c r="D25" s="32">
        <v>42320</v>
      </c>
      <c r="E25" s="31" t="s">
        <v>17</v>
      </c>
      <c r="F25" s="31">
        <v>13029984216</v>
      </c>
      <c r="G25" s="31" t="s">
        <v>18</v>
      </c>
      <c r="H25" s="31" t="s">
        <v>89</v>
      </c>
      <c r="I25" s="35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31">
        <v>227132</v>
      </c>
      <c r="B26" s="31" t="s">
        <v>55</v>
      </c>
      <c r="C26" s="31" t="s">
        <v>23</v>
      </c>
      <c r="D26" s="32">
        <v>42326</v>
      </c>
      <c r="E26" s="31" t="s">
        <v>17</v>
      </c>
      <c r="F26" s="31">
        <v>15545107619</v>
      </c>
      <c r="G26" s="31" t="s">
        <v>18</v>
      </c>
      <c r="H26" s="31" t="s">
        <v>90</v>
      </c>
      <c r="I26" s="35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31">
        <v>227194</v>
      </c>
      <c r="B27" s="31" t="s">
        <v>56</v>
      </c>
      <c r="C27" s="31" t="s">
        <v>23</v>
      </c>
      <c r="D27" s="32">
        <v>42328</v>
      </c>
      <c r="E27" s="31" t="s">
        <v>17</v>
      </c>
      <c r="F27" s="31">
        <v>13054281568</v>
      </c>
      <c r="G27" s="31" t="s">
        <v>18</v>
      </c>
      <c r="H27" s="31" t="s">
        <v>57</v>
      </c>
      <c r="I27" s="35">
        <v>18603656120</v>
      </c>
      <c r="J27" s="7">
        <v>278.81</v>
      </c>
      <c r="K27" s="7">
        <v>0</v>
      </c>
      <c r="L27" s="7">
        <v>13.9405</v>
      </c>
      <c r="M27" s="30">
        <f t="shared" si="0"/>
        <v>0</v>
      </c>
      <c r="N27" s="20">
        <f t="shared" si="1"/>
        <v>13.94</v>
      </c>
      <c r="O27">
        <f>SUMIFS(联通数据!I:I,联通数据!A:A,LEFT(O$1,6),联通数据!C:C,F27)/1000</f>
        <v>278.81</v>
      </c>
    </row>
    <row r="28" spans="1:15">
      <c r="A28" s="31">
        <v>227838</v>
      </c>
      <c r="B28" s="31" t="s">
        <v>60</v>
      </c>
      <c r="C28" s="31" t="s">
        <v>61</v>
      </c>
      <c r="D28" s="32">
        <v>42346</v>
      </c>
      <c r="E28" s="31" t="s">
        <v>17</v>
      </c>
      <c r="F28" s="31">
        <v>15645570168</v>
      </c>
      <c r="G28" s="31" t="s">
        <v>18</v>
      </c>
      <c r="H28" s="31" t="s">
        <v>91</v>
      </c>
      <c r="I28" s="35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31">
        <v>228120</v>
      </c>
      <c r="B29" s="31" t="s">
        <v>62</v>
      </c>
      <c r="C29" s="31" t="s">
        <v>23</v>
      </c>
      <c r="D29" s="32">
        <v>42355</v>
      </c>
      <c r="E29" s="31" t="s">
        <v>17</v>
      </c>
      <c r="F29" s="31">
        <v>13159850785</v>
      </c>
      <c r="G29" s="31" t="s">
        <v>18</v>
      </c>
      <c r="H29" s="31" t="s">
        <v>63</v>
      </c>
      <c r="I29" s="35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31">
        <v>228257</v>
      </c>
      <c r="B30" s="31" t="s">
        <v>64</v>
      </c>
      <c r="C30" s="31" t="s">
        <v>65</v>
      </c>
      <c r="D30" s="32">
        <v>42360</v>
      </c>
      <c r="E30" s="31" t="s">
        <v>17</v>
      </c>
      <c r="F30" s="31">
        <v>15545903995</v>
      </c>
      <c r="G30" s="31" t="s">
        <v>18</v>
      </c>
      <c r="H30" s="31" t="s">
        <v>92</v>
      </c>
      <c r="I30" s="35">
        <v>18604689168</v>
      </c>
      <c r="J30" s="7">
        <v>301.92</v>
      </c>
      <c r="K30" s="7">
        <v>0</v>
      </c>
      <c r="L30" s="7">
        <v>15.096</v>
      </c>
      <c r="M30" s="30">
        <f t="shared" si="0"/>
        <v>0.957107843137255</v>
      </c>
      <c r="N30" s="20">
        <f t="shared" si="1"/>
        <v>0.65</v>
      </c>
      <c r="O30">
        <f>SUMIFS(联通数据!I:I,联通数据!A:A,LEFT(O$1,6),联通数据!C:C,F30)/1000</f>
        <v>12.95</v>
      </c>
    </row>
    <row r="31" spans="1:15">
      <c r="A31" s="31">
        <v>228479</v>
      </c>
      <c r="B31" s="31" t="s">
        <v>66</v>
      </c>
      <c r="C31" s="31" t="s">
        <v>67</v>
      </c>
      <c r="D31" s="32">
        <v>42368</v>
      </c>
      <c r="E31" s="31" t="s">
        <v>17</v>
      </c>
      <c r="F31" s="31">
        <v>13089767451</v>
      </c>
      <c r="G31" s="31" t="s">
        <v>18</v>
      </c>
      <c r="H31" s="31" t="s">
        <v>68</v>
      </c>
      <c r="I31" s="35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31">
        <v>228527</v>
      </c>
      <c r="B32" s="31" t="s">
        <v>93</v>
      </c>
      <c r="C32" s="31" t="s">
        <v>67</v>
      </c>
      <c r="D32" s="32">
        <v>42370</v>
      </c>
      <c r="E32" s="31" t="s">
        <v>17</v>
      </c>
      <c r="F32" s="31">
        <v>13214668068</v>
      </c>
      <c r="G32" s="31" t="s">
        <v>18</v>
      </c>
      <c r="H32" s="31" t="s">
        <v>94</v>
      </c>
      <c r="I32" s="35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31">
        <v>228593</v>
      </c>
      <c r="B33" s="31" t="s">
        <v>25</v>
      </c>
      <c r="C33" s="31" t="s">
        <v>26</v>
      </c>
      <c r="D33" s="32">
        <v>42373</v>
      </c>
      <c r="E33" s="31" t="s">
        <v>17</v>
      </c>
      <c r="F33" s="31">
        <v>13104524724</v>
      </c>
      <c r="G33" s="31" t="s">
        <v>18</v>
      </c>
      <c r="H33" s="31" t="s">
        <v>27</v>
      </c>
      <c r="I33" s="35">
        <v>15645202616</v>
      </c>
      <c r="J33" s="7">
        <v>3000</v>
      </c>
      <c r="K33" s="7">
        <v>0</v>
      </c>
      <c r="L33" s="7">
        <v>150</v>
      </c>
      <c r="M33" s="30">
        <f t="shared" si="0"/>
        <v>1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31">
        <v>228807</v>
      </c>
      <c r="B34" s="31" t="s">
        <v>95</v>
      </c>
      <c r="C34" s="31" t="s">
        <v>54</v>
      </c>
      <c r="D34" s="32">
        <v>42380</v>
      </c>
      <c r="E34" s="31" t="s">
        <v>17</v>
      </c>
      <c r="F34" s="31">
        <v>15545413110</v>
      </c>
      <c r="G34" s="31" t="s">
        <v>18</v>
      </c>
      <c r="H34" s="31" t="s">
        <v>96</v>
      </c>
      <c r="I34" s="35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31">
        <v>229031</v>
      </c>
      <c r="B35" s="31" t="s">
        <v>97</v>
      </c>
      <c r="C35" s="31" t="s">
        <v>35</v>
      </c>
      <c r="D35" s="32">
        <v>42387</v>
      </c>
      <c r="E35" s="31" t="s">
        <v>17</v>
      </c>
      <c r="F35" s="31">
        <v>13144660091</v>
      </c>
      <c r="G35" s="31" t="s">
        <v>18</v>
      </c>
      <c r="H35" s="31" t="s">
        <v>75</v>
      </c>
      <c r="I35" s="35">
        <v>18604664632</v>
      </c>
      <c r="J35" s="7">
        <v>0</v>
      </c>
      <c r="K35" s="7">
        <v>0</v>
      </c>
      <c r="L35" s="7">
        <v>0</v>
      </c>
      <c r="M35" s="30">
        <f t="shared" ref="M35:M66" si="2">IF(J35+K35&gt;0,1-O35/(J35+K35),0)</f>
        <v>0</v>
      </c>
      <c r="N35" s="20">
        <f t="shared" ref="N35:N66" si="3">ROUND(L35*(1-M35),2)</f>
        <v>0</v>
      </c>
      <c r="O35">
        <f>SUMIFS(联通数据!I:I,联通数据!A:A,LEFT(O$1,6),联通数据!C:C,F35)/1000</f>
        <v>0</v>
      </c>
    </row>
    <row r="36" spans="1:15">
      <c r="A36" s="31">
        <v>229079</v>
      </c>
      <c r="B36" s="31" t="s">
        <v>98</v>
      </c>
      <c r="C36" s="31" t="s">
        <v>23</v>
      </c>
      <c r="D36" s="32">
        <v>42389</v>
      </c>
      <c r="E36" s="31" t="s">
        <v>17</v>
      </c>
      <c r="F36" s="31">
        <v>15545159712</v>
      </c>
      <c r="G36" s="31" t="s">
        <v>18</v>
      </c>
      <c r="H36" s="31" t="s">
        <v>99</v>
      </c>
      <c r="I36" s="35">
        <v>18603655953</v>
      </c>
      <c r="J36" s="7">
        <v>200</v>
      </c>
      <c r="K36" s="7">
        <v>0</v>
      </c>
      <c r="L36" s="7">
        <v>10</v>
      </c>
      <c r="M36" s="30">
        <f t="shared" si="2"/>
        <v>1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31">
        <v>229565</v>
      </c>
      <c r="B37" s="31" t="s">
        <v>101</v>
      </c>
      <c r="C37" s="31" t="s">
        <v>23</v>
      </c>
      <c r="D37" s="32">
        <v>42403</v>
      </c>
      <c r="E37" s="31" t="s">
        <v>17</v>
      </c>
      <c r="F37" s="31">
        <v>13029807572</v>
      </c>
      <c r="G37" s="31" t="s">
        <v>18</v>
      </c>
      <c r="H37" s="31" t="s">
        <v>102</v>
      </c>
      <c r="I37" s="35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31">
        <v>229749</v>
      </c>
      <c r="B38" s="31" t="s">
        <v>103</v>
      </c>
      <c r="C38" s="31" t="s">
        <v>23</v>
      </c>
      <c r="D38" s="32">
        <v>42416</v>
      </c>
      <c r="E38" s="31" t="s">
        <v>17</v>
      </c>
      <c r="F38" s="31">
        <v>15545540032</v>
      </c>
      <c r="G38" s="31" t="s">
        <v>18</v>
      </c>
      <c r="H38" s="31" t="s">
        <v>104</v>
      </c>
      <c r="I38" s="35">
        <v>18603653136</v>
      </c>
      <c r="J38" s="7">
        <v>574.72</v>
      </c>
      <c r="K38" s="7">
        <v>0</v>
      </c>
      <c r="L38" s="7">
        <v>28.736</v>
      </c>
      <c r="M38" s="30">
        <f t="shared" si="2"/>
        <v>0</v>
      </c>
      <c r="N38" s="20">
        <f t="shared" si="3"/>
        <v>28.74</v>
      </c>
      <c r="O38">
        <f>SUMIFS(联通数据!I:I,联通数据!A:A,LEFT(O$1,6),联通数据!C:C,F38)/1000</f>
        <v>574.72</v>
      </c>
    </row>
    <row r="39" spans="1:15">
      <c r="A39" s="31">
        <v>230240</v>
      </c>
      <c r="B39" s="31" t="s">
        <v>106</v>
      </c>
      <c r="C39" s="31" t="s">
        <v>23</v>
      </c>
      <c r="D39" s="32">
        <v>42433</v>
      </c>
      <c r="E39" s="31" t="s">
        <v>17</v>
      </c>
      <c r="F39" s="31">
        <v>18686706064</v>
      </c>
      <c r="G39" s="31" t="s">
        <v>18</v>
      </c>
      <c r="H39" s="31" t="s">
        <v>107</v>
      </c>
      <c r="I39" s="35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31">
        <v>230280</v>
      </c>
      <c r="B40" s="31" t="s">
        <v>108</v>
      </c>
      <c r="C40" s="31" t="s">
        <v>20</v>
      </c>
      <c r="D40" s="32">
        <v>42436</v>
      </c>
      <c r="E40" s="31" t="s">
        <v>17</v>
      </c>
      <c r="F40" s="31">
        <v>15604631379</v>
      </c>
      <c r="G40" s="31" t="s">
        <v>18</v>
      </c>
      <c r="H40" s="31" t="s">
        <v>109</v>
      </c>
      <c r="I40" s="35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31">
        <v>230298</v>
      </c>
      <c r="B41" s="31" t="s">
        <v>128</v>
      </c>
      <c r="C41" s="31" t="s">
        <v>61</v>
      </c>
      <c r="D41" s="32">
        <v>42436</v>
      </c>
      <c r="E41" s="31" t="s">
        <v>17</v>
      </c>
      <c r="F41" s="31">
        <v>13045389591</v>
      </c>
      <c r="G41" s="31" t="s">
        <v>18</v>
      </c>
      <c r="H41" s="31" t="s">
        <v>129</v>
      </c>
      <c r="I41" s="35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31">
        <v>230391</v>
      </c>
      <c r="B42" s="31" t="s">
        <v>111</v>
      </c>
      <c r="C42" s="31" t="s">
        <v>16</v>
      </c>
      <c r="D42" s="32">
        <v>42439</v>
      </c>
      <c r="E42" s="31" t="s">
        <v>17</v>
      </c>
      <c r="F42" s="31">
        <v>15604593101</v>
      </c>
      <c r="G42" s="31" t="s">
        <v>18</v>
      </c>
      <c r="H42" s="31" t="s">
        <v>112</v>
      </c>
      <c r="I42" s="35">
        <v>15645900521</v>
      </c>
      <c r="J42" s="7">
        <v>1640</v>
      </c>
      <c r="K42" s="7">
        <v>0</v>
      </c>
      <c r="L42" s="7">
        <v>82</v>
      </c>
      <c r="M42" s="30">
        <f t="shared" si="2"/>
        <v>0</v>
      </c>
      <c r="N42" s="20">
        <f t="shared" si="3"/>
        <v>82</v>
      </c>
      <c r="O42">
        <f>SUMIFS(联通数据!I:I,联通数据!A:A,LEFT(O$1,6),联通数据!C:C,F42)/1000</f>
        <v>1640</v>
      </c>
    </row>
    <row r="43" spans="1:15">
      <c r="A43" s="31">
        <v>230501</v>
      </c>
      <c r="B43" s="31" t="s">
        <v>113</v>
      </c>
      <c r="C43" s="31" t="s">
        <v>67</v>
      </c>
      <c r="D43" s="32">
        <v>42444</v>
      </c>
      <c r="E43" s="31" t="s">
        <v>17</v>
      </c>
      <c r="F43" s="31">
        <v>13039787819</v>
      </c>
      <c r="G43" s="31" t="s">
        <v>18</v>
      </c>
      <c r="H43" s="31" t="s">
        <v>114</v>
      </c>
      <c r="I43" s="35">
        <v>18645604068</v>
      </c>
      <c r="J43" s="7">
        <v>1314.08</v>
      </c>
      <c r="K43" s="7">
        <v>0</v>
      </c>
      <c r="L43" s="7">
        <v>65.704</v>
      </c>
      <c r="M43" s="30">
        <f t="shared" si="2"/>
        <v>0.304395470595398</v>
      </c>
      <c r="N43" s="20">
        <f t="shared" si="3"/>
        <v>45.7</v>
      </c>
      <c r="O43">
        <f>SUMIFS(联通数据!I:I,联通数据!A:A,LEFT(O$1,6),联通数据!C:C,F43)/1000</f>
        <v>914.08</v>
      </c>
    </row>
    <row r="44" spans="1:15">
      <c r="A44" s="31">
        <v>230502</v>
      </c>
      <c r="B44" s="31" t="s">
        <v>115</v>
      </c>
      <c r="C44" s="31" t="s">
        <v>23</v>
      </c>
      <c r="D44" s="32">
        <v>42444</v>
      </c>
      <c r="E44" s="31" t="s">
        <v>17</v>
      </c>
      <c r="F44" s="31">
        <v>13029726327</v>
      </c>
      <c r="G44" s="31" t="s">
        <v>18</v>
      </c>
      <c r="H44" s="31" t="s">
        <v>116</v>
      </c>
      <c r="I44" s="35">
        <v>18603655891</v>
      </c>
      <c r="J44" s="7">
        <v>154.96</v>
      </c>
      <c r="K44" s="7">
        <v>0</v>
      </c>
      <c r="L44" s="7">
        <v>7.748</v>
      </c>
      <c r="M44" s="30">
        <f t="shared" si="2"/>
        <v>0</v>
      </c>
      <c r="N44" s="20">
        <f t="shared" si="3"/>
        <v>7.75</v>
      </c>
      <c r="O44">
        <f>SUMIFS(联通数据!I:I,联通数据!A:A,LEFT(O$1,6),联通数据!C:C,F44)/1000</f>
        <v>154.96</v>
      </c>
    </row>
    <row r="45" spans="1:15">
      <c r="A45" s="31">
        <v>230712</v>
      </c>
      <c r="B45" s="31" t="s">
        <v>117</v>
      </c>
      <c r="C45" s="31" t="s">
        <v>23</v>
      </c>
      <c r="D45" s="32">
        <v>42450</v>
      </c>
      <c r="E45" s="31" t="s">
        <v>17</v>
      </c>
      <c r="F45" s="31">
        <v>13125911397</v>
      </c>
      <c r="G45" s="31" t="s">
        <v>18</v>
      </c>
      <c r="H45" s="31" t="s">
        <v>118</v>
      </c>
      <c r="I45" s="35">
        <v>18603655892</v>
      </c>
      <c r="J45" s="7">
        <v>2176.26</v>
      </c>
      <c r="K45" s="7">
        <v>0</v>
      </c>
      <c r="L45" s="7">
        <v>108.813</v>
      </c>
      <c r="M45" s="30">
        <f t="shared" si="2"/>
        <v>0</v>
      </c>
      <c r="N45" s="20">
        <f t="shared" si="3"/>
        <v>108.81</v>
      </c>
      <c r="O45">
        <f>SUMIFS(联通数据!I:I,联通数据!A:A,LEFT(O$1,6),联通数据!C:C,F45)/1000</f>
        <v>2176.26</v>
      </c>
    </row>
    <row r="46" spans="1:15">
      <c r="A46" s="31">
        <v>230958</v>
      </c>
      <c r="B46" s="31" t="s">
        <v>119</v>
      </c>
      <c r="C46" s="31" t="s">
        <v>52</v>
      </c>
      <c r="D46" s="32">
        <v>42458</v>
      </c>
      <c r="E46" s="31" t="s">
        <v>17</v>
      </c>
      <c r="F46" s="31">
        <v>15545556309</v>
      </c>
      <c r="G46" s="31" t="s">
        <v>18</v>
      </c>
      <c r="H46" s="31" t="s">
        <v>120</v>
      </c>
      <c r="I46" s="35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31">
        <v>230977</v>
      </c>
      <c r="B47" s="31" t="s">
        <v>121</v>
      </c>
      <c r="C47" s="31" t="s">
        <v>23</v>
      </c>
      <c r="D47" s="32">
        <v>42459</v>
      </c>
      <c r="E47" s="31" t="s">
        <v>17</v>
      </c>
      <c r="F47" s="31">
        <v>13069860176</v>
      </c>
      <c r="G47" s="31" t="s">
        <v>18</v>
      </c>
      <c r="H47" s="31" t="s">
        <v>122</v>
      </c>
      <c r="I47" s="35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1">
        <v>231012</v>
      </c>
      <c r="B48" s="31" t="s">
        <v>123</v>
      </c>
      <c r="C48" s="31" t="s">
        <v>23</v>
      </c>
      <c r="D48" s="32">
        <v>42460</v>
      </c>
      <c r="E48" s="31" t="s">
        <v>17</v>
      </c>
      <c r="F48" s="31">
        <v>13100874110</v>
      </c>
      <c r="G48" s="31" t="s">
        <v>18</v>
      </c>
      <c r="H48" s="31" t="s">
        <v>124</v>
      </c>
      <c r="I48" s="35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31">
        <v>231015</v>
      </c>
      <c r="B49" s="31" t="s">
        <v>125</v>
      </c>
      <c r="C49" s="31" t="s">
        <v>20</v>
      </c>
      <c r="D49" s="32">
        <v>42460</v>
      </c>
      <c r="E49" s="31" t="s">
        <v>17</v>
      </c>
      <c r="F49" s="31">
        <v>15603631425</v>
      </c>
      <c r="G49" s="31" t="s">
        <v>18</v>
      </c>
      <c r="H49" s="31" t="s">
        <v>130</v>
      </c>
      <c r="I49" s="35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31">
        <v>231044</v>
      </c>
      <c r="B50" s="31" t="s">
        <v>131</v>
      </c>
      <c r="C50" s="31" t="s">
        <v>32</v>
      </c>
      <c r="D50" s="32">
        <v>42461</v>
      </c>
      <c r="E50" s="31" t="s">
        <v>17</v>
      </c>
      <c r="F50" s="31">
        <v>13089625051</v>
      </c>
      <c r="G50" s="31" t="s">
        <v>18</v>
      </c>
      <c r="H50" s="31" t="s">
        <v>73</v>
      </c>
      <c r="I50" s="35">
        <v>15645887172</v>
      </c>
      <c r="J50" s="7">
        <v>97.16</v>
      </c>
      <c r="K50" s="7">
        <v>0</v>
      </c>
      <c r="L50" s="7">
        <v>4.858</v>
      </c>
      <c r="M50" s="30">
        <f t="shared" si="2"/>
        <v>0</v>
      </c>
      <c r="N50" s="20">
        <f t="shared" si="3"/>
        <v>4.86</v>
      </c>
      <c r="O50">
        <f>SUMIFS(联通数据!I:I,联通数据!A:A,LEFT(O$1,6),联通数据!C:C,F50)/1000</f>
        <v>97.16</v>
      </c>
    </row>
    <row r="51" spans="1:15">
      <c r="A51" s="31">
        <v>231072</v>
      </c>
      <c r="B51" s="31" t="s">
        <v>132</v>
      </c>
      <c r="C51" s="31" t="s">
        <v>16</v>
      </c>
      <c r="D51" s="32">
        <v>42461</v>
      </c>
      <c r="E51" s="31" t="s">
        <v>17</v>
      </c>
      <c r="F51" s="31">
        <v>13029836886</v>
      </c>
      <c r="G51" s="31" t="s">
        <v>18</v>
      </c>
      <c r="H51" s="31" t="s">
        <v>133</v>
      </c>
      <c r="I51" s="35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31">
        <v>231108</v>
      </c>
      <c r="B52" s="31" t="s">
        <v>134</v>
      </c>
      <c r="C52" s="31" t="s">
        <v>20</v>
      </c>
      <c r="D52" s="32">
        <v>42465</v>
      </c>
      <c r="E52" s="31" t="s">
        <v>17</v>
      </c>
      <c r="F52" s="31">
        <v>13045336752</v>
      </c>
      <c r="G52" s="31" t="s">
        <v>18</v>
      </c>
      <c r="H52" s="31" t="s">
        <v>135</v>
      </c>
      <c r="I52" s="35">
        <v>18604530032</v>
      </c>
      <c r="J52" s="7">
        <v>50</v>
      </c>
      <c r="K52" s="7">
        <v>0</v>
      </c>
      <c r="L52" s="7">
        <v>2.5</v>
      </c>
      <c r="M52" s="30">
        <f t="shared" si="2"/>
        <v>0</v>
      </c>
      <c r="N52" s="20">
        <f t="shared" si="3"/>
        <v>2.5</v>
      </c>
      <c r="O52">
        <f>SUMIFS(联通数据!I:I,联通数据!A:A,LEFT(O$1,6),联通数据!C:C,F52)/1000</f>
        <v>50</v>
      </c>
    </row>
    <row r="53" spans="1:15">
      <c r="A53" s="31">
        <v>231485</v>
      </c>
      <c r="B53" s="31" t="s">
        <v>136</v>
      </c>
      <c r="C53" s="31" t="s">
        <v>16</v>
      </c>
      <c r="D53" s="32">
        <v>42479</v>
      </c>
      <c r="E53" s="31" t="s">
        <v>17</v>
      </c>
      <c r="F53" s="31">
        <v>13244592769</v>
      </c>
      <c r="G53" s="31" t="s">
        <v>18</v>
      </c>
      <c r="H53" s="31" t="s">
        <v>137</v>
      </c>
      <c r="I53" s="35">
        <v>15645900517</v>
      </c>
      <c r="J53" s="7">
        <v>200</v>
      </c>
      <c r="K53" s="7">
        <v>0</v>
      </c>
      <c r="L53" s="7">
        <v>10</v>
      </c>
      <c r="M53" s="30">
        <f t="shared" si="2"/>
        <v>1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31">
        <v>231594</v>
      </c>
      <c r="B54" s="31" t="s">
        <v>138</v>
      </c>
      <c r="C54" s="31" t="s">
        <v>23</v>
      </c>
      <c r="D54" s="32">
        <v>42481</v>
      </c>
      <c r="E54" s="31" t="s">
        <v>17</v>
      </c>
      <c r="F54" s="31">
        <v>15561561681</v>
      </c>
      <c r="G54" s="31" t="s">
        <v>18</v>
      </c>
      <c r="H54" s="31" t="s">
        <v>18</v>
      </c>
      <c r="I54" s="35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31">
        <v>232094</v>
      </c>
      <c r="B55" s="31" t="s">
        <v>140</v>
      </c>
      <c r="C55" s="31" t="s">
        <v>16</v>
      </c>
      <c r="D55" s="32">
        <v>42495</v>
      </c>
      <c r="E55" s="31" t="s">
        <v>17</v>
      </c>
      <c r="F55" s="31">
        <v>13194596220</v>
      </c>
      <c r="G55" s="31" t="s">
        <v>18</v>
      </c>
      <c r="H55" s="31" t="s">
        <v>141</v>
      </c>
      <c r="I55" s="35">
        <v>15645902667</v>
      </c>
      <c r="J55" s="7">
        <v>200</v>
      </c>
      <c r="K55" s="7">
        <v>0</v>
      </c>
      <c r="L55" s="7">
        <v>10</v>
      </c>
      <c r="M55" s="30">
        <f t="shared" si="2"/>
        <v>0.5974</v>
      </c>
      <c r="N55" s="20">
        <f t="shared" si="3"/>
        <v>4.03</v>
      </c>
      <c r="O55">
        <f>SUMIFS(联通数据!I:I,联通数据!A:A,LEFT(O$1,6),联通数据!C:C,F55)/1000</f>
        <v>80.52</v>
      </c>
    </row>
    <row r="56" spans="1:15">
      <c r="A56" s="33">
        <v>232187</v>
      </c>
      <c r="B56" s="33" t="s">
        <v>142</v>
      </c>
      <c r="C56" s="33" t="s">
        <v>26</v>
      </c>
      <c r="D56" s="34">
        <v>42499</v>
      </c>
      <c r="E56" s="33" t="s">
        <v>17</v>
      </c>
      <c r="F56" s="33">
        <v>13089740575</v>
      </c>
      <c r="G56" s="33" t="s">
        <v>18</v>
      </c>
      <c r="H56" s="33" t="s">
        <v>143</v>
      </c>
      <c r="I56" s="36">
        <v>15645202539</v>
      </c>
      <c r="J56" s="7">
        <v>100</v>
      </c>
      <c r="K56" s="7">
        <v>0</v>
      </c>
      <c r="L56" s="7">
        <v>5</v>
      </c>
      <c r="M56" s="30">
        <f t="shared" si="2"/>
        <v>0</v>
      </c>
      <c r="N56" s="20">
        <f t="shared" si="3"/>
        <v>5</v>
      </c>
      <c r="O56">
        <f>SUMIFS(联通数据!I:I,联通数据!A:A,LEFT(O$1,6),联通数据!C:C,F56)/1000</f>
        <v>100</v>
      </c>
    </row>
    <row r="57" spans="1:15">
      <c r="A57" s="33">
        <v>232262</v>
      </c>
      <c r="B57" s="33" t="s">
        <v>144</v>
      </c>
      <c r="C57" s="33" t="s">
        <v>61</v>
      </c>
      <c r="D57" s="34">
        <v>42501</v>
      </c>
      <c r="E57" s="33" t="s">
        <v>17</v>
      </c>
      <c r="F57" s="33">
        <v>13009968712</v>
      </c>
      <c r="G57" s="33" t="s">
        <v>18</v>
      </c>
      <c r="H57" s="33" t="s">
        <v>145</v>
      </c>
      <c r="I57" s="36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33">
        <v>232268</v>
      </c>
      <c r="B58" s="33" t="s">
        <v>146</v>
      </c>
      <c r="C58" s="33" t="s">
        <v>67</v>
      </c>
      <c r="D58" s="34">
        <v>42501</v>
      </c>
      <c r="E58" s="33" t="s">
        <v>17</v>
      </c>
      <c r="F58" s="33">
        <v>13039775697</v>
      </c>
      <c r="G58" s="33" t="s">
        <v>18</v>
      </c>
      <c r="H58" s="33" t="s">
        <v>147</v>
      </c>
      <c r="I58" s="36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33">
        <v>232269</v>
      </c>
      <c r="B59" s="33" t="s">
        <v>148</v>
      </c>
      <c r="C59" s="33" t="s">
        <v>20</v>
      </c>
      <c r="D59" s="34">
        <v>42501</v>
      </c>
      <c r="E59" s="33" t="s">
        <v>17</v>
      </c>
      <c r="F59" s="33">
        <v>13144635512</v>
      </c>
      <c r="G59" s="33" t="s">
        <v>18</v>
      </c>
      <c r="H59" s="33" t="s">
        <v>149</v>
      </c>
      <c r="I59" s="36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33">
        <v>232289</v>
      </c>
      <c r="B60" s="33" t="s">
        <v>150</v>
      </c>
      <c r="C60" s="33" t="s">
        <v>16</v>
      </c>
      <c r="D60" s="34">
        <v>42502</v>
      </c>
      <c r="E60" s="33" t="s">
        <v>17</v>
      </c>
      <c r="F60" s="33">
        <v>13039835520</v>
      </c>
      <c r="G60" s="33" t="s">
        <v>18</v>
      </c>
      <c r="H60" s="33" t="s">
        <v>151</v>
      </c>
      <c r="I60" s="36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33">
        <v>232442</v>
      </c>
      <c r="B61" s="33" t="s">
        <v>152</v>
      </c>
      <c r="C61" s="33" t="s">
        <v>153</v>
      </c>
      <c r="D61" s="34">
        <v>42506</v>
      </c>
      <c r="E61" s="33" t="s">
        <v>17</v>
      </c>
      <c r="F61" s="33">
        <v>13091750030</v>
      </c>
      <c r="G61" s="33" t="s">
        <v>18</v>
      </c>
      <c r="H61" s="33" t="s">
        <v>91</v>
      </c>
      <c r="I61" s="36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33">
        <v>232736</v>
      </c>
      <c r="B62" s="33" t="s">
        <v>154</v>
      </c>
      <c r="C62" s="33" t="s">
        <v>16</v>
      </c>
      <c r="D62" s="34">
        <v>42515</v>
      </c>
      <c r="E62" s="33" t="s">
        <v>17</v>
      </c>
      <c r="F62" s="33">
        <v>13029823031</v>
      </c>
      <c r="G62" s="33" t="s">
        <v>18</v>
      </c>
      <c r="H62" s="33" t="s">
        <v>155</v>
      </c>
      <c r="I62" s="36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33">
        <v>232791</v>
      </c>
      <c r="B63" s="33" t="s">
        <v>156</v>
      </c>
      <c r="C63" s="33" t="s">
        <v>153</v>
      </c>
      <c r="D63" s="34">
        <v>42517</v>
      </c>
      <c r="E63" s="33" t="s">
        <v>17</v>
      </c>
      <c r="F63" s="33">
        <v>13089902168</v>
      </c>
      <c r="G63" s="33" t="s">
        <v>18</v>
      </c>
      <c r="H63" s="33" t="s">
        <v>157</v>
      </c>
      <c r="I63" s="36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33">
        <v>232795</v>
      </c>
      <c r="B64" s="33" t="s">
        <v>158</v>
      </c>
      <c r="C64" s="33" t="s">
        <v>23</v>
      </c>
      <c r="D64" s="34">
        <v>42517</v>
      </c>
      <c r="E64" s="33" t="s">
        <v>17</v>
      </c>
      <c r="F64" s="33">
        <v>15546108519</v>
      </c>
      <c r="G64" s="33" t="s">
        <v>18</v>
      </c>
      <c r="H64" s="33" t="s">
        <v>160</v>
      </c>
      <c r="I64" s="36">
        <v>18603656003</v>
      </c>
      <c r="J64" s="7">
        <v>528.29</v>
      </c>
      <c r="K64" s="7">
        <v>0</v>
      </c>
      <c r="L64" s="7">
        <v>26.4145</v>
      </c>
      <c r="M64" s="30">
        <f t="shared" si="2"/>
        <v>0</v>
      </c>
      <c r="N64" s="20">
        <f t="shared" si="3"/>
        <v>26.41</v>
      </c>
      <c r="O64">
        <f>SUMIFS(联通数据!I:I,联通数据!A:A,LEFT(O$1,6),联通数据!C:C,F64)/1000</f>
        <v>528.29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29">
        <v>18645502235</v>
      </c>
      <c r="J65" s="7">
        <v>424.56</v>
      </c>
      <c r="K65" s="7">
        <v>0</v>
      </c>
      <c r="L65" s="7">
        <v>21.228</v>
      </c>
      <c r="M65" s="30">
        <f t="shared" si="2"/>
        <v>0</v>
      </c>
      <c r="N65" s="20">
        <f t="shared" si="3"/>
        <v>21.23</v>
      </c>
      <c r="O65">
        <f>SUMIFS(联通数据!I:I,联通数据!A:A,LEFT(O$1,6),联通数据!C:C,F65)/1000</f>
        <v>424.56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29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29">
        <v>18646181233</v>
      </c>
      <c r="J67" s="7">
        <v>565.25</v>
      </c>
      <c r="K67" s="7">
        <v>0</v>
      </c>
      <c r="L67" s="7">
        <v>28.2625</v>
      </c>
      <c r="M67" s="30">
        <f t="shared" ref="M67:M101" si="4">IF(J67+K67&gt;0,1-O67/(J67+K67),0)</f>
        <v>0</v>
      </c>
      <c r="N67" s="20">
        <f t="shared" ref="N67:N101" si="5">ROUND(L67*(1-M67),2)</f>
        <v>28.26</v>
      </c>
      <c r="O67">
        <f>SUMIFS(联通数据!I:I,联通数据!A:A,LEFT(O$1,6),联通数据!C:C,F67)/1000</f>
        <v>565.25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29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29">
        <v>18603655929</v>
      </c>
      <c r="J69" s="7">
        <v>5000</v>
      </c>
      <c r="K69" s="7">
        <v>0</v>
      </c>
      <c r="L69" s="7">
        <v>250</v>
      </c>
      <c r="M69" s="30">
        <f t="shared" si="4"/>
        <v>1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29">
        <v>18603655929</v>
      </c>
      <c r="J70" s="7">
        <v>5000</v>
      </c>
      <c r="K70" s="7">
        <v>0</v>
      </c>
      <c r="L70" s="7">
        <v>250</v>
      </c>
      <c r="M70" s="30">
        <f t="shared" si="4"/>
        <v>1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29">
        <v>18603655929</v>
      </c>
      <c r="J71" s="7">
        <v>5000</v>
      </c>
      <c r="K71" s="7">
        <v>0</v>
      </c>
      <c r="L71" s="7">
        <v>250</v>
      </c>
      <c r="M71" s="30">
        <f t="shared" si="4"/>
        <v>1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29">
        <v>18645614565</v>
      </c>
      <c r="J72" s="7">
        <v>258.4</v>
      </c>
      <c r="K72" s="7">
        <v>0</v>
      </c>
      <c r="L72" s="7">
        <v>12.92</v>
      </c>
      <c r="M72" s="30">
        <f t="shared" si="4"/>
        <v>0</v>
      </c>
      <c r="N72" s="20">
        <f t="shared" si="5"/>
        <v>12.92</v>
      </c>
      <c r="O72">
        <f>SUMIFS(联通数据!I:I,联通数据!A:A,LEFT(O$1,6),联通数据!C:C,F72)/1000</f>
        <v>258.4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29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29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29">
        <v>18603656528</v>
      </c>
      <c r="J75" s="7">
        <v>318.96</v>
      </c>
      <c r="K75" s="7">
        <v>0</v>
      </c>
      <c r="L75" s="7">
        <v>15.948</v>
      </c>
      <c r="M75" s="30">
        <f t="shared" si="4"/>
        <v>0</v>
      </c>
      <c r="N75" s="20">
        <f t="shared" si="5"/>
        <v>15.95</v>
      </c>
      <c r="O75">
        <f>SUMIFS(联通数据!I:I,联通数据!A:A,LEFT(O$1,6),联通数据!C:C,F75)/1000</f>
        <v>318.96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29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29">
        <v>18604612320</v>
      </c>
      <c r="J77" s="7">
        <v>50</v>
      </c>
      <c r="K77" s="7">
        <v>0</v>
      </c>
      <c r="L77" s="7">
        <v>2.5</v>
      </c>
      <c r="M77" s="30">
        <f t="shared" si="4"/>
        <v>0</v>
      </c>
      <c r="N77" s="20">
        <f t="shared" si="5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29">
        <v>18603600503</v>
      </c>
      <c r="J78" s="7">
        <v>50</v>
      </c>
      <c r="K78" s="7">
        <v>0</v>
      </c>
      <c r="L78" s="7">
        <v>2.5</v>
      </c>
      <c r="M78" s="30">
        <f t="shared" si="4"/>
        <v>0</v>
      </c>
      <c r="N78" s="20">
        <f t="shared" si="5"/>
        <v>2.5</v>
      </c>
      <c r="O78">
        <f>SUMIFS(联通数据!I:I,联通数据!A:A,LEFT(O$1,6),联通数据!C:C,F78)/1000</f>
        <v>50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29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29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29">
        <v>18604664204</v>
      </c>
      <c r="J81" s="7">
        <v>53.6</v>
      </c>
      <c r="K81" s="7">
        <v>0</v>
      </c>
      <c r="L81" s="7">
        <v>2.68</v>
      </c>
      <c r="M81" s="30">
        <f t="shared" si="4"/>
        <v>0</v>
      </c>
      <c r="N81" s="20">
        <f t="shared" si="5"/>
        <v>2.68</v>
      </c>
      <c r="O81">
        <f>SUMIFS(联通数据!I:I,联通数据!A:A,LEFT(O$1,6),联通数据!C:C,F81)/1000</f>
        <v>53.6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29">
        <v>18645614565</v>
      </c>
      <c r="J82" s="7">
        <v>400</v>
      </c>
      <c r="K82" s="7">
        <v>0</v>
      </c>
      <c r="L82" s="7">
        <v>20</v>
      </c>
      <c r="M82" s="30">
        <f t="shared" si="4"/>
        <v>1</v>
      </c>
      <c r="N82" s="20">
        <f t="shared" si="5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29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29">
        <v>15645209883</v>
      </c>
      <c r="J84" s="7">
        <v>449.21</v>
      </c>
      <c r="K84" s="7">
        <v>0</v>
      </c>
      <c r="L84" s="7">
        <v>22.4605</v>
      </c>
      <c r="M84" s="30">
        <f t="shared" si="4"/>
        <v>0</v>
      </c>
      <c r="N84" s="20">
        <f t="shared" si="5"/>
        <v>22.46</v>
      </c>
      <c r="O84">
        <f>SUMIFS(联通数据!I:I,联通数据!A:A,LEFT(O$1,6),联通数据!C:C,F84)/1000</f>
        <v>449.21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29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29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29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29">
        <v>15645901778</v>
      </c>
      <c r="J88" s="7">
        <v>128.24</v>
      </c>
      <c r="K88" s="7">
        <v>0</v>
      </c>
      <c r="L88" s="7">
        <v>6.412</v>
      </c>
      <c r="M88" s="30">
        <f t="shared" si="4"/>
        <v>0</v>
      </c>
      <c r="N88" s="20">
        <f t="shared" si="5"/>
        <v>6.41</v>
      </c>
      <c r="O88">
        <f>SUMIFS(联通数据!I:I,联通数据!A:A,LEFT(O$1,6),联通数据!C:C,F88)/1000</f>
        <v>128.24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29">
        <v>18603653137</v>
      </c>
      <c r="J89" s="7">
        <v>50</v>
      </c>
      <c r="K89" s="7">
        <v>0</v>
      </c>
      <c r="L89" s="7">
        <v>2.5</v>
      </c>
      <c r="M89" s="30">
        <f t="shared" si="4"/>
        <v>0</v>
      </c>
      <c r="N89" s="20">
        <f t="shared" si="5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29">
        <v>15645901778</v>
      </c>
      <c r="J90" s="7">
        <v>457.89</v>
      </c>
      <c r="K90" s="7">
        <v>0</v>
      </c>
      <c r="L90" s="7">
        <v>22.8945</v>
      </c>
      <c r="M90" s="30">
        <f t="shared" si="4"/>
        <v>0</v>
      </c>
      <c r="N90" s="20">
        <f t="shared" si="5"/>
        <v>22.89</v>
      </c>
      <c r="O90">
        <f>SUMIFS(联通数据!I:I,联通数据!A:A,LEFT(O$1,6),联通数据!C:C,F90)/1000</f>
        <v>457.89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29">
        <v>18603653134</v>
      </c>
      <c r="J91" s="7">
        <v>7295.05</v>
      </c>
      <c r="K91" s="7">
        <v>0</v>
      </c>
      <c r="L91" s="7">
        <v>364.7525</v>
      </c>
      <c r="M91" s="30">
        <f t="shared" si="4"/>
        <v>0</v>
      </c>
      <c r="N91" s="20">
        <f t="shared" si="5"/>
        <v>364.75</v>
      </c>
      <c r="O91">
        <f>SUMIFS(联通数据!I:I,联通数据!A:A,LEFT(O$1,6),联通数据!C:C,F91)/1000</f>
        <v>7295.05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29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29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29">
        <v>18604530032</v>
      </c>
      <c r="J94" s="7">
        <v>1316.74</v>
      </c>
      <c r="K94" s="7">
        <v>0</v>
      </c>
      <c r="L94" s="7">
        <v>65.837</v>
      </c>
      <c r="M94" s="30">
        <f t="shared" si="4"/>
        <v>0</v>
      </c>
      <c r="N94" s="20">
        <f t="shared" si="5"/>
        <v>65.84</v>
      </c>
      <c r="O94">
        <f>SUMIFS(联通数据!I:I,联通数据!A:A,LEFT(O$1,6),联通数据!C:C,F94)/1000</f>
        <v>1316.74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29">
        <v>15604570118</v>
      </c>
      <c r="J95" s="7">
        <v>200</v>
      </c>
      <c r="K95" s="7">
        <v>0</v>
      </c>
      <c r="L95" s="7">
        <v>10</v>
      </c>
      <c r="M95" s="30">
        <f t="shared" si="4"/>
        <v>0</v>
      </c>
      <c r="N95" s="20">
        <f t="shared" si="5"/>
        <v>10</v>
      </c>
      <c r="O95">
        <f>SUMIFS(联通数据!I:I,联通数据!A:A,LEFT(O$1,6),联通数据!C:C,F95)/1000</f>
        <v>200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29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29">
        <v>15645201855</v>
      </c>
      <c r="J97" s="7">
        <v>100</v>
      </c>
      <c r="K97" s="7">
        <v>0</v>
      </c>
      <c r="L97" s="7">
        <v>5</v>
      </c>
      <c r="M97" s="30">
        <f t="shared" si="4"/>
        <v>0</v>
      </c>
      <c r="N97" s="20">
        <f t="shared" si="5"/>
        <v>5</v>
      </c>
      <c r="O97">
        <f>SUMIFS(联通数据!I:I,联通数据!A:A,LEFT(O$1,6),联通数据!C:C,F97)/1000</f>
        <v>100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29">
        <v>18604530207</v>
      </c>
      <c r="J98" s="7">
        <v>8323.88</v>
      </c>
      <c r="K98" s="7">
        <v>0</v>
      </c>
      <c r="L98" s="7">
        <v>416.194</v>
      </c>
      <c r="M98" s="30">
        <f t="shared" si="4"/>
        <v>0</v>
      </c>
      <c r="N98" s="20">
        <f t="shared" si="5"/>
        <v>416.19</v>
      </c>
      <c r="O98">
        <f>SUMIFS(联通数据!I:I,联通数据!A:A,LEFT(O$1,6),联通数据!C:C,F98)/1000</f>
        <v>8323.88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29">
        <v>15645202616</v>
      </c>
      <c r="J99" s="7">
        <v>5000</v>
      </c>
      <c r="K99" s="7">
        <v>0</v>
      </c>
      <c r="L99" s="7">
        <v>250</v>
      </c>
      <c r="M99" s="30">
        <f t="shared" si="4"/>
        <v>0</v>
      </c>
      <c r="N99" s="20">
        <f t="shared" si="5"/>
        <v>250</v>
      </c>
      <c r="O99">
        <f>SUMIFS(联通数据!I:I,联通数据!A:A,LEFT(O$1,6),联通数据!C:C,F99)/1000</f>
        <v>5000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29">
        <v>15645202616</v>
      </c>
      <c r="J100" s="7">
        <v>5000</v>
      </c>
      <c r="K100" s="7">
        <v>0</v>
      </c>
      <c r="L100" s="7">
        <v>250</v>
      </c>
      <c r="M100" s="30">
        <f t="shared" si="4"/>
        <v>0</v>
      </c>
      <c r="N100" s="20">
        <f t="shared" si="5"/>
        <v>250</v>
      </c>
      <c r="O100">
        <f>SUMIFS(联通数据!I:I,联通数据!A:A,LEFT(O$1,6),联通数据!C:C,F100)/1000</f>
        <v>5000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29">
        <v>18604530211</v>
      </c>
      <c r="J101" s="7">
        <v>64.94</v>
      </c>
      <c r="K101" s="7">
        <v>0</v>
      </c>
      <c r="L101" s="7">
        <v>3.247</v>
      </c>
      <c r="M101" s="30">
        <f t="shared" si="4"/>
        <v>0</v>
      </c>
      <c r="N101" s="20">
        <f t="shared" si="5"/>
        <v>3.25</v>
      </c>
      <c r="O101">
        <f>SUMIFS(联通数据!I:I,联通数据!A:A,LEFT(O$1,6),联通数据!C:C,F101)/1000</f>
        <v>64.94</v>
      </c>
    </row>
  </sheetData>
  <autoFilter ref="A1:O101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workbookViewId="0">
      <pane xSplit="14" ySplit="1" topLeftCell="O20" activePane="bottomRight" state="frozen"/>
      <selection/>
      <selection pane="topRight"/>
      <selection pane="bottomLeft"/>
      <selection pane="bottomRight" activeCell="O18" sqref="O18:O19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219</v>
      </c>
    </row>
    <row r="2" spans="1:15">
      <c r="A2" s="31">
        <v>222412</v>
      </c>
      <c r="B2" s="31" t="s">
        <v>15</v>
      </c>
      <c r="C2" s="31" t="s">
        <v>16</v>
      </c>
      <c r="D2" s="32">
        <v>42166</v>
      </c>
      <c r="E2" s="31" t="s">
        <v>17</v>
      </c>
      <c r="F2" s="31">
        <v>18603679568</v>
      </c>
      <c r="G2" s="31" t="s">
        <v>18</v>
      </c>
      <c r="H2" s="31" t="s">
        <v>70</v>
      </c>
      <c r="I2" s="35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31">
        <v>223048</v>
      </c>
      <c r="B3" s="31" t="s">
        <v>30</v>
      </c>
      <c r="C3" s="31" t="s">
        <v>20</v>
      </c>
      <c r="D3" s="32">
        <v>42186</v>
      </c>
      <c r="E3" s="31" t="s">
        <v>17</v>
      </c>
      <c r="F3" s="31">
        <v>15694538416</v>
      </c>
      <c r="G3" s="31" t="s">
        <v>18</v>
      </c>
      <c r="H3" s="31" t="s">
        <v>21</v>
      </c>
      <c r="I3" s="35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31">
        <v>224085</v>
      </c>
      <c r="B4" s="31" t="s">
        <v>22</v>
      </c>
      <c r="C4" s="31" t="s">
        <v>23</v>
      </c>
      <c r="D4" s="32">
        <v>42221</v>
      </c>
      <c r="E4" s="31" t="s">
        <v>17</v>
      </c>
      <c r="F4" s="31">
        <v>13101605147</v>
      </c>
      <c r="G4" s="31" t="s">
        <v>18</v>
      </c>
      <c r="H4" s="31" t="s">
        <v>186</v>
      </c>
      <c r="I4" s="35">
        <v>18603655990</v>
      </c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31">
        <v>224098</v>
      </c>
      <c r="B5" s="31" t="s">
        <v>24</v>
      </c>
      <c r="C5" s="31" t="s">
        <v>16</v>
      </c>
      <c r="D5" s="32">
        <v>42222</v>
      </c>
      <c r="E5" s="31" t="s">
        <v>17</v>
      </c>
      <c r="F5" s="31">
        <v>13029828095</v>
      </c>
      <c r="G5" s="31" t="s">
        <v>18</v>
      </c>
      <c r="H5" s="31" t="s">
        <v>71</v>
      </c>
      <c r="I5" s="35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31">
        <v>224191</v>
      </c>
      <c r="B6" s="31" t="s">
        <v>25</v>
      </c>
      <c r="C6" s="31" t="s">
        <v>26</v>
      </c>
      <c r="D6" s="32">
        <v>42227</v>
      </c>
      <c r="E6" s="31" t="s">
        <v>17</v>
      </c>
      <c r="F6" s="31">
        <v>13089755402</v>
      </c>
      <c r="G6" s="31" t="s">
        <v>18</v>
      </c>
      <c r="H6" s="31" t="s">
        <v>27</v>
      </c>
      <c r="I6" s="35">
        <v>15646202616</v>
      </c>
      <c r="J6" s="7">
        <v>800</v>
      </c>
      <c r="K6" s="7">
        <v>0</v>
      </c>
      <c r="L6" s="7">
        <v>40</v>
      </c>
      <c r="M6" s="30">
        <f t="shared" si="0"/>
        <v>0</v>
      </c>
      <c r="N6" s="20">
        <f t="shared" si="1"/>
        <v>40</v>
      </c>
      <c r="O6">
        <f>SUMIFS(联通数据!I:I,联通数据!A:A,LEFT(O$1,6),联通数据!C:C,F6)/1000</f>
        <v>800</v>
      </c>
    </row>
    <row r="7" spans="1:15">
      <c r="A7" s="31">
        <v>224497</v>
      </c>
      <c r="B7" s="31" t="s">
        <v>28</v>
      </c>
      <c r="C7" s="31" t="s">
        <v>20</v>
      </c>
      <c r="D7" s="32">
        <v>42236</v>
      </c>
      <c r="E7" s="31" t="s">
        <v>17</v>
      </c>
      <c r="F7" s="31">
        <v>13039700587</v>
      </c>
      <c r="G7" s="31" t="s">
        <v>18</v>
      </c>
      <c r="H7" s="31" t="s">
        <v>72</v>
      </c>
      <c r="I7" s="35">
        <v>18604530226</v>
      </c>
      <c r="J7" s="7">
        <v>167.2</v>
      </c>
      <c r="K7" s="7">
        <v>0</v>
      </c>
      <c r="L7" s="7">
        <v>8.36</v>
      </c>
      <c r="M7" s="30">
        <f t="shared" si="0"/>
        <v>0</v>
      </c>
      <c r="N7" s="20">
        <f t="shared" si="1"/>
        <v>8.36</v>
      </c>
      <c r="O7">
        <f>SUMIFS(联通数据!I:I,联通数据!A:A,LEFT(O$1,6),联通数据!C:C,F7)/1000</f>
        <v>167.2</v>
      </c>
    </row>
    <row r="8" spans="1:15">
      <c r="A8" s="31">
        <v>224782</v>
      </c>
      <c r="B8" s="31" t="s">
        <v>31</v>
      </c>
      <c r="C8" s="31" t="s">
        <v>32</v>
      </c>
      <c r="D8" s="32">
        <v>42248</v>
      </c>
      <c r="E8" s="31" t="s">
        <v>17</v>
      </c>
      <c r="F8" s="31">
        <v>18645845558</v>
      </c>
      <c r="G8" s="31" t="s">
        <v>18</v>
      </c>
      <c r="H8" s="31" t="s">
        <v>73</v>
      </c>
      <c r="I8" s="35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31">
        <v>225078</v>
      </c>
      <c r="B9" s="31" t="s">
        <v>33</v>
      </c>
      <c r="C9" s="31" t="s">
        <v>32</v>
      </c>
      <c r="D9" s="32">
        <v>42257</v>
      </c>
      <c r="E9" s="31" t="s">
        <v>17</v>
      </c>
      <c r="F9" s="31">
        <v>13194585998</v>
      </c>
      <c r="G9" s="31" t="s">
        <v>18</v>
      </c>
      <c r="H9" s="31" t="s">
        <v>74</v>
      </c>
      <c r="I9" s="35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31">
        <v>225177</v>
      </c>
      <c r="B10" s="31" t="s">
        <v>34</v>
      </c>
      <c r="C10" s="31" t="s">
        <v>35</v>
      </c>
      <c r="D10" s="32">
        <v>42261</v>
      </c>
      <c r="E10" s="31" t="s">
        <v>17</v>
      </c>
      <c r="F10" s="31">
        <v>13144665014</v>
      </c>
      <c r="G10" s="31" t="s">
        <v>18</v>
      </c>
      <c r="H10" s="31" t="s">
        <v>75</v>
      </c>
      <c r="I10" s="35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31">
        <v>225304</v>
      </c>
      <c r="B11" s="31" t="s">
        <v>36</v>
      </c>
      <c r="C11" s="31" t="s">
        <v>20</v>
      </c>
      <c r="D11" s="32">
        <v>42264</v>
      </c>
      <c r="E11" s="31" t="s">
        <v>17</v>
      </c>
      <c r="F11" s="31">
        <v>15636360052</v>
      </c>
      <c r="G11" s="31" t="s">
        <v>18</v>
      </c>
      <c r="H11" s="31" t="s">
        <v>76</v>
      </c>
      <c r="I11" s="35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31">
        <v>225587</v>
      </c>
      <c r="B12" s="31" t="s">
        <v>37</v>
      </c>
      <c r="C12" s="31" t="s">
        <v>26</v>
      </c>
      <c r="D12" s="32">
        <v>42272</v>
      </c>
      <c r="E12" s="31" t="s">
        <v>17</v>
      </c>
      <c r="F12" s="31">
        <v>15636260172</v>
      </c>
      <c r="G12" s="31" t="s">
        <v>18</v>
      </c>
      <c r="H12" s="31" t="s">
        <v>77</v>
      </c>
      <c r="I12" s="35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31">
        <v>225600</v>
      </c>
      <c r="B13" s="31" t="s">
        <v>38</v>
      </c>
      <c r="C13" s="31" t="s">
        <v>20</v>
      </c>
      <c r="D13" s="32">
        <v>42272</v>
      </c>
      <c r="E13" s="31" t="s">
        <v>17</v>
      </c>
      <c r="F13" s="31">
        <v>13204536925</v>
      </c>
      <c r="G13" s="31" t="s">
        <v>18</v>
      </c>
      <c r="H13" s="31" t="s">
        <v>78</v>
      </c>
      <c r="I13" s="35">
        <v>18604532572</v>
      </c>
      <c r="J13" s="7">
        <v>50</v>
      </c>
      <c r="K13" s="7">
        <v>0</v>
      </c>
      <c r="L13" s="7">
        <v>2.5</v>
      </c>
      <c r="M13" s="30">
        <f t="shared" si="0"/>
        <v>0</v>
      </c>
      <c r="N13" s="20">
        <f t="shared" si="1"/>
        <v>2.5</v>
      </c>
      <c r="O13">
        <f>SUMIFS(联通数据!I:I,联通数据!A:A,LEFT(O$1,6),联通数据!C:C,F13)/1000</f>
        <v>50</v>
      </c>
    </row>
    <row r="14" spans="1:15">
      <c r="A14" s="31">
        <v>225632</v>
      </c>
      <c r="B14" s="31" t="s">
        <v>39</v>
      </c>
      <c r="C14" s="31" t="s">
        <v>20</v>
      </c>
      <c r="D14" s="32">
        <v>42274</v>
      </c>
      <c r="E14" s="31" t="s">
        <v>17</v>
      </c>
      <c r="F14" s="31">
        <v>13224639887</v>
      </c>
      <c r="G14" s="31" t="s">
        <v>18</v>
      </c>
      <c r="H14" s="31" t="s">
        <v>79</v>
      </c>
      <c r="I14" s="35">
        <v>18604531815</v>
      </c>
      <c r="J14" s="7">
        <v>50</v>
      </c>
      <c r="K14" s="7">
        <v>0</v>
      </c>
      <c r="L14" s="7">
        <v>2.5</v>
      </c>
      <c r="M14" s="30">
        <f t="shared" si="0"/>
        <v>0</v>
      </c>
      <c r="N14" s="20">
        <f t="shared" si="1"/>
        <v>2.5</v>
      </c>
      <c r="O14">
        <f>SUMIFS(联通数据!I:I,联通数据!A:A,LEFT(O$1,6),联通数据!C:C,F14)/1000</f>
        <v>50</v>
      </c>
    </row>
    <row r="15" spans="1:15">
      <c r="A15" s="31">
        <v>225806</v>
      </c>
      <c r="B15" s="31" t="s">
        <v>41</v>
      </c>
      <c r="C15" s="31" t="s">
        <v>23</v>
      </c>
      <c r="D15" s="32">
        <v>42286</v>
      </c>
      <c r="E15" s="31" t="s">
        <v>17</v>
      </c>
      <c r="F15" s="31">
        <v>15636027256</v>
      </c>
      <c r="G15" s="31" t="s">
        <v>18</v>
      </c>
      <c r="H15" s="31" t="s">
        <v>80</v>
      </c>
      <c r="I15" s="35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31">
        <v>225911</v>
      </c>
      <c r="B16" s="31" t="s">
        <v>42</v>
      </c>
      <c r="C16" s="31" t="s">
        <v>16</v>
      </c>
      <c r="D16" s="32">
        <v>42290</v>
      </c>
      <c r="E16" s="31" t="s">
        <v>17</v>
      </c>
      <c r="F16" s="31">
        <v>18644020869</v>
      </c>
      <c r="G16" s="31" t="s">
        <v>18</v>
      </c>
      <c r="H16" s="31" t="s">
        <v>81</v>
      </c>
      <c r="I16" s="35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31">
        <v>226195</v>
      </c>
      <c r="B17" s="31" t="s">
        <v>43</v>
      </c>
      <c r="C17" s="31" t="s">
        <v>23</v>
      </c>
      <c r="D17" s="32">
        <v>42298</v>
      </c>
      <c r="E17" s="31" t="s">
        <v>17</v>
      </c>
      <c r="F17" s="31">
        <v>15561867694</v>
      </c>
      <c r="G17" s="31" t="s">
        <v>18</v>
      </c>
      <c r="H17" s="31" t="s">
        <v>82</v>
      </c>
      <c r="I17" s="35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31">
        <v>226359</v>
      </c>
      <c r="B18" s="31" t="s">
        <v>45</v>
      </c>
      <c r="C18" s="31" t="s">
        <v>16</v>
      </c>
      <c r="D18" s="32">
        <v>42304</v>
      </c>
      <c r="E18" s="31" t="s">
        <v>17</v>
      </c>
      <c r="F18" s="31">
        <v>13039826317</v>
      </c>
      <c r="G18" s="31" t="s">
        <v>18</v>
      </c>
      <c r="H18" s="31" t="s">
        <v>83</v>
      </c>
      <c r="I18" s="35">
        <v>15645900669</v>
      </c>
      <c r="J18" s="7">
        <v>2608.26</v>
      </c>
      <c r="K18" s="7">
        <v>0</v>
      </c>
      <c r="L18" s="7">
        <v>130.413</v>
      </c>
      <c r="M18" s="30">
        <f t="shared" si="0"/>
        <v>-0.000138023049849112</v>
      </c>
      <c r="N18" s="20">
        <f t="shared" si="1"/>
        <v>130.43</v>
      </c>
      <c r="O18">
        <f>SUMIFS(联通数据!I:I,联通数据!A:A,LEFT(O$1,6),联通数据!C:C,F18)/1000</f>
        <v>2608.62</v>
      </c>
    </row>
    <row r="19" spans="1:15">
      <c r="A19" s="31">
        <v>226365</v>
      </c>
      <c r="B19" s="31" t="s">
        <v>44</v>
      </c>
      <c r="C19" s="31" t="s">
        <v>16</v>
      </c>
      <c r="D19" s="32">
        <v>42304</v>
      </c>
      <c r="E19" s="31" t="s">
        <v>17</v>
      </c>
      <c r="F19" s="31">
        <v>13019085503</v>
      </c>
      <c r="G19" s="31" t="s">
        <v>18</v>
      </c>
      <c r="H19" s="31" t="s">
        <v>84</v>
      </c>
      <c r="I19" s="35">
        <v>15645900188</v>
      </c>
      <c r="J19" s="7">
        <v>126.2</v>
      </c>
      <c r="K19" s="7">
        <v>0</v>
      </c>
      <c r="L19" s="7">
        <v>6.31</v>
      </c>
      <c r="M19" s="30">
        <f t="shared" si="0"/>
        <v>-3.16957210776545</v>
      </c>
      <c r="N19" s="20">
        <f t="shared" si="1"/>
        <v>26.31</v>
      </c>
      <c r="O19">
        <f>SUMIFS(联通数据!I:I,联通数据!A:A,LEFT(O$1,6),联通数据!C:C,F19)/1000</f>
        <v>526.2</v>
      </c>
    </row>
    <row r="20" spans="1:15">
      <c r="A20" s="31">
        <v>226487</v>
      </c>
      <c r="B20" s="31" t="s">
        <v>47</v>
      </c>
      <c r="C20" s="31" t="s">
        <v>26</v>
      </c>
      <c r="D20" s="32">
        <v>42310</v>
      </c>
      <c r="E20" s="31" t="s">
        <v>17</v>
      </c>
      <c r="F20" s="31">
        <v>15546269462</v>
      </c>
      <c r="G20" s="31" t="s">
        <v>18</v>
      </c>
      <c r="H20" s="31" t="s">
        <v>85</v>
      </c>
      <c r="I20" s="35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31">
        <v>226527</v>
      </c>
      <c r="B21" s="31" t="s">
        <v>48</v>
      </c>
      <c r="C21" s="31" t="s">
        <v>16</v>
      </c>
      <c r="D21" s="32">
        <v>42310</v>
      </c>
      <c r="E21" s="31" t="s">
        <v>17</v>
      </c>
      <c r="F21" s="31">
        <v>13054208433</v>
      </c>
      <c r="G21" s="31" t="s">
        <v>18</v>
      </c>
      <c r="H21" s="31" t="s">
        <v>86</v>
      </c>
      <c r="I21" s="35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31">
        <v>226657</v>
      </c>
      <c r="B22" s="31" t="s">
        <v>49</v>
      </c>
      <c r="C22" s="31" t="s">
        <v>16</v>
      </c>
      <c r="D22" s="32">
        <v>42313</v>
      </c>
      <c r="E22" s="31" t="s">
        <v>17</v>
      </c>
      <c r="F22" s="31">
        <v>13091411068</v>
      </c>
      <c r="G22" s="31" t="s">
        <v>18</v>
      </c>
      <c r="H22" s="31" t="s">
        <v>84</v>
      </c>
      <c r="I22" s="35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31">
        <v>226871</v>
      </c>
      <c r="B23" s="31" t="s">
        <v>50</v>
      </c>
      <c r="C23" s="31" t="s">
        <v>23</v>
      </c>
      <c r="D23" s="32">
        <v>42319</v>
      </c>
      <c r="E23" s="31" t="s">
        <v>17</v>
      </c>
      <c r="F23" s="31">
        <v>15545057683</v>
      </c>
      <c r="G23" s="31" t="s">
        <v>18</v>
      </c>
      <c r="H23" s="31" t="s">
        <v>87</v>
      </c>
      <c r="I23" s="35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31">
        <v>226906</v>
      </c>
      <c r="B24" s="31" t="s">
        <v>51</v>
      </c>
      <c r="C24" s="31" t="s">
        <v>52</v>
      </c>
      <c r="D24" s="32">
        <v>42320</v>
      </c>
      <c r="E24" s="31" t="s">
        <v>17</v>
      </c>
      <c r="F24" s="31">
        <v>15545550671</v>
      </c>
      <c r="G24" s="31" t="s">
        <v>18</v>
      </c>
      <c r="H24" s="31" t="s">
        <v>88</v>
      </c>
      <c r="I24" s="35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31">
        <v>226912</v>
      </c>
      <c r="B25" s="31" t="s">
        <v>53</v>
      </c>
      <c r="C25" s="31" t="s">
        <v>54</v>
      </c>
      <c r="D25" s="32">
        <v>42320</v>
      </c>
      <c r="E25" s="31" t="s">
        <v>17</v>
      </c>
      <c r="F25" s="31">
        <v>13029984216</v>
      </c>
      <c r="G25" s="31" t="s">
        <v>18</v>
      </c>
      <c r="H25" s="31" t="s">
        <v>89</v>
      </c>
      <c r="I25" s="35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31">
        <v>227132</v>
      </c>
      <c r="B26" s="31" t="s">
        <v>55</v>
      </c>
      <c r="C26" s="31" t="s">
        <v>23</v>
      </c>
      <c r="D26" s="32">
        <v>42326</v>
      </c>
      <c r="E26" s="31" t="s">
        <v>17</v>
      </c>
      <c r="F26" s="31">
        <v>15545107619</v>
      </c>
      <c r="G26" s="31" t="s">
        <v>18</v>
      </c>
      <c r="H26" s="31" t="s">
        <v>90</v>
      </c>
      <c r="I26" s="35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31">
        <v>227194</v>
      </c>
      <c r="B27" s="31" t="s">
        <v>56</v>
      </c>
      <c r="C27" s="31" t="s">
        <v>23</v>
      </c>
      <c r="D27" s="32">
        <v>42328</v>
      </c>
      <c r="E27" s="31" t="s">
        <v>17</v>
      </c>
      <c r="F27" s="31">
        <v>13054281568</v>
      </c>
      <c r="G27" s="31" t="s">
        <v>18</v>
      </c>
      <c r="H27" s="31" t="s">
        <v>57</v>
      </c>
      <c r="I27" s="35">
        <v>18603656120</v>
      </c>
      <c r="J27" s="7">
        <v>370.23</v>
      </c>
      <c r="K27" s="7">
        <v>0</v>
      </c>
      <c r="L27" s="7">
        <v>18.5115</v>
      </c>
      <c r="M27" s="30">
        <f t="shared" si="0"/>
        <v>0</v>
      </c>
      <c r="N27" s="20">
        <f t="shared" si="1"/>
        <v>18.51</v>
      </c>
      <c r="O27">
        <f>SUMIFS(联通数据!I:I,联通数据!A:A,LEFT(O$1,6),联通数据!C:C,F27)/1000</f>
        <v>370.23</v>
      </c>
    </row>
    <row r="28" spans="1:15">
      <c r="A28" s="31">
        <v>227838</v>
      </c>
      <c r="B28" s="31" t="s">
        <v>60</v>
      </c>
      <c r="C28" s="31" t="s">
        <v>61</v>
      </c>
      <c r="D28" s="32">
        <v>42346</v>
      </c>
      <c r="E28" s="31" t="s">
        <v>17</v>
      </c>
      <c r="F28" s="31">
        <v>15645570168</v>
      </c>
      <c r="G28" s="31" t="s">
        <v>18</v>
      </c>
      <c r="H28" s="31" t="s">
        <v>91</v>
      </c>
      <c r="I28" s="35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31">
        <v>228120</v>
      </c>
      <c r="B29" s="31" t="s">
        <v>62</v>
      </c>
      <c r="C29" s="31" t="s">
        <v>23</v>
      </c>
      <c r="D29" s="32">
        <v>42355</v>
      </c>
      <c r="E29" s="31" t="s">
        <v>17</v>
      </c>
      <c r="F29" s="31">
        <v>13159850785</v>
      </c>
      <c r="G29" s="31" t="s">
        <v>18</v>
      </c>
      <c r="H29" s="31" t="s">
        <v>63</v>
      </c>
      <c r="I29" s="35">
        <v>18604611856</v>
      </c>
      <c r="J29" s="7">
        <v>529.78</v>
      </c>
      <c r="K29" s="7">
        <v>0</v>
      </c>
      <c r="L29" s="7">
        <v>26.489</v>
      </c>
      <c r="M29" s="30">
        <f t="shared" si="0"/>
        <v>0</v>
      </c>
      <c r="N29" s="20">
        <f t="shared" si="1"/>
        <v>26.49</v>
      </c>
      <c r="O29">
        <f>SUMIFS(联通数据!I:I,联通数据!A:A,LEFT(O$1,6),联通数据!C:C,F29)/1000</f>
        <v>529.78</v>
      </c>
    </row>
    <row r="30" spans="1:15">
      <c r="A30" s="31">
        <v>228257</v>
      </c>
      <c r="B30" s="31" t="s">
        <v>64</v>
      </c>
      <c r="C30" s="31" t="s">
        <v>65</v>
      </c>
      <c r="D30" s="32">
        <v>42360</v>
      </c>
      <c r="E30" s="31" t="s">
        <v>17</v>
      </c>
      <c r="F30" s="31">
        <v>15545903995</v>
      </c>
      <c r="G30" s="31" t="s">
        <v>18</v>
      </c>
      <c r="H30" s="31" t="s">
        <v>92</v>
      </c>
      <c r="I30" s="35">
        <v>18604689168</v>
      </c>
      <c r="J30" s="7">
        <v>278.96</v>
      </c>
      <c r="K30" s="7">
        <v>0</v>
      </c>
      <c r="L30" s="7">
        <v>13.948</v>
      </c>
      <c r="M30" s="30">
        <f t="shared" si="0"/>
        <v>1</v>
      </c>
      <c r="N30" s="20">
        <f t="shared" si="1"/>
        <v>0</v>
      </c>
      <c r="O30">
        <f>SUMIFS(联通数据!I:I,联通数据!A:A,LEFT(O$1,6),联通数据!C:C,F30)/1000</f>
        <v>0</v>
      </c>
    </row>
    <row r="31" spans="1:15">
      <c r="A31" s="31">
        <v>228479</v>
      </c>
      <c r="B31" s="31" t="s">
        <v>66</v>
      </c>
      <c r="C31" s="31" t="s">
        <v>67</v>
      </c>
      <c r="D31" s="32">
        <v>42368</v>
      </c>
      <c r="E31" s="31" t="s">
        <v>17</v>
      </c>
      <c r="F31" s="31">
        <v>13089767451</v>
      </c>
      <c r="G31" s="31" t="s">
        <v>18</v>
      </c>
      <c r="H31" s="31" t="s">
        <v>68</v>
      </c>
      <c r="I31" s="35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31">
        <v>228527</v>
      </c>
      <c r="B32" s="31" t="s">
        <v>93</v>
      </c>
      <c r="C32" s="31" t="s">
        <v>67</v>
      </c>
      <c r="D32" s="32">
        <v>42370</v>
      </c>
      <c r="E32" s="31" t="s">
        <v>17</v>
      </c>
      <c r="F32" s="31">
        <v>13214668068</v>
      </c>
      <c r="G32" s="31" t="s">
        <v>18</v>
      </c>
      <c r="H32" s="31" t="s">
        <v>94</v>
      </c>
      <c r="I32" s="35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31">
        <v>228593</v>
      </c>
      <c r="B33" s="31" t="s">
        <v>25</v>
      </c>
      <c r="C33" s="31" t="s">
        <v>26</v>
      </c>
      <c r="D33" s="32">
        <v>42373</v>
      </c>
      <c r="E33" s="31" t="s">
        <v>17</v>
      </c>
      <c r="F33" s="31">
        <v>13104524724</v>
      </c>
      <c r="G33" s="31" t="s">
        <v>18</v>
      </c>
      <c r="H33" s="31" t="s">
        <v>27</v>
      </c>
      <c r="I33" s="35">
        <v>15645202616</v>
      </c>
      <c r="J33" s="7">
        <v>0</v>
      </c>
      <c r="K33" s="7">
        <v>0</v>
      </c>
      <c r="L33" s="7">
        <v>0</v>
      </c>
      <c r="M33" s="30">
        <f t="shared" si="0"/>
        <v>0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31">
        <v>228807</v>
      </c>
      <c r="B34" s="31" t="s">
        <v>95</v>
      </c>
      <c r="C34" s="31" t="s">
        <v>54</v>
      </c>
      <c r="D34" s="32">
        <v>42380</v>
      </c>
      <c r="E34" s="31" t="s">
        <v>17</v>
      </c>
      <c r="F34" s="31">
        <v>15545413110</v>
      </c>
      <c r="G34" s="31" t="s">
        <v>18</v>
      </c>
      <c r="H34" s="31" t="s">
        <v>96</v>
      </c>
      <c r="I34" s="35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31">
        <v>229031</v>
      </c>
      <c r="B35" s="31" t="s">
        <v>97</v>
      </c>
      <c r="C35" s="31" t="s">
        <v>35</v>
      </c>
      <c r="D35" s="32">
        <v>42387</v>
      </c>
      <c r="E35" s="31" t="s">
        <v>17</v>
      </c>
      <c r="F35" s="31">
        <v>13144660091</v>
      </c>
      <c r="G35" s="31" t="s">
        <v>18</v>
      </c>
      <c r="H35" s="31" t="s">
        <v>75</v>
      </c>
      <c r="I35" s="35">
        <v>18604664632</v>
      </c>
      <c r="J35" s="7">
        <v>0</v>
      </c>
      <c r="K35" s="7">
        <v>0</v>
      </c>
      <c r="L35" s="7">
        <v>0</v>
      </c>
      <c r="M35" s="30">
        <f t="shared" ref="M35:M66" si="2">IF(J35+K35&gt;0,1-O35/(J35+K35),0)</f>
        <v>0</v>
      </c>
      <c r="N35" s="20">
        <f t="shared" ref="N35:N66" si="3">ROUND(L35*(1-M35),2)</f>
        <v>0</v>
      </c>
      <c r="O35">
        <f>SUMIFS(联通数据!I:I,联通数据!A:A,LEFT(O$1,6),联通数据!C:C,F35)/1000</f>
        <v>0</v>
      </c>
    </row>
    <row r="36" spans="1:15">
      <c r="A36" s="31">
        <v>229079</v>
      </c>
      <c r="B36" s="31" t="s">
        <v>98</v>
      </c>
      <c r="C36" s="31" t="s">
        <v>23</v>
      </c>
      <c r="D36" s="32">
        <v>42389</v>
      </c>
      <c r="E36" s="31" t="s">
        <v>17</v>
      </c>
      <c r="F36" s="31">
        <v>15545159712</v>
      </c>
      <c r="G36" s="31" t="s">
        <v>18</v>
      </c>
      <c r="H36" s="31" t="s">
        <v>99</v>
      </c>
      <c r="I36" s="35">
        <v>18603655953</v>
      </c>
      <c r="J36" s="7">
        <v>200</v>
      </c>
      <c r="K36" s="7">
        <v>0</v>
      </c>
      <c r="L36" s="7">
        <v>10</v>
      </c>
      <c r="M36" s="30">
        <f t="shared" si="2"/>
        <v>1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31">
        <v>229565</v>
      </c>
      <c r="B37" s="31" t="s">
        <v>101</v>
      </c>
      <c r="C37" s="31" t="s">
        <v>23</v>
      </c>
      <c r="D37" s="32">
        <v>42403</v>
      </c>
      <c r="E37" s="31" t="s">
        <v>17</v>
      </c>
      <c r="F37" s="31">
        <v>13029807572</v>
      </c>
      <c r="G37" s="31" t="s">
        <v>18</v>
      </c>
      <c r="H37" s="31" t="s">
        <v>102</v>
      </c>
      <c r="I37" s="35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31">
        <v>229749</v>
      </c>
      <c r="B38" s="31" t="s">
        <v>103</v>
      </c>
      <c r="C38" s="31" t="s">
        <v>23</v>
      </c>
      <c r="D38" s="32">
        <v>42416</v>
      </c>
      <c r="E38" s="31" t="s">
        <v>17</v>
      </c>
      <c r="F38" s="31">
        <v>15545540032</v>
      </c>
      <c r="G38" s="31" t="s">
        <v>18</v>
      </c>
      <c r="H38" s="31" t="s">
        <v>104</v>
      </c>
      <c r="I38" s="35">
        <v>18603653136</v>
      </c>
      <c r="J38" s="7">
        <v>792.14</v>
      </c>
      <c r="K38" s="7">
        <v>0</v>
      </c>
      <c r="L38" s="7">
        <v>39.607</v>
      </c>
      <c r="M38" s="30">
        <f t="shared" si="2"/>
        <v>0</v>
      </c>
      <c r="N38" s="20">
        <f t="shared" si="3"/>
        <v>39.61</v>
      </c>
      <c r="O38">
        <f>SUMIFS(联通数据!I:I,联通数据!A:A,LEFT(O$1,6),联通数据!C:C,F38)/1000</f>
        <v>792.14</v>
      </c>
    </row>
    <row r="39" spans="1:15">
      <c r="A39" s="31">
        <v>230240</v>
      </c>
      <c r="B39" s="31" t="s">
        <v>106</v>
      </c>
      <c r="C39" s="31" t="s">
        <v>23</v>
      </c>
      <c r="D39" s="32">
        <v>42433</v>
      </c>
      <c r="E39" s="31" t="s">
        <v>17</v>
      </c>
      <c r="F39" s="31">
        <v>18686706064</v>
      </c>
      <c r="G39" s="31" t="s">
        <v>18</v>
      </c>
      <c r="H39" s="31" t="s">
        <v>107</v>
      </c>
      <c r="I39" s="35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31">
        <v>230280</v>
      </c>
      <c r="B40" s="31" t="s">
        <v>108</v>
      </c>
      <c r="C40" s="31" t="s">
        <v>20</v>
      </c>
      <c r="D40" s="32">
        <v>42436</v>
      </c>
      <c r="E40" s="31" t="s">
        <v>17</v>
      </c>
      <c r="F40" s="31">
        <v>15604631379</v>
      </c>
      <c r="G40" s="31" t="s">
        <v>18</v>
      </c>
      <c r="H40" s="31" t="s">
        <v>109</v>
      </c>
      <c r="I40" s="35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31">
        <v>230298</v>
      </c>
      <c r="B41" s="31" t="s">
        <v>128</v>
      </c>
      <c r="C41" s="31" t="s">
        <v>61</v>
      </c>
      <c r="D41" s="32">
        <v>42436</v>
      </c>
      <c r="E41" s="31" t="s">
        <v>17</v>
      </c>
      <c r="F41" s="31">
        <v>13045389591</v>
      </c>
      <c r="G41" s="31" t="s">
        <v>18</v>
      </c>
      <c r="H41" s="31" t="s">
        <v>129</v>
      </c>
      <c r="I41" s="35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31">
        <v>230391</v>
      </c>
      <c r="B42" s="31" t="s">
        <v>111</v>
      </c>
      <c r="C42" s="31" t="s">
        <v>16</v>
      </c>
      <c r="D42" s="32">
        <v>42439</v>
      </c>
      <c r="E42" s="31" t="s">
        <v>17</v>
      </c>
      <c r="F42" s="31">
        <v>15604593101</v>
      </c>
      <c r="G42" s="31" t="s">
        <v>18</v>
      </c>
      <c r="H42" s="31" t="s">
        <v>112</v>
      </c>
      <c r="I42" s="35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31">
        <v>230501</v>
      </c>
      <c r="B43" s="31" t="s">
        <v>113</v>
      </c>
      <c r="C43" s="31" t="s">
        <v>67</v>
      </c>
      <c r="D43" s="32">
        <v>42444</v>
      </c>
      <c r="E43" s="31" t="s">
        <v>17</v>
      </c>
      <c r="F43" s="31">
        <v>13039787819</v>
      </c>
      <c r="G43" s="31" t="s">
        <v>18</v>
      </c>
      <c r="H43" s="31" t="s">
        <v>114</v>
      </c>
      <c r="I43" s="35">
        <v>18645604068</v>
      </c>
      <c r="J43" s="7">
        <v>853.34</v>
      </c>
      <c r="K43" s="7">
        <v>0</v>
      </c>
      <c r="L43" s="7">
        <v>42.667</v>
      </c>
      <c r="M43" s="30">
        <f t="shared" si="2"/>
        <v>0.468746337919235</v>
      </c>
      <c r="N43" s="20">
        <f t="shared" si="3"/>
        <v>22.67</v>
      </c>
      <c r="O43">
        <f>SUMIFS(联通数据!I:I,联通数据!A:A,LEFT(O$1,6),联通数据!C:C,F43)/1000</f>
        <v>453.34</v>
      </c>
    </row>
    <row r="44" spans="1:15">
      <c r="A44" s="31">
        <v>230502</v>
      </c>
      <c r="B44" s="31" t="s">
        <v>115</v>
      </c>
      <c r="C44" s="31" t="s">
        <v>23</v>
      </c>
      <c r="D44" s="32">
        <v>42444</v>
      </c>
      <c r="E44" s="31" t="s">
        <v>17</v>
      </c>
      <c r="F44" s="31">
        <v>13029726327</v>
      </c>
      <c r="G44" s="31" t="s">
        <v>18</v>
      </c>
      <c r="H44" s="31" t="s">
        <v>116</v>
      </c>
      <c r="I44" s="35">
        <v>18603655891</v>
      </c>
      <c r="J44" s="7">
        <v>198.16</v>
      </c>
      <c r="K44" s="7">
        <v>0</v>
      </c>
      <c r="L44" s="7">
        <v>9.908</v>
      </c>
      <c r="M44" s="30">
        <f t="shared" si="2"/>
        <v>0</v>
      </c>
      <c r="N44" s="20">
        <f t="shared" si="3"/>
        <v>9.91</v>
      </c>
      <c r="O44">
        <f>SUMIFS(联通数据!I:I,联通数据!A:A,LEFT(O$1,6),联通数据!C:C,F44)/1000</f>
        <v>198.16</v>
      </c>
    </row>
    <row r="45" spans="1:15">
      <c r="A45" s="31">
        <v>230712</v>
      </c>
      <c r="B45" s="31" t="s">
        <v>117</v>
      </c>
      <c r="C45" s="31" t="s">
        <v>23</v>
      </c>
      <c r="D45" s="32">
        <v>42450</v>
      </c>
      <c r="E45" s="31" t="s">
        <v>17</v>
      </c>
      <c r="F45" s="31">
        <v>13125911397</v>
      </c>
      <c r="G45" s="31" t="s">
        <v>18</v>
      </c>
      <c r="H45" s="31" t="s">
        <v>118</v>
      </c>
      <c r="I45" s="35">
        <v>18603655892</v>
      </c>
      <c r="J45" s="7">
        <v>2960.94</v>
      </c>
      <c r="K45" s="7">
        <v>0</v>
      </c>
      <c r="L45" s="7">
        <v>148.047</v>
      </c>
      <c r="M45" s="30">
        <f t="shared" si="2"/>
        <v>0</v>
      </c>
      <c r="N45" s="20">
        <f t="shared" si="3"/>
        <v>148.05</v>
      </c>
      <c r="O45">
        <f>SUMIFS(联通数据!I:I,联通数据!A:A,LEFT(O$1,6),联通数据!C:C,F45)/1000</f>
        <v>2960.94</v>
      </c>
    </row>
    <row r="46" spans="1:15">
      <c r="A46" s="31">
        <v>230958</v>
      </c>
      <c r="B46" s="31" t="s">
        <v>119</v>
      </c>
      <c r="C46" s="31" t="s">
        <v>52</v>
      </c>
      <c r="D46" s="32">
        <v>42458</v>
      </c>
      <c r="E46" s="31" t="s">
        <v>17</v>
      </c>
      <c r="F46" s="31">
        <v>15545556309</v>
      </c>
      <c r="G46" s="31" t="s">
        <v>18</v>
      </c>
      <c r="H46" s="31" t="s">
        <v>120</v>
      </c>
      <c r="I46" s="35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31">
        <v>230977</v>
      </c>
      <c r="B47" s="31" t="s">
        <v>121</v>
      </c>
      <c r="C47" s="31" t="s">
        <v>23</v>
      </c>
      <c r="D47" s="32">
        <v>42459</v>
      </c>
      <c r="E47" s="31" t="s">
        <v>17</v>
      </c>
      <c r="F47" s="31">
        <v>13069860176</v>
      </c>
      <c r="G47" s="31" t="s">
        <v>18</v>
      </c>
      <c r="H47" s="31" t="s">
        <v>122</v>
      </c>
      <c r="I47" s="35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1">
        <v>231012</v>
      </c>
      <c r="B48" s="31" t="s">
        <v>123</v>
      </c>
      <c r="C48" s="31" t="s">
        <v>23</v>
      </c>
      <c r="D48" s="32">
        <v>42460</v>
      </c>
      <c r="E48" s="31" t="s">
        <v>17</v>
      </c>
      <c r="F48" s="31">
        <v>13100874110</v>
      </c>
      <c r="G48" s="31" t="s">
        <v>18</v>
      </c>
      <c r="H48" s="31" t="s">
        <v>124</v>
      </c>
      <c r="I48" s="35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31">
        <v>231015</v>
      </c>
      <c r="B49" s="31" t="s">
        <v>125</v>
      </c>
      <c r="C49" s="31" t="s">
        <v>20</v>
      </c>
      <c r="D49" s="32">
        <v>42460</v>
      </c>
      <c r="E49" s="31" t="s">
        <v>17</v>
      </c>
      <c r="F49" s="31">
        <v>15603631425</v>
      </c>
      <c r="G49" s="31" t="s">
        <v>18</v>
      </c>
      <c r="H49" s="31" t="s">
        <v>130</v>
      </c>
      <c r="I49" s="35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31">
        <v>231044</v>
      </c>
      <c r="B50" s="31" t="s">
        <v>131</v>
      </c>
      <c r="C50" s="31" t="s">
        <v>32</v>
      </c>
      <c r="D50" s="32">
        <v>42461</v>
      </c>
      <c r="E50" s="31" t="s">
        <v>17</v>
      </c>
      <c r="F50" s="31">
        <v>13089625051</v>
      </c>
      <c r="G50" s="31" t="s">
        <v>18</v>
      </c>
      <c r="H50" s="31" t="s">
        <v>73</v>
      </c>
      <c r="I50" s="35">
        <v>15645887172</v>
      </c>
      <c r="J50" s="7">
        <v>115.25</v>
      </c>
      <c r="K50" s="7">
        <v>0</v>
      </c>
      <c r="L50" s="7">
        <v>5.7625</v>
      </c>
      <c r="M50" s="30">
        <f t="shared" si="2"/>
        <v>0</v>
      </c>
      <c r="N50" s="20">
        <f t="shared" si="3"/>
        <v>5.76</v>
      </c>
      <c r="O50">
        <f>SUMIFS(联通数据!I:I,联通数据!A:A,LEFT(O$1,6),联通数据!C:C,F50)/1000</f>
        <v>115.25</v>
      </c>
    </row>
    <row r="51" spans="1:15">
      <c r="A51" s="31">
        <v>231072</v>
      </c>
      <c r="B51" s="31" t="s">
        <v>132</v>
      </c>
      <c r="C51" s="31" t="s">
        <v>16</v>
      </c>
      <c r="D51" s="32">
        <v>42461</v>
      </c>
      <c r="E51" s="31" t="s">
        <v>17</v>
      </c>
      <c r="F51" s="31">
        <v>13029836886</v>
      </c>
      <c r="G51" s="31" t="s">
        <v>18</v>
      </c>
      <c r="H51" s="31" t="s">
        <v>133</v>
      </c>
      <c r="I51" s="35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31">
        <v>231108</v>
      </c>
      <c r="B52" s="31" t="s">
        <v>134</v>
      </c>
      <c r="C52" s="31" t="s">
        <v>20</v>
      </c>
      <c r="D52" s="32">
        <v>42465</v>
      </c>
      <c r="E52" s="31" t="s">
        <v>17</v>
      </c>
      <c r="F52" s="31">
        <v>13045336752</v>
      </c>
      <c r="G52" s="31" t="s">
        <v>18</v>
      </c>
      <c r="H52" s="31" t="s">
        <v>135</v>
      </c>
      <c r="I52" s="35">
        <v>18604530032</v>
      </c>
      <c r="J52" s="7">
        <v>50</v>
      </c>
      <c r="K52" s="7">
        <v>0</v>
      </c>
      <c r="L52" s="7">
        <v>2.5</v>
      </c>
      <c r="M52" s="30">
        <f t="shared" si="2"/>
        <v>0</v>
      </c>
      <c r="N52" s="20">
        <f t="shared" si="3"/>
        <v>2.5</v>
      </c>
      <c r="O52">
        <f>SUMIFS(联通数据!I:I,联通数据!A:A,LEFT(O$1,6),联通数据!C:C,F52)/1000</f>
        <v>50</v>
      </c>
    </row>
    <row r="53" spans="1:15">
      <c r="A53" s="31">
        <v>231485</v>
      </c>
      <c r="B53" s="31" t="s">
        <v>136</v>
      </c>
      <c r="C53" s="31" t="s">
        <v>16</v>
      </c>
      <c r="D53" s="32">
        <v>42479</v>
      </c>
      <c r="E53" s="31" t="s">
        <v>17</v>
      </c>
      <c r="F53" s="31">
        <v>13244592769</v>
      </c>
      <c r="G53" s="31" t="s">
        <v>18</v>
      </c>
      <c r="H53" s="31" t="s">
        <v>137</v>
      </c>
      <c r="I53" s="35">
        <v>15645900517</v>
      </c>
      <c r="J53" s="7">
        <v>200</v>
      </c>
      <c r="K53" s="7">
        <v>0</v>
      </c>
      <c r="L53" s="7">
        <v>10</v>
      </c>
      <c r="M53" s="30">
        <f t="shared" si="2"/>
        <v>1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31">
        <v>231594</v>
      </c>
      <c r="B54" s="31" t="s">
        <v>138</v>
      </c>
      <c r="C54" s="31" t="s">
        <v>23</v>
      </c>
      <c r="D54" s="32">
        <v>42481</v>
      </c>
      <c r="E54" s="31" t="s">
        <v>17</v>
      </c>
      <c r="F54" s="31">
        <v>15561561681</v>
      </c>
      <c r="G54" s="31" t="s">
        <v>18</v>
      </c>
      <c r="H54" s="31" t="s">
        <v>18</v>
      </c>
      <c r="I54" s="35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31">
        <v>232094</v>
      </c>
      <c r="B55" s="31" t="s">
        <v>140</v>
      </c>
      <c r="C55" s="31" t="s">
        <v>16</v>
      </c>
      <c r="D55" s="32">
        <v>42495</v>
      </c>
      <c r="E55" s="31" t="s">
        <v>17</v>
      </c>
      <c r="F55" s="31">
        <v>13194596220</v>
      </c>
      <c r="G55" s="31" t="s">
        <v>18</v>
      </c>
      <c r="H55" s="31" t="s">
        <v>141</v>
      </c>
      <c r="I55" s="35">
        <v>15645902667</v>
      </c>
      <c r="J55" s="7">
        <v>0</v>
      </c>
      <c r="K55" s="7">
        <v>0</v>
      </c>
      <c r="L55" s="7">
        <v>0</v>
      </c>
      <c r="M55" s="30">
        <f t="shared" si="2"/>
        <v>0</v>
      </c>
      <c r="N55" s="20">
        <f t="shared" si="3"/>
        <v>0</v>
      </c>
      <c r="O55">
        <f>SUMIFS(联通数据!I:I,联通数据!A:A,LEFT(O$1,6),联通数据!C:C,F55)/1000</f>
        <v>0</v>
      </c>
    </row>
    <row r="56" spans="1:15">
      <c r="A56" s="33">
        <v>232187</v>
      </c>
      <c r="B56" s="33" t="s">
        <v>142</v>
      </c>
      <c r="C56" s="33" t="s">
        <v>26</v>
      </c>
      <c r="D56" s="34">
        <v>42499</v>
      </c>
      <c r="E56" s="33" t="s">
        <v>17</v>
      </c>
      <c r="F56" s="33">
        <v>13089740575</v>
      </c>
      <c r="G56" s="33" t="s">
        <v>18</v>
      </c>
      <c r="H56" s="33" t="s">
        <v>143</v>
      </c>
      <c r="I56" s="36">
        <v>15645202539</v>
      </c>
      <c r="J56" s="7">
        <v>229.36</v>
      </c>
      <c r="K56" s="7">
        <v>0</v>
      </c>
      <c r="L56" s="7">
        <v>11.468</v>
      </c>
      <c r="M56" s="30">
        <f t="shared" si="2"/>
        <v>0</v>
      </c>
      <c r="N56" s="20">
        <f t="shared" si="3"/>
        <v>11.47</v>
      </c>
      <c r="O56">
        <f>SUMIFS(联通数据!I:I,联通数据!A:A,LEFT(O$1,6),联通数据!C:C,F56)/1000</f>
        <v>229.36</v>
      </c>
    </row>
    <row r="57" spans="1:15">
      <c r="A57" s="33">
        <v>232262</v>
      </c>
      <c r="B57" s="33" t="s">
        <v>144</v>
      </c>
      <c r="C57" s="33" t="s">
        <v>61</v>
      </c>
      <c r="D57" s="34">
        <v>42501</v>
      </c>
      <c r="E57" s="33" t="s">
        <v>17</v>
      </c>
      <c r="F57" s="33">
        <v>13009968712</v>
      </c>
      <c r="G57" s="33" t="s">
        <v>18</v>
      </c>
      <c r="H57" s="33" t="s">
        <v>145</v>
      </c>
      <c r="I57" s="36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33">
        <v>232268</v>
      </c>
      <c r="B58" s="33" t="s">
        <v>146</v>
      </c>
      <c r="C58" s="33" t="s">
        <v>67</v>
      </c>
      <c r="D58" s="34">
        <v>42501</v>
      </c>
      <c r="E58" s="33" t="s">
        <v>17</v>
      </c>
      <c r="F58" s="33">
        <v>13039775697</v>
      </c>
      <c r="G58" s="33" t="s">
        <v>18</v>
      </c>
      <c r="H58" s="33" t="s">
        <v>147</v>
      </c>
      <c r="I58" s="36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33">
        <v>232269</v>
      </c>
      <c r="B59" s="33" t="s">
        <v>148</v>
      </c>
      <c r="C59" s="33" t="s">
        <v>20</v>
      </c>
      <c r="D59" s="34">
        <v>42501</v>
      </c>
      <c r="E59" s="33" t="s">
        <v>17</v>
      </c>
      <c r="F59" s="33">
        <v>13144635512</v>
      </c>
      <c r="G59" s="33" t="s">
        <v>18</v>
      </c>
      <c r="H59" s="33" t="s">
        <v>149</v>
      </c>
      <c r="I59" s="36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33">
        <v>232289</v>
      </c>
      <c r="B60" s="33" t="s">
        <v>150</v>
      </c>
      <c r="C60" s="33" t="s">
        <v>16</v>
      </c>
      <c r="D60" s="34">
        <v>42502</v>
      </c>
      <c r="E60" s="33" t="s">
        <v>17</v>
      </c>
      <c r="F60" s="33">
        <v>13039835520</v>
      </c>
      <c r="G60" s="33" t="s">
        <v>18</v>
      </c>
      <c r="H60" s="33" t="s">
        <v>151</v>
      </c>
      <c r="I60" s="36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33">
        <v>232442</v>
      </c>
      <c r="B61" s="33" t="s">
        <v>152</v>
      </c>
      <c r="C61" s="33" t="s">
        <v>153</v>
      </c>
      <c r="D61" s="34">
        <v>42506</v>
      </c>
      <c r="E61" s="33" t="s">
        <v>17</v>
      </c>
      <c r="F61" s="33">
        <v>13091750030</v>
      </c>
      <c r="G61" s="33" t="s">
        <v>18</v>
      </c>
      <c r="H61" s="33" t="s">
        <v>91</v>
      </c>
      <c r="I61" s="36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33">
        <v>232736</v>
      </c>
      <c r="B62" s="33" t="s">
        <v>154</v>
      </c>
      <c r="C62" s="33" t="s">
        <v>16</v>
      </c>
      <c r="D62" s="34">
        <v>42515</v>
      </c>
      <c r="E62" s="33" t="s">
        <v>17</v>
      </c>
      <c r="F62" s="33">
        <v>13029823031</v>
      </c>
      <c r="G62" s="33" t="s">
        <v>18</v>
      </c>
      <c r="H62" s="33" t="s">
        <v>155</v>
      </c>
      <c r="I62" s="36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33">
        <v>232791</v>
      </c>
      <c r="B63" s="33" t="s">
        <v>156</v>
      </c>
      <c r="C63" s="33" t="s">
        <v>153</v>
      </c>
      <c r="D63" s="34">
        <v>42517</v>
      </c>
      <c r="E63" s="33" t="s">
        <v>17</v>
      </c>
      <c r="F63" s="33">
        <v>13089902168</v>
      </c>
      <c r="G63" s="33" t="s">
        <v>18</v>
      </c>
      <c r="H63" s="33" t="s">
        <v>157</v>
      </c>
      <c r="I63" s="36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33">
        <v>232795</v>
      </c>
      <c r="B64" s="33" t="s">
        <v>158</v>
      </c>
      <c r="C64" s="33" t="s">
        <v>23</v>
      </c>
      <c r="D64" s="34">
        <v>42517</v>
      </c>
      <c r="E64" s="33" t="s">
        <v>17</v>
      </c>
      <c r="F64" s="33">
        <v>15546108519</v>
      </c>
      <c r="G64" s="33" t="s">
        <v>18</v>
      </c>
      <c r="H64" s="33" t="s">
        <v>160</v>
      </c>
      <c r="I64" s="36">
        <v>18603656003</v>
      </c>
      <c r="J64" s="7">
        <v>0</v>
      </c>
      <c r="K64" s="7">
        <v>0</v>
      </c>
      <c r="L64" s="7">
        <v>0</v>
      </c>
      <c r="M64" s="30">
        <f t="shared" si="2"/>
        <v>0</v>
      </c>
      <c r="N64" s="20">
        <f t="shared" si="3"/>
        <v>0</v>
      </c>
      <c r="O64">
        <f>SUMIFS(联通数据!I:I,联通数据!A:A,LEFT(O$1,6),联通数据!C:C,F64)/1000</f>
        <v>0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29">
        <v>18645502235</v>
      </c>
      <c r="J65" s="7">
        <v>302.8</v>
      </c>
      <c r="K65" s="7">
        <v>0</v>
      </c>
      <c r="L65" s="7">
        <v>15.14</v>
      </c>
      <c r="M65" s="30">
        <f t="shared" si="2"/>
        <v>0</v>
      </c>
      <c r="N65" s="20">
        <f t="shared" si="3"/>
        <v>15.14</v>
      </c>
      <c r="O65">
        <f>SUMIFS(联通数据!I:I,联通数据!A:A,LEFT(O$1,6),联通数据!C:C,F65)/1000</f>
        <v>302.8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29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29">
        <v>18646181233</v>
      </c>
      <c r="J67" s="7">
        <v>448.79</v>
      </c>
      <c r="K67" s="7">
        <v>0</v>
      </c>
      <c r="L67" s="7">
        <v>22.4395</v>
      </c>
      <c r="M67" s="30">
        <f t="shared" ref="M67:M105" si="4">IF(J67+K67&gt;0,1-O67/(J67+K67),0)</f>
        <v>0</v>
      </c>
      <c r="N67" s="20">
        <f t="shared" ref="N67:N105" si="5">ROUND(L67*(1-M67),2)</f>
        <v>22.44</v>
      </c>
      <c r="O67">
        <f>SUMIFS(联通数据!I:I,联通数据!A:A,LEFT(O$1,6),联通数据!C:C,F67)/1000</f>
        <v>448.79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29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29">
        <v>18603655929</v>
      </c>
      <c r="J69" s="7">
        <v>5000</v>
      </c>
      <c r="K69" s="7">
        <v>0</v>
      </c>
      <c r="L69" s="7">
        <v>250</v>
      </c>
      <c r="M69" s="30">
        <f t="shared" si="4"/>
        <v>1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29">
        <v>18603655929</v>
      </c>
      <c r="J70" s="7">
        <v>5000</v>
      </c>
      <c r="K70" s="7">
        <v>0</v>
      </c>
      <c r="L70" s="7">
        <v>250</v>
      </c>
      <c r="M70" s="30">
        <f t="shared" si="4"/>
        <v>1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29">
        <v>18603655929</v>
      </c>
      <c r="J71" s="7">
        <v>5000</v>
      </c>
      <c r="K71" s="7">
        <v>0</v>
      </c>
      <c r="L71" s="7">
        <v>250</v>
      </c>
      <c r="M71" s="30">
        <f t="shared" si="4"/>
        <v>1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29">
        <v>18645614565</v>
      </c>
      <c r="J72" s="7">
        <v>200</v>
      </c>
      <c r="K72" s="7">
        <v>0</v>
      </c>
      <c r="L72" s="7">
        <v>10</v>
      </c>
      <c r="M72" s="30">
        <f t="shared" si="4"/>
        <v>0</v>
      </c>
      <c r="N72" s="20">
        <f t="shared" si="5"/>
        <v>10</v>
      </c>
      <c r="O72">
        <f>SUMIFS(联通数据!I:I,联通数据!A:A,LEFT(O$1,6),联通数据!C:C,F72)/1000</f>
        <v>200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29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29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29">
        <v>18603656528</v>
      </c>
      <c r="J75" s="7">
        <v>256.48</v>
      </c>
      <c r="K75" s="7">
        <v>0</v>
      </c>
      <c r="L75" s="7">
        <v>12.824</v>
      </c>
      <c r="M75" s="30">
        <f t="shared" si="4"/>
        <v>0</v>
      </c>
      <c r="N75" s="20">
        <f t="shared" si="5"/>
        <v>12.82</v>
      </c>
      <c r="O75">
        <f>SUMIFS(联通数据!I:I,联通数据!A:A,LEFT(O$1,6),联通数据!C:C,F75)/1000</f>
        <v>256.48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29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29">
        <v>18604612320</v>
      </c>
      <c r="J77" s="7">
        <v>50</v>
      </c>
      <c r="K77" s="7">
        <v>0</v>
      </c>
      <c r="L77" s="7">
        <v>2.5</v>
      </c>
      <c r="M77" s="30">
        <f t="shared" si="4"/>
        <v>0</v>
      </c>
      <c r="N77" s="20">
        <f t="shared" si="5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29">
        <v>18603600503</v>
      </c>
      <c r="J78" s="7">
        <v>50</v>
      </c>
      <c r="K78" s="7">
        <v>0</v>
      </c>
      <c r="L78" s="7">
        <v>2.5</v>
      </c>
      <c r="M78" s="30">
        <f t="shared" si="4"/>
        <v>0</v>
      </c>
      <c r="N78" s="20">
        <f t="shared" si="5"/>
        <v>2.5</v>
      </c>
      <c r="O78">
        <f>SUMIFS(联通数据!I:I,联通数据!A:A,LEFT(O$1,6),联通数据!C:C,F78)/1000</f>
        <v>50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29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29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29">
        <v>18604664204</v>
      </c>
      <c r="J81" s="7">
        <v>50</v>
      </c>
      <c r="K81" s="7">
        <v>0</v>
      </c>
      <c r="L81" s="7">
        <v>2.5</v>
      </c>
      <c r="M81" s="30">
        <f t="shared" si="4"/>
        <v>0</v>
      </c>
      <c r="N81" s="20">
        <f t="shared" si="5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29">
        <v>18645614565</v>
      </c>
      <c r="J82" s="7">
        <v>0</v>
      </c>
      <c r="K82" s="7">
        <v>0</v>
      </c>
      <c r="L82" s="7">
        <v>0</v>
      </c>
      <c r="M82" s="30">
        <f t="shared" si="4"/>
        <v>0</v>
      </c>
      <c r="N82" s="20">
        <f t="shared" si="5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29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29">
        <v>15645209883</v>
      </c>
      <c r="J84" s="7">
        <v>435.98</v>
      </c>
      <c r="K84" s="7">
        <v>0</v>
      </c>
      <c r="L84" s="7">
        <v>21.799</v>
      </c>
      <c r="M84" s="30">
        <f t="shared" si="4"/>
        <v>0</v>
      </c>
      <c r="N84" s="20">
        <f t="shared" si="5"/>
        <v>21.8</v>
      </c>
      <c r="O84">
        <f>SUMIFS(联通数据!I:I,联通数据!A:A,LEFT(O$1,6),联通数据!C:C,F84)/1000</f>
        <v>435.98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29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29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29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29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29">
        <v>18603653137</v>
      </c>
      <c r="J89" s="7">
        <v>50</v>
      </c>
      <c r="K89" s="7">
        <v>0</v>
      </c>
      <c r="L89" s="7">
        <v>2.5</v>
      </c>
      <c r="M89" s="30">
        <f t="shared" si="4"/>
        <v>0</v>
      </c>
      <c r="N89" s="20">
        <f t="shared" si="5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29">
        <v>15645901778</v>
      </c>
      <c r="J90" s="7">
        <v>525.02</v>
      </c>
      <c r="K90" s="7">
        <v>0</v>
      </c>
      <c r="L90" s="7">
        <v>26.251</v>
      </c>
      <c r="M90" s="30">
        <f t="shared" si="4"/>
        <v>0</v>
      </c>
      <c r="N90" s="20">
        <f t="shared" si="5"/>
        <v>26.25</v>
      </c>
      <c r="O90">
        <f>SUMIFS(联通数据!I:I,联通数据!A:A,LEFT(O$1,6),联通数据!C:C,F90)/1000</f>
        <v>525.02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29">
        <v>18603653134</v>
      </c>
      <c r="J91" s="7">
        <v>7744.45</v>
      </c>
      <c r="K91" s="7">
        <v>0</v>
      </c>
      <c r="L91" s="7">
        <v>387.2225</v>
      </c>
      <c r="M91" s="30">
        <f t="shared" si="4"/>
        <v>0</v>
      </c>
      <c r="N91" s="20">
        <f t="shared" si="5"/>
        <v>387.22</v>
      </c>
      <c r="O91">
        <f>SUMIFS(联通数据!I:I,联通数据!A:A,LEFT(O$1,6),联通数据!C:C,F91)/1000</f>
        <v>7744.45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29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29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29">
        <v>18604530032</v>
      </c>
      <c r="J94" s="7">
        <v>1143.21</v>
      </c>
      <c r="K94" s="7">
        <v>0</v>
      </c>
      <c r="L94" s="7">
        <v>57.1605</v>
      </c>
      <c r="M94" s="30">
        <f t="shared" si="4"/>
        <v>0</v>
      </c>
      <c r="N94" s="20">
        <f t="shared" si="5"/>
        <v>57.16</v>
      </c>
      <c r="O94">
        <f>SUMIFS(联通数据!I:I,联通数据!A:A,LEFT(O$1,6),联通数据!C:C,F94)/1000</f>
        <v>1143.21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29">
        <v>15604570118</v>
      </c>
      <c r="J95" s="7">
        <v>200</v>
      </c>
      <c r="K95" s="7">
        <v>0</v>
      </c>
      <c r="L95" s="7">
        <v>10</v>
      </c>
      <c r="M95" s="30">
        <f t="shared" si="4"/>
        <v>0</v>
      </c>
      <c r="N95" s="20">
        <f t="shared" si="5"/>
        <v>10</v>
      </c>
      <c r="O95">
        <f>SUMIFS(联通数据!I:I,联通数据!A:A,LEFT(O$1,6),联通数据!C:C,F95)/1000</f>
        <v>200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29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29">
        <v>15645201855</v>
      </c>
      <c r="J97" s="7">
        <v>100</v>
      </c>
      <c r="K97" s="7">
        <v>0</v>
      </c>
      <c r="L97" s="7">
        <v>5</v>
      </c>
      <c r="M97" s="30">
        <f t="shared" si="4"/>
        <v>0</v>
      </c>
      <c r="N97" s="20">
        <f t="shared" si="5"/>
        <v>5</v>
      </c>
      <c r="O97">
        <f>SUMIFS(联通数据!I:I,联通数据!A:A,LEFT(O$1,6),联通数据!C:C,F97)/1000</f>
        <v>100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29">
        <v>18604530207</v>
      </c>
      <c r="J98" s="7">
        <v>0</v>
      </c>
      <c r="K98" s="7">
        <v>0</v>
      </c>
      <c r="L98" s="7">
        <v>0</v>
      </c>
      <c r="M98" s="30">
        <f t="shared" si="4"/>
        <v>0</v>
      </c>
      <c r="N98" s="20">
        <f t="shared" si="5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29">
        <v>15645202616</v>
      </c>
      <c r="J99" s="7">
        <v>7231.38</v>
      </c>
      <c r="K99" s="7">
        <v>0</v>
      </c>
      <c r="L99" s="7">
        <v>361.569</v>
      </c>
      <c r="M99" s="30">
        <f t="shared" si="4"/>
        <v>0.26865411581192</v>
      </c>
      <c r="N99" s="20">
        <f t="shared" si="5"/>
        <v>264.43</v>
      </c>
      <c r="O99">
        <f>SUMIFS(联通数据!I:I,联通数据!A:A,LEFT(O$1,6),联通数据!C:C,F99)/1000</f>
        <v>5288.64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29">
        <v>15645202616</v>
      </c>
      <c r="J100" s="7">
        <v>5000</v>
      </c>
      <c r="K100" s="7">
        <v>0</v>
      </c>
      <c r="L100" s="7">
        <v>250</v>
      </c>
      <c r="M100" s="30">
        <f t="shared" si="4"/>
        <v>0</v>
      </c>
      <c r="N100" s="20">
        <f t="shared" si="5"/>
        <v>250</v>
      </c>
      <c r="O100">
        <f>SUMIFS(联通数据!I:I,联通数据!A:A,LEFT(O$1,6),联通数据!C:C,F100)/1000</f>
        <v>5000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29">
        <v>18604530211</v>
      </c>
      <c r="J101" s="7">
        <v>50</v>
      </c>
      <c r="K101" s="7">
        <v>0</v>
      </c>
      <c r="L101" s="7">
        <v>2.5</v>
      </c>
      <c r="M101" s="30">
        <f t="shared" si="4"/>
        <v>1</v>
      </c>
      <c r="N101" s="20">
        <f t="shared" si="5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29">
        <v>18603609617</v>
      </c>
      <c r="J102" s="7">
        <v>100</v>
      </c>
      <c r="K102" s="7">
        <v>0</v>
      </c>
      <c r="L102" s="7">
        <v>5</v>
      </c>
      <c r="M102" s="30">
        <f t="shared" si="4"/>
        <v>0.2806</v>
      </c>
      <c r="N102" s="20">
        <f t="shared" si="5"/>
        <v>3.6</v>
      </c>
      <c r="O102">
        <f>SUMIFS(联通数据!I:I,联通数据!A:A,LEFT(O$1,6),联通数据!C:C,F102)/1000</f>
        <v>71.94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29">
        <v>18603658121</v>
      </c>
      <c r="J103" s="7">
        <v>241.68</v>
      </c>
      <c r="K103" s="7">
        <v>0</v>
      </c>
      <c r="L103" s="7">
        <v>12.084</v>
      </c>
      <c r="M103" s="30">
        <f t="shared" si="4"/>
        <v>0</v>
      </c>
      <c r="N103" s="20">
        <f t="shared" si="5"/>
        <v>12.08</v>
      </c>
      <c r="O103">
        <f>SUMIFS(联通数据!I:I,联通数据!A:A,LEFT(O$1,6),联通数据!C:C,F103)/1000</f>
        <v>241.68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29">
        <v>18603655971</v>
      </c>
      <c r="J104" s="7">
        <v>0.18</v>
      </c>
      <c r="K104" s="7">
        <v>0</v>
      </c>
      <c r="L104" s="7">
        <v>0.009</v>
      </c>
      <c r="M104" s="30">
        <f t="shared" si="4"/>
        <v>0</v>
      </c>
      <c r="N104" s="20">
        <f t="shared" si="5"/>
        <v>0.01</v>
      </c>
      <c r="O104">
        <f>SUMIFS(联通数据!I:I,联通数据!A:A,LEFT(O$1,6),联通数据!C:C,F104)/1000</f>
        <v>0.18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29">
        <v>18603655892</v>
      </c>
      <c r="J105" s="7">
        <v>0</v>
      </c>
      <c r="K105" s="7">
        <v>0</v>
      </c>
      <c r="L105" s="7">
        <v>0</v>
      </c>
      <c r="M105" s="30">
        <f t="shared" si="4"/>
        <v>0</v>
      </c>
      <c r="N105" s="20">
        <f t="shared" si="5"/>
        <v>0</v>
      </c>
      <c r="O105">
        <f>SUMIFS(联通数据!I:I,联通数据!A:A,LEFT(O$1,6),联通数据!C:C,F105)/1000</f>
        <v>0</v>
      </c>
    </row>
  </sheetData>
  <autoFilter ref="A1:O105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workbookViewId="0">
      <pane xSplit="14" ySplit="1" topLeftCell="O50" activePane="bottomRight" state="frozen"/>
      <selection/>
      <selection pane="topRight"/>
      <selection pane="bottomLeft"/>
      <selection pane="bottomRight" activeCell="O19" sqref="O19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  <col min="15" max="15" width="9.37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227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>IF(J3+K3&gt;0,1-O3/(J3+K3),0)</f>
        <v>0</v>
      </c>
      <c r="N3" s="20">
        <f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>IF(J4+K4&gt;0,1-O4/(J4+K4),0)</f>
        <v>0</v>
      </c>
      <c r="N4" s="20">
        <f>ROUND(L4*(1-M4),2)</f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ref="M5:M36" si="0">IF(J5+K5&gt;0,1-O5/(J5+K5),0)</f>
        <v>1</v>
      </c>
      <c r="N5" s="20">
        <f t="shared" ref="N5:N36" si="1">ROUND(L5*(1-M5),2)</f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1082.38</v>
      </c>
      <c r="K6" s="7">
        <v>0</v>
      </c>
      <c r="L6" s="7">
        <v>54.119</v>
      </c>
      <c r="M6" s="30">
        <f t="shared" si="0"/>
        <v>0</v>
      </c>
      <c r="N6" s="20">
        <f t="shared" si="1"/>
        <v>54.12</v>
      </c>
      <c r="O6">
        <f>SUMIFS(联通数据!I:I,联通数据!A:A,LEFT(O$1,6),联通数据!C:C,F6)/1000</f>
        <v>1082.38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50</v>
      </c>
      <c r="K13" s="7">
        <v>0</v>
      </c>
      <c r="L13" s="7">
        <v>2.5</v>
      </c>
      <c r="M13" s="30">
        <f t="shared" si="0"/>
        <v>0</v>
      </c>
      <c r="N13" s="20">
        <f t="shared" si="1"/>
        <v>2.5</v>
      </c>
      <c r="O13">
        <f>SUMIFS(联通数据!I:I,联通数据!A:A,LEFT(O$1,6),联通数据!C:C,F13)/1000</f>
        <v>50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227.63</v>
      </c>
      <c r="K14" s="7">
        <v>0</v>
      </c>
      <c r="L14" s="7">
        <v>11.3815</v>
      </c>
      <c r="M14" s="30">
        <f t="shared" si="0"/>
        <v>0</v>
      </c>
      <c r="N14" s="20">
        <f t="shared" si="1"/>
        <v>11.38</v>
      </c>
      <c r="O14">
        <f>SUMIFS(联通数据!I:I,联通数据!A:A,LEFT(O$1,6),联通数据!C:C,F14)/1000</f>
        <v>227.63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9859.8</v>
      </c>
      <c r="K18" s="7">
        <v>0</v>
      </c>
      <c r="L18" s="7">
        <v>492.99</v>
      </c>
      <c r="M18" s="30">
        <f t="shared" si="0"/>
        <v>-1.82559483965505e-5</v>
      </c>
      <c r="N18" s="20">
        <f t="shared" si="1"/>
        <v>493</v>
      </c>
      <c r="O18">
        <f>SUMIFS(联通数据!I:I,联通数据!A:A,LEFT(O$1,6),联通数据!C:C,F18)/1000</f>
        <v>9859.98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105.9</v>
      </c>
      <c r="K19" s="7">
        <v>0</v>
      </c>
      <c r="L19" s="7">
        <v>5.295</v>
      </c>
      <c r="M19" s="30">
        <f t="shared" si="0"/>
        <v>-3.77714825306893</v>
      </c>
      <c r="N19" s="20">
        <f t="shared" si="1"/>
        <v>25.3</v>
      </c>
      <c r="O19">
        <f>SUMIFS(联通数据!I:I,联通数据!A:A,LEFT(O$1,6),联通数据!C:C,F19)/1000</f>
        <v>505.9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0"/>
        <v>0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182.56</v>
      </c>
      <c r="K27" s="7">
        <v>0</v>
      </c>
      <c r="L27" s="7">
        <v>9.128</v>
      </c>
      <c r="M27" s="30">
        <f t="shared" si="0"/>
        <v>0</v>
      </c>
      <c r="N27" s="20">
        <f t="shared" si="1"/>
        <v>9.13</v>
      </c>
      <c r="O27">
        <f>SUMIFS(联通数据!I:I,联通数据!A:A,LEFT(O$1,6),联通数据!C:C,F27)/1000</f>
        <v>182.56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288.48</v>
      </c>
      <c r="K30" s="7">
        <v>0</v>
      </c>
      <c r="L30" s="7">
        <v>14.424</v>
      </c>
      <c r="M30" s="30">
        <f t="shared" si="0"/>
        <v>1</v>
      </c>
      <c r="N30" s="20">
        <f t="shared" si="1"/>
        <v>0</v>
      </c>
      <c r="O30">
        <f>SUMIFS(联通数据!I:I,联通数据!A:A,LEFT(O$1,6),联通数据!C:C,F30)/1000</f>
        <v>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0"/>
        <v>0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0"/>
        <v>0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0"/>
        <v>0</v>
      </c>
      <c r="N35" s="20">
        <f t="shared" si="1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0"/>
        <v>0</v>
      </c>
      <c r="N36" s="20">
        <f t="shared" si="1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ref="M37:M68" si="2">IF(J37+K37&gt;0,1-O37/(J37+K37),0)</f>
        <v>0</v>
      </c>
      <c r="N37" s="20">
        <f t="shared" ref="N37:N68" si="3">ROUND(L37*(1-M37),2)</f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746.08</v>
      </c>
      <c r="K38" s="7">
        <v>0</v>
      </c>
      <c r="L38" s="7">
        <v>37.304</v>
      </c>
      <c r="M38" s="30">
        <f t="shared" si="2"/>
        <v>0</v>
      </c>
      <c r="N38" s="20">
        <f t="shared" si="3"/>
        <v>37.3</v>
      </c>
      <c r="O38">
        <f>SUMIFS(联通数据!I:I,联通数据!A:A,LEFT(O$1,6),联通数据!C:C,F38)/1000</f>
        <v>746.08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370.4</v>
      </c>
      <c r="K44" s="7">
        <v>0</v>
      </c>
      <c r="L44" s="7">
        <v>18.52</v>
      </c>
      <c r="M44" s="30">
        <f t="shared" si="2"/>
        <v>0</v>
      </c>
      <c r="N44" s="20">
        <f t="shared" si="3"/>
        <v>18.52</v>
      </c>
      <c r="O44">
        <f>SUMIFS(联通数据!I:I,联通数据!A:A,LEFT(O$1,6),联通数据!C:C,F44)/1000</f>
        <v>370.4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3594.18</v>
      </c>
      <c r="K45" s="7">
        <v>0</v>
      </c>
      <c r="L45" s="7">
        <v>179.709</v>
      </c>
      <c r="M45" s="30">
        <f t="shared" si="2"/>
        <v>0</v>
      </c>
      <c r="N45" s="20">
        <f t="shared" si="3"/>
        <v>179.71</v>
      </c>
      <c r="O45">
        <f>SUMIFS(联通数据!I:I,联通数据!A:A,LEFT(O$1,6),联通数据!C:C,F45)/1000</f>
        <v>3594.18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50</v>
      </c>
      <c r="K50" s="7">
        <v>0</v>
      </c>
      <c r="L50" s="7">
        <v>2.5</v>
      </c>
      <c r="M50" s="30">
        <f t="shared" si="2"/>
        <v>0</v>
      </c>
      <c r="N50" s="20">
        <f t="shared" si="3"/>
        <v>2.5</v>
      </c>
      <c r="O50">
        <f>SUMIFS(联通数据!I:I,联通数据!A:A,LEFT(O$1,6),联通数据!C:C,F50)/1000</f>
        <v>50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2"/>
        <v>0</v>
      </c>
      <c r="N52" s="20">
        <f t="shared" si="3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2"/>
        <v>0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2"/>
        <v>0</v>
      </c>
      <c r="N55" s="20">
        <f t="shared" si="3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2"/>
        <v>0</v>
      </c>
      <c r="N56" s="20">
        <f t="shared" si="3"/>
        <v>5</v>
      </c>
      <c r="O56">
        <f>SUMIFS(联通数据!I:I,联通数据!A:A,LEFT(O$1,6),联通数据!C:C,F56)/1000</f>
        <v>100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17">
        <v>232736</v>
      </c>
      <c r="B62" s="17" t="s">
        <v>154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0</v>
      </c>
      <c r="K64" s="7">
        <v>0</v>
      </c>
      <c r="L64" s="7">
        <v>0</v>
      </c>
      <c r="M64" s="30">
        <f t="shared" si="2"/>
        <v>0</v>
      </c>
      <c r="N64" s="20">
        <f t="shared" si="3"/>
        <v>0</v>
      </c>
      <c r="O64">
        <f>SUMIFS(联通数据!I:I,联通数据!A:A,LEFT(O$1,6),联通数据!C:C,F64)/1000</f>
        <v>0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200</v>
      </c>
      <c r="K65" s="7">
        <v>0</v>
      </c>
      <c r="L65" s="7">
        <v>10</v>
      </c>
      <c r="M65" s="30">
        <f t="shared" si="2"/>
        <v>0</v>
      </c>
      <c r="N65" s="20">
        <f t="shared" si="3"/>
        <v>10</v>
      </c>
      <c r="O65">
        <f>SUMIFS(联通数据!I:I,联通数据!A:A,LEFT(O$1,6),联通数据!C:C,F65)/1000</f>
        <v>200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400</v>
      </c>
      <c r="K67" s="7">
        <v>0</v>
      </c>
      <c r="L67" s="7">
        <v>20</v>
      </c>
      <c r="M67" s="30">
        <f t="shared" si="2"/>
        <v>0</v>
      </c>
      <c r="N67" s="20">
        <f t="shared" si="3"/>
        <v>20</v>
      </c>
      <c r="O67">
        <f>SUMIFS(联通数据!I:I,联通数据!A:A,LEFT(O$1,6),联通数据!C:C,F67)/1000</f>
        <v>400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2"/>
        <v>0</v>
      </c>
      <c r="N68" s="20">
        <f t="shared" si="3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5000</v>
      </c>
      <c r="K69" s="7">
        <v>0</v>
      </c>
      <c r="L69" s="7">
        <v>250</v>
      </c>
      <c r="M69" s="30">
        <f t="shared" ref="M69:M105" si="4">IF(J69+K69&gt;0,1-O69/(J69+K69),0)</f>
        <v>1</v>
      </c>
      <c r="N69" s="20">
        <f t="shared" ref="N69:N105" si="5">ROUND(L69*(1-M69),2)</f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5000</v>
      </c>
      <c r="K70" s="7">
        <v>0</v>
      </c>
      <c r="L70" s="7">
        <v>250</v>
      </c>
      <c r="M70" s="30">
        <f t="shared" si="4"/>
        <v>1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5000</v>
      </c>
      <c r="K71" s="7">
        <v>0</v>
      </c>
      <c r="L71" s="7">
        <v>250</v>
      </c>
      <c r="M71" s="30">
        <f t="shared" si="4"/>
        <v>1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200</v>
      </c>
      <c r="K72" s="7">
        <v>0</v>
      </c>
      <c r="L72" s="7">
        <v>10</v>
      </c>
      <c r="M72" s="30">
        <f t="shared" si="4"/>
        <v>0</v>
      </c>
      <c r="N72" s="20">
        <f t="shared" si="5"/>
        <v>10</v>
      </c>
      <c r="O72">
        <f>SUMIFS(联通数据!I:I,联通数据!A:A,LEFT(O$1,6),联通数据!C:C,F72)/1000</f>
        <v>200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0</v>
      </c>
      <c r="K74" s="7">
        <v>0</v>
      </c>
      <c r="L74" s="7">
        <v>0</v>
      </c>
      <c r="M74" s="30">
        <f t="shared" si="4"/>
        <v>0</v>
      </c>
      <c r="N74" s="20">
        <f t="shared" si="5"/>
        <v>0</v>
      </c>
      <c r="O74">
        <f>SUMIFS(联通数据!I:I,联通数据!A:A,LEFT(O$1,6),联通数据!C:C,F74)/1000</f>
        <v>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224.88</v>
      </c>
      <c r="K75" s="7">
        <v>0</v>
      </c>
      <c r="L75" s="7">
        <v>11.244</v>
      </c>
      <c r="M75" s="30">
        <f t="shared" si="4"/>
        <v>0</v>
      </c>
      <c r="N75" s="20">
        <f t="shared" si="5"/>
        <v>11.24</v>
      </c>
      <c r="O75">
        <f>SUMIFS(联通数据!I:I,联通数据!A:A,LEFT(O$1,6),联通数据!C:C,F75)/1000</f>
        <v>224.88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99.59</v>
      </c>
      <c r="K77" s="7">
        <v>0</v>
      </c>
      <c r="L77" s="7">
        <v>4.9795</v>
      </c>
      <c r="M77" s="30">
        <f t="shared" si="4"/>
        <v>0</v>
      </c>
      <c r="N77" s="20">
        <f t="shared" si="5"/>
        <v>4.98</v>
      </c>
      <c r="O77">
        <f>SUMIFS(联通数据!I:I,联通数据!A:A,LEFT(O$1,6),联通数据!C:C,F77)/1000</f>
        <v>99.59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50</v>
      </c>
      <c r="K78" s="7">
        <v>0</v>
      </c>
      <c r="L78" s="7">
        <v>2.5</v>
      </c>
      <c r="M78" s="30">
        <f t="shared" si="4"/>
        <v>0</v>
      </c>
      <c r="N78" s="20">
        <f t="shared" si="5"/>
        <v>2.5</v>
      </c>
      <c r="O78">
        <f>SUMIFS(联通数据!I:I,联通数据!A:A,LEFT(O$1,6),联通数据!C:C,F78)/1000</f>
        <v>50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50</v>
      </c>
      <c r="K81" s="7">
        <v>0</v>
      </c>
      <c r="L81" s="7">
        <v>2.5</v>
      </c>
      <c r="M81" s="30">
        <f t="shared" si="4"/>
        <v>0</v>
      </c>
      <c r="N81" s="20">
        <f t="shared" si="5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4"/>
        <v>0</v>
      </c>
      <c r="N82" s="20">
        <f t="shared" si="5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4"/>
        <v>0</v>
      </c>
      <c r="N84" s="20">
        <f t="shared" si="5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4"/>
        <v>0</v>
      </c>
      <c r="N89" s="20">
        <f t="shared" si="5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589.42</v>
      </c>
      <c r="K90" s="7">
        <v>0</v>
      </c>
      <c r="L90" s="7">
        <v>29.471</v>
      </c>
      <c r="M90" s="30">
        <f t="shared" si="4"/>
        <v>0</v>
      </c>
      <c r="N90" s="20">
        <f t="shared" si="5"/>
        <v>29.47</v>
      </c>
      <c r="O90">
        <f>SUMIFS(联通数据!I:I,联通数据!A:A,LEFT(O$1,6),联通数据!C:C,F90)/1000</f>
        <v>589.42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8654.8</v>
      </c>
      <c r="K91" s="7">
        <v>0</v>
      </c>
      <c r="L91" s="7">
        <v>432.74</v>
      </c>
      <c r="M91" s="30">
        <f t="shared" si="4"/>
        <v>0</v>
      </c>
      <c r="N91" s="20">
        <f t="shared" si="5"/>
        <v>432.74</v>
      </c>
      <c r="O91">
        <f>SUMIFS(联通数据!I:I,联通数据!A:A,LEFT(O$1,6),联通数据!C:C,F91)/1000</f>
        <v>8654.8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1639.86</v>
      </c>
      <c r="K94" s="7">
        <v>0</v>
      </c>
      <c r="L94" s="7">
        <v>81.993</v>
      </c>
      <c r="M94" s="30">
        <f t="shared" si="4"/>
        <v>0</v>
      </c>
      <c r="N94" s="20">
        <f t="shared" si="5"/>
        <v>81.99</v>
      </c>
      <c r="O94">
        <f>SUMIFS(联通数据!I:I,联通数据!A:A,LEFT(O$1,6),联通数据!C:C,F94)/1000</f>
        <v>1639.86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200</v>
      </c>
      <c r="K95" s="7">
        <v>0</v>
      </c>
      <c r="L95" s="7">
        <v>10</v>
      </c>
      <c r="M95" s="30">
        <f t="shared" si="4"/>
        <v>0</v>
      </c>
      <c r="N95" s="20">
        <f t="shared" si="5"/>
        <v>10</v>
      </c>
      <c r="O95">
        <f>SUMIFS(联通数据!I:I,联通数据!A:A,LEFT(O$1,6),联通数据!C:C,F95)/1000</f>
        <v>200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100</v>
      </c>
      <c r="K97" s="7">
        <v>0</v>
      </c>
      <c r="L97" s="7">
        <v>5</v>
      </c>
      <c r="M97" s="30">
        <f t="shared" si="4"/>
        <v>1</v>
      </c>
      <c r="N97" s="20">
        <f t="shared" si="5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4"/>
        <v>0</v>
      </c>
      <c r="N98" s="20">
        <f t="shared" si="5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4"/>
        <v>0</v>
      </c>
      <c r="N99" s="20">
        <f t="shared" si="5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4"/>
        <v>0</v>
      </c>
      <c r="N100" s="20">
        <f t="shared" si="5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4"/>
        <v>1</v>
      </c>
      <c r="N101" s="20">
        <f t="shared" si="5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4"/>
        <v>0</v>
      </c>
      <c r="N102" s="20">
        <f t="shared" si="5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6385.44</v>
      </c>
      <c r="K103" s="7">
        <v>0</v>
      </c>
      <c r="L103" s="7">
        <v>319.272</v>
      </c>
      <c r="M103" s="30">
        <f t="shared" si="4"/>
        <v>0</v>
      </c>
      <c r="N103" s="20">
        <f t="shared" si="5"/>
        <v>319.27</v>
      </c>
      <c r="O103">
        <f>SUMIFS(联通数据!I:I,联通数据!A:A,LEFT(O$1,6),联通数据!C:C,F103)/1000</f>
        <v>6385.44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13428.36</v>
      </c>
      <c r="K104" s="7">
        <v>0</v>
      </c>
      <c r="L104" s="7">
        <v>671.418</v>
      </c>
      <c r="M104" s="30">
        <f t="shared" si="4"/>
        <v>0</v>
      </c>
      <c r="N104" s="20">
        <f t="shared" si="5"/>
        <v>671.42</v>
      </c>
      <c r="O104">
        <f>SUMIFS(联通数据!I:I,联通数据!A:A,LEFT(O$1,6),联通数据!C:C,F104)/1000</f>
        <v>13428.36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4"/>
        <v>0</v>
      </c>
      <c r="N105" s="20">
        <f t="shared" si="5"/>
        <v>5</v>
      </c>
      <c r="O105">
        <f>SUMIFS(联通数据!I:I,联通数据!A:A,LEFT(O$1,6),联通数据!C:C,F105)/1000</f>
        <v>100</v>
      </c>
    </row>
  </sheetData>
  <autoFilter ref="A1:O105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workbookViewId="0">
      <pane xSplit="14" ySplit="1" topLeftCell="O89" activePane="bottomRight" state="frozen"/>
      <selection/>
      <selection pane="topRight"/>
      <selection pane="bottomLeft"/>
      <selection pane="bottomRight" activeCell="L103" sqref="L103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228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>IF(J3+K3&gt;0,1-O3/(J3+K3),0)</f>
        <v>0</v>
      </c>
      <c r="N3" s="20">
        <f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>IF(J4+K4&gt;0,1-O4/(J4+K4),0)</f>
        <v>0</v>
      </c>
      <c r="N4" s="20">
        <f>ROUND(L4*(1-M4),2)</f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>IF(J5+K5&gt;0,1-O5/(J5+K5),0)</f>
        <v>1</v>
      </c>
      <c r="N5" s="20">
        <f>ROUND(L5*(1-M5),2)</f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993.2</v>
      </c>
      <c r="K6" s="7">
        <v>0</v>
      </c>
      <c r="L6" s="7">
        <v>49.66</v>
      </c>
      <c r="M6" s="30">
        <f t="shared" ref="M6:M37" si="0">IF(J6+K6&gt;0,1-O6/(J6+K6),0)</f>
        <v>0</v>
      </c>
      <c r="N6" s="20">
        <f t="shared" ref="N6:N37" si="1">ROUND(L6*(1-M6),2)</f>
        <v>49.66</v>
      </c>
      <c r="O6">
        <f>SUMIFS(联通数据!I:I,联通数据!A:A,LEFT(O$1,6),联通数据!C:C,F6)/1000</f>
        <v>993.2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50</v>
      </c>
      <c r="K13" s="7">
        <v>0</v>
      </c>
      <c r="L13" s="7">
        <v>2.5</v>
      </c>
      <c r="M13" s="30">
        <f t="shared" si="0"/>
        <v>0.1012</v>
      </c>
      <c r="N13" s="20">
        <f t="shared" si="1"/>
        <v>2.25</v>
      </c>
      <c r="O13">
        <f>SUMIFS(联通数据!I:I,联通数据!A:A,LEFT(O$1,6),联通数据!C:C,F13)/1000</f>
        <v>44.94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0"/>
        <v>0</v>
      </c>
      <c r="N14" s="20">
        <f t="shared" si="1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1827.54</v>
      </c>
      <c r="K18" s="7">
        <v>0</v>
      </c>
      <c r="L18" s="7">
        <v>91.377</v>
      </c>
      <c r="M18" s="30">
        <f t="shared" si="0"/>
        <v>3.28310187465153e-5</v>
      </c>
      <c r="N18" s="20">
        <f t="shared" si="1"/>
        <v>91.37</v>
      </c>
      <c r="O18">
        <f>SUMIFS(联通数据!I:I,联通数据!A:A,LEFT(O$1,6),联通数据!C:C,F18)/1000</f>
        <v>1827.48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102.6</v>
      </c>
      <c r="K19" s="7">
        <v>0</v>
      </c>
      <c r="L19" s="7">
        <v>5.13</v>
      </c>
      <c r="M19" s="30">
        <f t="shared" si="0"/>
        <v>-3.89863547758285</v>
      </c>
      <c r="N19" s="20">
        <f t="shared" si="1"/>
        <v>25.13</v>
      </c>
      <c r="O19">
        <f>SUMIFS(联通数据!I:I,联通数据!A:A,LEFT(O$1,6),联通数据!C:C,F19)/1000</f>
        <v>502.6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0"/>
        <v>0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0"/>
        <v>0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0"/>
        <v>0</v>
      </c>
      <c r="N24" s="20">
        <f t="shared" si="1"/>
        <v>0</v>
      </c>
      <c r="O24">
        <f>SUMIFS(联通数据!I:I,联通数据!A:A,LEFT(O$1,6),联通数据!C:C,F24)/1000</f>
        <v>50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139.23</v>
      </c>
      <c r="K27" s="7">
        <v>0</v>
      </c>
      <c r="L27" s="7">
        <v>6.9615</v>
      </c>
      <c r="M27" s="30">
        <f t="shared" si="0"/>
        <v>0</v>
      </c>
      <c r="N27" s="20">
        <f t="shared" si="1"/>
        <v>6.96</v>
      </c>
      <c r="O27">
        <f>SUMIFS(联通数据!I:I,联通数据!A:A,LEFT(O$1,6),联通数据!C:C,F27)/1000</f>
        <v>139.23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274.48</v>
      </c>
      <c r="K30" s="7">
        <v>0</v>
      </c>
      <c r="L30" s="7">
        <v>13.724</v>
      </c>
      <c r="M30" s="30">
        <f t="shared" si="0"/>
        <v>1</v>
      </c>
      <c r="N30" s="20">
        <f t="shared" si="1"/>
        <v>0</v>
      </c>
      <c r="O30">
        <f>SUMIFS(联通数据!I:I,联通数据!A:A,LEFT(O$1,6),联通数据!C:C,F30)/1000</f>
        <v>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0"/>
        <v>0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0"/>
        <v>0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0"/>
        <v>0</v>
      </c>
      <c r="N35" s="20">
        <f t="shared" si="1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0"/>
        <v>0</v>
      </c>
      <c r="N36" s="20">
        <f t="shared" si="1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0"/>
        <v>0</v>
      </c>
      <c r="N37" s="20">
        <f t="shared" si="1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654.8</v>
      </c>
      <c r="K38" s="7">
        <v>0</v>
      </c>
      <c r="L38" s="7">
        <v>32.74</v>
      </c>
      <c r="M38" s="30">
        <f t="shared" ref="M38:M69" si="2">IF(J38+K38&gt;0,1-O38/(J38+K38),0)</f>
        <v>0</v>
      </c>
      <c r="N38" s="20">
        <f t="shared" ref="N38:N69" si="3">ROUND(L38*(1-M38),2)</f>
        <v>32.74</v>
      </c>
      <c r="O38">
        <f>SUMIFS(联通数据!I:I,联通数据!A:A,LEFT(O$1,6),联通数据!C:C,F38)/1000</f>
        <v>654.8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0</v>
      </c>
      <c r="K42" s="7">
        <v>0</v>
      </c>
      <c r="L42" s="7">
        <v>0</v>
      </c>
      <c r="M42" s="30">
        <f t="shared" si="2"/>
        <v>0</v>
      </c>
      <c r="N42" s="20">
        <f t="shared" si="3"/>
        <v>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177.92</v>
      </c>
      <c r="K44" s="7">
        <v>0</v>
      </c>
      <c r="L44" s="7">
        <v>8.896</v>
      </c>
      <c r="M44" s="30">
        <f t="shared" si="2"/>
        <v>0</v>
      </c>
      <c r="N44" s="20">
        <f t="shared" si="3"/>
        <v>8.9</v>
      </c>
      <c r="O44">
        <f>SUMIFS(联通数据!I:I,联通数据!A:A,LEFT(O$1,6),联通数据!C:C,F44)/1000</f>
        <v>177.92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3783.96</v>
      </c>
      <c r="K45" s="7">
        <v>0</v>
      </c>
      <c r="L45" s="7">
        <v>189.198</v>
      </c>
      <c r="M45" s="30">
        <f t="shared" si="2"/>
        <v>0</v>
      </c>
      <c r="N45" s="20">
        <f t="shared" si="3"/>
        <v>189.2</v>
      </c>
      <c r="O45">
        <f>SUMIFS(联通数据!I:I,联通数据!A:A,LEFT(O$1,6),联通数据!C:C,F45)/1000</f>
        <v>3783.96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2"/>
        <v>0</v>
      </c>
      <c r="N47" s="20">
        <f t="shared" si="3"/>
        <v>0</v>
      </c>
      <c r="O47">
        <f>SUMIFS(联通数据!I:I,联通数据!A:A,LEFT(O$1,6),联通数据!C:C,F47)/1000</f>
        <v>40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0</v>
      </c>
      <c r="K48" s="7">
        <v>0</v>
      </c>
      <c r="L48" s="7">
        <v>0</v>
      </c>
      <c r="M48" s="30">
        <f t="shared" si="2"/>
        <v>0</v>
      </c>
      <c r="N48" s="20">
        <f t="shared" si="3"/>
        <v>0</v>
      </c>
      <c r="O48">
        <f>SUMIFS(联通数据!I:I,联通数据!A:A,LEFT(O$1,6),联通数据!C:C,F48)/1000</f>
        <v>100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56.03</v>
      </c>
      <c r="K50" s="7">
        <v>0</v>
      </c>
      <c r="L50" s="7">
        <v>2.8015</v>
      </c>
      <c r="M50" s="30">
        <f t="shared" si="2"/>
        <v>0</v>
      </c>
      <c r="N50" s="20">
        <f t="shared" si="3"/>
        <v>2.8</v>
      </c>
      <c r="O50">
        <f>SUMIFS(联通数据!I:I,联通数据!A:A,LEFT(O$1,6),联通数据!C:C,F50)/1000</f>
        <v>56.03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2"/>
        <v>0</v>
      </c>
      <c r="N52" s="20">
        <f t="shared" si="3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2"/>
        <v>0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2"/>
        <v>0</v>
      </c>
      <c r="N55" s="20">
        <f t="shared" si="3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2"/>
        <v>0.5</v>
      </c>
      <c r="N56" s="20">
        <f t="shared" si="3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17">
        <v>232736</v>
      </c>
      <c r="B62" s="17" t="s">
        <v>154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0</v>
      </c>
      <c r="K64" s="7">
        <v>0</v>
      </c>
      <c r="L64" s="7">
        <v>0</v>
      </c>
      <c r="M64" s="30">
        <f t="shared" si="2"/>
        <v>0</v>
      </c>
      <c r="N64" s="20">
        <f t="shared" si="3"/>
        <v>0</v>
      </c>
      <c r="O64">
        <f>SUMIFS(联通数据!I:I,联通数据!A:A,LEFT(O$1,6),联通数据!C:C,F64)/1000</f>
        <v>0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200</v>
      </c>
      <c r="K65" s="7">
        <v>0</v>
      </c>
      <c r="L65" s="7">
        <v>10</v>
      </c>
      <c r="M65" s="30">
        <f t="shared" si="2"/>
        <v>0</v>
      </c>
      <c r="N65" s="20">
        <f t="shared" si="3"/>
        <v>10</v>
      </c>
      <c r="O65">
        <f>SUMIFS(联通数据!I:I,联通数据!A:A,LEFT(O$1,6),联通数据!C:C,F65)/1000</f>
        <v>200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400</v>
      </c>
      <c r="K67" s="7">
        <v>0</v>
      </c>
      <c r="L67" s="7">
        <v>20</v>
      </c>
      <c r="M67" s="30">
        <f t="shared" si="2"/>
        <v>0</v>
      </c>
      <c r="N67" s="20">
        <f t="shared" si="3"/>
        <v>20</v>
      </c>
      <c r="O67">
        <f>SUMIFS(联通数据!I:I,联通数据!A:A,LEFT(O$1,6),联通数据!C:C,F67)/1000</f>
        <v>400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2"/>
        <v>0</v>
      </c>
      <c r="N68" s="20">
        <f t="shared" si="3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2"/>
        <v>0</v>
      </c>
      <c r="N69" s="20">
        <f t="shared" si="3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ref="M70:M107" si="4">IF(J70+K70&gt;0,1-O70/(J70+K70),0)</f>
        <v>0</v>
      </c>
      <c r="N70" s="20">
        <f t="shared" ref="N70:N107" si="5">ROUND(L70*(1-M70),2)</f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200</v>
      </c>
      <c r="K72" s="7">
        <v>0</v>
      </c>
      <c r="L72" s="7">
        <v>10</v>
      </c>
      <c r="M72" s="30">
        <f t="shared" si="4"/>
        <v>0</v>
      </c>
      <c r="N72" s="20">
        <f t="shared" si="5"/>
        <v>10</v>
      </c>
      <c r="O72">
        <f>SUMIFS(联通数据!I:I,联通数据!A:A,LEFT(O$1,6),联通数据!C:C,F72)/1000</f>
        <v>200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4"/>
        <v>0</v>
      </c>
      <c r="N77" s="20">
        <f t="shared" si="5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50</v>
      </c>
      <c r="K78" s="7">
        <v>0</v>
      </c>
      <c r="L78" s="7">
        <v>2.5</v>
      </c>
      <c r="M78" s="30">
        <f t="shared" si="4"/>
        <v>0.5766</v>
      </c>
      <c r="N78" s="20">
        <f t="shared" si="5"/>
        <v>1.06</v>
      </c>
      <c r="O78">
        <f>SUMIFS(联通数据!I:I,联通数据!A:A,LEFT(O$1,6),联通数据!C:C,F78)/1000</f>
        <v>21.17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50</v>
      </c>
      <c r="K81" s="7">
        <v>0</v>
      </c>
      <c r="L81" s="7">
        <v>2.5</v>
      </c>
      <c r="M81" s="30">
        <f t="shared" si="4"/>
        <v>0</v>
      </c>
      <c r="N81" s="20">
        <f t="shared" si="5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4"/>
        <v>0</v>
      </c>
      <c r="N82" s="20">
        <f t="shared" si="5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4"/>
        <v>0</v>
      </c>
      <c r="N84" s="20">
        <f t="shared" si="5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0</v>
      </c>
      <c r="K87" s="7">
        <v>0</v>
      </c>
      <c r="L87" s="7">
        <v>0</v>
      </c>
      <c r="M87" s="30">
        <f t="shared" si="4"/>
        <v>0</v>
      </c>
      <c r="N87" s="20">
        <f t="shared" si="5"/>
        <v>0</v>
      </c>
      <c r="O87">
        <f>SUMIFS(联通数据!I:I,联通数据!A:A,LEFT(O$1,6),联通数据!C:C,F87)/1000</f>
        <v>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4"/>
        <v>0</v>
      </c>
      <c r="N89" s="20">
        <f t="shared" si="5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509.83</v>
      </c>
      <c r="K90" s="7">
        <v>0</v>
      </c>
      <c r="L90" s="7">
        <v>25.4915</v>
      </c>
      <c r="M90" s="30">
        <f t="shared" si="4"/>
        <v>0</v>
      </c>
      <c r="N90" s="20">
        <f t="shared" si="5"/>
        <v>25.49</v>
      </c>
      <c r="O90">
        <f>SUMIFS(联通数据!I:I,联通数据!A:A,LEFT(O$1,6),联通数据!C:C,F90)/1000</f>
        <v>509.83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8239.4</v>
      </c>
      <c r="K91" s="7">
        <v>0</v>
      </c>
      <c r="L91" s="7">
        <v>411.97</v>
      </c>
      <c r="M91" s="30">
        <f t="shared" si="4"/>
        <v>0.0747687938442119</v>
      </c>
      <c r="N91" s="20">
        <f t="shared" si="5"/>
        <v>381.17</v>
      </c>
      <c r="O91">
        <f>SUMIFS(联通数据!I:I,联通数据!A:A,LEFT(O$1,6),联通数据!C:C,F91)/1000</f>
        <v>7623.35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1107.93</v>
      </c>
      <c r="K94" s="7">
        <v>0</v>
      </c>
      <c r="L94" s="7">
        <v>55.3965</v>
      </c>
      <c r="M94" s="30">
        <f t="shared" si="4"/>
        <v>0</v>
      </c>
      <c r="N94" s="20">
        <f t="shared" si="5"/>
        <v>55.4</v>
      </c>
      <c r="O94">
        <f>SUMIFS(联通数据!I:I,联通数据!A:A,LEFT(O$1,6),联通数据!C:C,F94)/1000</f>
        <v>1107.93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200</v>
      </c>
      <c r="K95" s="7">
        <v>0</v>
      </c>
      <c r="L95" s="7">
        <v>10</v>
      </c>
      <c r="M95" s="30">
        <f t="shared" si="4"/>
        <v>0</v>
      </c>
      <c r="N95" s="20">
        <f t="shared" si="5"/>
        <v>10</v>
      </c>
      <c r="O95">
        <f>SUMIFS(联通数据!I:I,联通数据!A:A,LEFT(O$1,6),联通数据!C:C,F95)/1000</f>
        <v>200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4"/>
        <v>0</v>
      </c>
      <c r="N97" s="20">
        <f t="shared" si="5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4"/>
        <v>0</v>
      </c>
      <c r="N98" s="20">
        <f t="shared" si="5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4"/>
        <v>0</v>
      </c>
      <c r="N99" s="20">
        <f t="shared" si="5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4"/>
        <v>0</v>
      </c>
      <c r="N100" s="20">
        <f t="shared" si="5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4"/>
        <v>1</v>
      </c>
      <c r="N101" s="20">
        <f t="shared" si="5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4"/>
        <v>0</v>
      </c>
      <c r="N102" s="20">
        <f t="shared" si="5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8869.32</v>
      </c>
      <c r="K103" s="7">
        <v>0</v>
      </c>
      <c r="L103" s="7">
        <v>443.466</v>
      </c>
      <c r="M103" s="30">
        <f t="shared" si="4"/>
        <v>0</v>
      </c>
      <c r="N103" s="20">
        <f t="shared" si="5"/>
        <v>443.47</v>
      </c>
      <c r="O103">
        <f>SUMIFS(联通数据!I:I,联通数据!A:A,LEFT(O$1,6),联通数据!C:C,F103)/1000</f>
        <v>8869.32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4"/>
        <v>0</v>
      </c>
      <c r="N104" s="20">
        <f t="shared" si="5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4"/>
        <v>0</v>
      </c>
      <c r="N105" s="20">
        <f t="shared" si="5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100</v>
      </c>
      <c r="K106" s="7">
        <v>0</v>
      </c>
      <c r="L106" s="7">
        <v>5</v>
      </c>
      <c r="M106" s="30">
        <f t="shared" si="4"/>
        <v>0</v>
      </c>
      <c r="N106" s="20">
        <f t="shared" si="5"/>
        <v>5</v>
      </c>
      <c r="O106">
        <f>SUMIFS(联通数据!I:I,联通数据!A:A,LEFT(O$1,6),联通数据!C:C,F106)/1000</f>
        <v>100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400</v>
      </c>
      <c r="K107" s="7">
        <v>0</v>
      </c>
      <c r="L107" s="7">
        <v>20</v>
      </c>
      <c r="M107" s="30">
        <f t="shared" si="4"/>
        <v>0</v>
      </c>
      <c r="N107" s="20">
        <f t="shared" si="5"/>
        <v>20</v>
      </c>
      <c r="O107">
        <f>SUMIFS(联通数据!I:I,联通数据!A:A,LEFT(O$1,6),联通数据!C:C,F107)/1000</f>
        <v>400</v>
      </c>
    </row>
  </sheetData>
  <autoFilter ref="A1:O107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K2" sqref="K2:K14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0.5" style="12" customWidth="1"/>
    <col min="10" max="10" width="10.375"/>
    <col min="12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29</v>
      </c>
    </row>
    <row r="2" spans="1:15">
      <c r="A2" s="50">
        <v>222412</v>
      </c>
      <c r="B2" s="9" t="s">
        <v>15</v>
      </c>
      <c r="C2" s="9" t="s">
        <v>16</v>
      </c>
      <c r="D2" s="51">
        <v>42166</v>
      </c>
      <c r="E2" s="9" t="s">
        <v>17</v>
      </c>
      <c r="F2" s="50">
        <v>18603679568</v>
      </c>
      <c r="G2" s="9" t="s">
        <v>18</v>
      </c>
      <c r="H2" s="9" t="s">
        <v>18</v>
      </c>
      <c r="I2" s="17"/>
      <c r="J2" s="52">
        <v>800</v>
      </c>
      <c r="K2" s="49">
        <v>0</v>
      </c>
      <c r="L2" s="7">
        <f>J2*5%+K2*7.5%</f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50">
        <v>223048</v>
      </c>
      <c r="B3" s="9" t="s">
        <v>30</v>
      </c>
      <c r="C3" s="9" t="s">
        <v>20</v>
      </c>
      <c r="D3" s="51">
        <v>42186</v>
      </c>
      <c r="E3" s="9" t="s">
        <v>17</v>
      </c>
      <c r="F3" s="50">
        <v>15694538416</v>
      </c>
      <c r="G3" s="9" t="s">
        <v>18</v>
      </c>
      <c r="H3" s="9" t="s">
        <v>21</v>
      </c>
      <c r="I3" s="17">
        <v>18604530197</v>
      </c>
      <c r="J3" s="52">
        <v>50</v>
      </c>
      <c r="K3" s="49">
        <v>0</v>
      </c>
      <c r="L3" s="7">
        <f t="shared" ref="L3:L14" si="0">J3*5%+K3*7.5%</f>
        <v>2.5</v>
      </c>
      <c r="M3" s="30">
        <f t="shared" ref="M3:M14" si="1">IF(J3+K3&gt;0,1-O3/(J3+K3),0)</f>
        <v>1</v>
      </c>
      <c r="N3" s="20">
        <f t="shared" ref="N3:N14" si="2">ROUND(L3*(1-M3),2)</f>
        <v>0</v>
      </c>
      <c r="O3">
        <f>SUMIFS(联通数据!I:I,联通数据!A:A,LEFT(O$1,6),联通数据!C:C,F3)/1000</f>
        <v>0</v>
      </c>
    </row>
    <row r="4" spans="1:15">
      <c r="A4" s="50">
        <v>224085</v>
      </c>
      <c r="B4" s="9" t="s">
        <v>22</v>
      </c>
      <c r="C4" s="9" t="s">
        <v>23</v>
      </c>
      <c r="D4" s="51">
        <v>42221</v>
      </c>
      <c r="E4" s="9" t="s">
        <v>17</v>
      </c>
      <c r="F4" s="50">
        <v>13101605147</v>
      </c>
      <c r="G4" s="9" t="s">
        <v>18</v>
      </c>
      <c r="H4" s="9" t="s">
        <v>18</v>
      </c>
      <c r="I4" s="17"/>
      <c r="J4" s="52">
        <v>50</v>
      </c>
      <c r="K4" s="49">
        <v>0</v>
      </c>
      <c r="L4" s="7">
        <f t="shared" si="0"/>
        <v>2.5</v>
      </c>
      <c r="M4" s="30">
        <f t="shared" si="1"/>
        <v>0.2</v>
      </c>
      <c r="N4" s="20">
        <f t="shared" si="2"/>
        <v>2</v>
      </c>
      <c r="O4">
        <f>SUMIFS(联通数据!I:I,联通数据!A:A,LEFT(O$1,6),联通数据!C:C,F4)/1000</f>
        <v>40</v>
      </c>
    </row>
    <row r="5" spans="1:15">
      <c r="A5" s="50">
        <v>224098</v>
      </c>
      <c r="B5" s="9" t="s">
        <v>24</v>
      </c>
      <c r="C5" s="9" t="s">
        <v>16</v>
      </c>
      <c r="D5" s="51">
        <v>42222</v>
      </c>
      <c r="E5" s="9" t="s">
        <v>17</v>
      </c>
      <c r="F5" s="50">
        <v>13029828095</v>
      </c>
      <c r="G5" s="9" t="s">
        <v>18</v>
      </c>
      <c r="H5" s="9"/>
      <c r="I5" s="17"/>
      <c r="J5" s="52">
        <v>400</v>
      </c>
      <c r="K5" s="49">
        <v>0</v>
      </c>
      <c r="L5" s="7">
        <f t="shared" si="0"/>
        <v>20</v>
      </c>
      <c r="M5" s="30">
        <f t="shared" si="1"/>
        <v>0</v>
      </c>
      <c r="N5" s="20">
        <f t="shared" si="2"/>
        <v>20</v>
      </c>
      <c r="O5">
        <f>SUMIFS(联通数据!I:I,联通数据!A:A,LEFT(O$1,6),联通数据!C:C,F5)/1000</f>
        <v>400</v>
      </c>
    </row>
    <row r="6" spans="1:15">
      <c r="A6" s="50">
        <v>224191</v>
      </c>
      <c r="B6" s="9" t="s">
        <v>25</v>
      </c>
      <c r="C6" s="9" t="s">
        <v>26</v>
      </c>
      <c r="D6" s="51">
        <v>42227</v>
      </c>
      <c r="E6" s="9" t="s">
        <v>17</v>
      </c>
      <c r="F6" s="50">
        <v>13089755402</v>
      </c>
      <c r="G6" s="9" t="s">
        <v>18</v>
      </c>
      <c r="H6" s="9" t="s">
        <v>27</v>
      </c>
      <c r="I6" s="17">
        <v>15646202616</v>
      </c>
      <c r="J6" s="52">
        <v>800</v>
      </c>
      <c r="K6" s="49">
        <v>0</v>
      </c>
      <c r="L6" s="7">
        <f t="shared" si="0"/>
        <v>40</v>
      </c>
      <c r="M6" s="30">
        <f t="shared" si="1"/>
        <v>0</v>
      </c>
      <c r="N6" s="20">
        <f t="shared" si="2"/>
        <v>40</v>
      </c>
      <c r="O6">
        <f>SUMIFS(联通数据!I:I,联通数据!A:A,LEFT(O$1,6),联通数据!C:C,F6)/1000</f>
        <v>800</v>
      </c>
    </row>
    <row r="7" spans="1:15">
      <c r="A7" s="50">
        <v>224497</v>
      </c>
      <c r="B7" s="9" t="s">
        <v>28</v>
      </c>
      <c r="C7" s="9" t="s">
        <v>20</v>
      </c>
      <c r="D7" s="51">
        <v>42236</v>
      </c>
      <c r="E7" s="9" t="s">
        <v>17</v>
      </c>
      <c r="F7" s="50">
        <v>13039700587</v>
      </c>
      <c r="G7" s="9" t="s">
        <v>18</v>
      </c>
      <c r="H7" s="9" t="s">
        <v>18</v>
      </c>
      <c r="I7" s="17"/>
      <c r="J7" s="52">
        <v>108.72</v>
      </c>
      <c r="K7" s="49">
        <v>0</v>
      </c>
      <c r="L7" s="7">
        <f t="shared" si="0"/>
        <v>5.436</v>
      </c>
      <c r="M7" s="30">
        <f t="shared" si="1"/>
        <v>0.080206033848418</v>
      </c>
      <c r="N7" s="20">
        <f t="shared" si="2"/>
        <v>5</v>
      </c>
      <c r="O7">
        <f>SUMIFS(联通数据!I:I,联通数据!A:A,LEFT(O$1,6),联通数据!C:C,F7)/1000</f>
        <v>100</v>
      </c>
    </row>
    <row r="8" spans="1:15">
      <c r="A8" s="50">
        <v>224782</v>
      </c>
      <c r="B8" s="9" t="s">
        <v>31</v>
      </c>
      <c r="C8" s="9" t="s">
        <v>32</v>
      </c>
      <c r="D8" s="51">
        <v>42248</v>
      </c>
      <c r="E8" s="9" t="s">
        <v>17</v>
      </c>
      <c r="F8" s="50">
        <v>18645845558</v>
      </c>
      <c r="G8" s="9" t="s">
        <v>18</v>
      </c>
      <c r="H8" s="9" t="s">
        <v>18</v>
      </c>
      <c r="I8" s="17"/>
      <c r="J8" s="52">
        <v>50</v>
      </c>
      <c r="K8" s="49">
        <v>0</v>
      </c>
      <c r="L8" s="7">
        <f t="shared" si="0"/>
        <v>2.5</v>
      </c>
      <c r="M8" s="30">
        <f t="shared" si="1"/>
        <v>0</v>
      </c>
      <c r="N8" s="20">
        <f t="shared" si="2"/>
        <v>2.5</v>
      </c>
      <c r="O8">
        <f>SUMIFS(联通数据!I:I,联通数据!A:A,LEFT(O$1,6),联通数据!C:C,F8)/1000</f>
        <v>50</v>
      </c>
    </row>
    <row r="9" spans="1:15">
      <c r="A9" s="50">
        <v>225078</v>
      </c>
      <c r="B9" s="9" t="s">
        <v>33</v>
      </c>
      <c r="C9" s="9" t="s">
        <v>32</v>
      </c>
      <c r="D9" s="51">
        <v>42257</v>
      </c>
      <c r="E9" s="9" t="s">
        <v>17</v>
      </c>
      <c r="F9" s="50">
        <v>13194585998</v>
      </c>
      <c r="G9" s="9" t="s">
        <v>18</v>
      </c>
      <c r="H9" s="9" t="s">
        <v>18</v>
      </c>
      <c r="I9" s="17"/>
      <c r="J9" s="52">
        <v>50</v>
      </c>
      <c r="K9" s="49">
        <v>0</v>
      </c>
      <c r="L9" s="7">
        <f t="shared" si="0"/>
        <v>2.5</v>
      </c>
      <c r="M9" s="30">
        <f t="shared" si="1"/>
        <v>0</v>
      </c>
      <c r="N9" s="20">
        <f t="shared" si="2"/>
        <v>2.5</v>
      </c>
      <c r="O9">
        <f>SUMIFS(联通数据!I:I,联通数据!A:A,LEFT(O$1,6),联通数据!C:C,F9)/1000</f>
        <v>50</v>
      </c>
    </row>
    <row r="10" spans="1:15">
      <c r="A10" s="50">
        <v>225177</v>
      </c>
      <c r="B10" s="9" t="s">
        <v>34</v>
      </c>
      <c r="C10" s="9" t="s">
        <v>35</v>
      </c>
      <c r="D10" s="51">
        <v>42261</v>
      </c>
      <c r="E10" s="9" t="s">
        <v>17</v>
      </c>
      <c r="F10" s="50">
        <v>13144665014</v>
      </c>
      <c r="G10" s="9" t="s">
        <v>18</v>
      </c>
      <c r="H10" s="9" t="s">
        <v>18</v>
      </c>
      <c r="I10" s="17"/>
      <c r="J10" s="52">
        <v>2000</v>
      </c>
      <c r="K10" s="49">
        <v>0</v>
      </c>
      <c r="L10" s="7">
        <f t="shared" si="0"/>
        <v>100</v>
      </c>
      <c r="M10" s="30">
        <f t="shared" si="1"/>
        <v>0.98625</v>
      </c>
      <c r="N10" s="20">
        <f t="shared" si="2"/>
        <v>1.38</v>
      </c>
      <c r="O10">
        <f>SUMIFS(联通数据!I:I,联通数据!A:A,LEFT(O$1,6),联通数据!C:C,F10)/1000</f>
        <v>27.5</v>
      </c>
    </row>
    <row r="11" spans="1:15">
      <c r="A11" s="50">
        <v>225304</v>
      </c>
      <c r="B11" s="9" t="s">
        <v>36</v>
      </c>
      <c r="C11" s="9" t="s">
        <v>20</v>
      </c>
      <c r="D11" s="51">
        <v>42264</v>
      </c>
      <c r="E11" s="9" t="s">
        <v>17</v>
      </c>
      <c r="F11" s="50">
        <v>15636360052</v>
      </c>
      <c r="G11" s="9" t="s">
        <v>18</v>
      </c>
      <c r="H11" s="9" t="s">
        <v>18</v>
      </c>
      <c r="I11" s="17"/>
      <c r="J11" s="52">
        <v>0</v>
      </c>
      <c r="K11" s="49">
        <v>0</v>
      </c>
      <c r="L11" s="7">
        <f t="shared" si="0"/>
        <v>0</v>
      </c>
      <c r="M11" s="30">
        <f t="shared" si="1"/>
        <v>0</v>
      </c>
      <c r="N11" s="20">
        <f t="shared" si="2"/>
        <v>0</v>
      </c>
      <c r="O11">
        <f>SUMIFS(联通数据!I:I,联通数据!A:A,LEFT(O$1,6),联通数据!C:C,F11)/1000</f>
        <v>0</v>
      </c>
    </row>
    <row r="12" spans="1:15">
      <c r="A12" s="50">
        <v>225587</v>
      </c>
      <c r="B12" s="9" t="s">
        <v>37</v>
      </c>
      <c r="C12" s="9" t="s">
        <v>26</v>
      </c>
      <c r="D12" s="51">
        <v>42272</v>
      </c>
      <c r="E12" s="9" t="s">
        <v>17</v>
      </c>
      <c r="F12" s="50">
        <v>15636260172</v>
      </c>
      <c r="G12" s="9" t="s">
        <v>18</v>
      </c>
      <c r="H12" s="9" t="s">
        <v>18</v>
      </c>
      <c r="I12" s="17"/>
      <c r="J12" s="52">
        <v>100</v>
      </c>
      <c r="K12" s="49">
        <v>0</v>
      </c>
      <c r="L12" s="7">
        <f t="shared" si="0"/>
        <v>5</v>
      </c>
      <c r="M12" s="30">
        <f t="shared" si="1"/>
        <v>0</v>
      </c>
      <c r="N12" s="20">
        <f t="shared" si="2"/>
        <v>5</v>
      </c>
      <c r="O12">
        <f>SUMIFS(联通数据!I:I,联通数据!A:A,LEFT(O$1,6),联通数据!C:C,F12)/1000</f>
        <v>100</v>
      </c>
    </row>
    <row r="13" spans="1:15">
      <c r="A13" s="50">
        <v>225600</v>
      </c>
      <c r="B13" s="9" t="s">
        <v>38</v>
      </c>
      <c r="C13" s="9" t="s">
        <v>20</v>
      </c>
      <c r="D13" s="51">
        <v>42272</v>
      </c>
      <c r="E13" s="9" t="s">
        <v>17</v>
      </c>
      <c r="F13" s="50">
        <v>13204536925</v>
      </c>
      <c r="G13" s="9" t="s">
        <v>18</v>
      </c>
      <c r="H13" s="9" t="s">
        <v>18</v>
      </c>
      <c r="I13" s="17"/>
      <c r="J13" s="52">
        <v>0</v>
      </c>
      <c r="K13" s="49">
        <v>0</v>
      </c>
      <c r="L13" s="7">
        <f t="shared" si="0"/>
        <v>0</v>
      </c>
      <c r="M13" s="30">
        <f t="shared" si="1"/>
        <v>0</v>
      </c>
      <c r="N13" s="20">
        <f t="shared" si="2"/>
        <v>0</v>
      </c>
      <c r="O13">
        <f>SUMIFS(联通数据!I:I,联通数据!A:A,LEFT(O$1,6),联通数据!C:C,F13)/1000</f>
        <v>50</v>
      </c>
    </row>
    <row r="14" spans="1:15">
      <c r="A14" s="50">
        <v>225632</v>
      </c>
      <c r="B14" s="9" t="s">
        <v>39</v>
      </c>
      <c r="C14" s="9" t="s">
        <v>20</v>
      </c>
      <c r="D14" s="51">
        <v>42274</v>
      </c>
      <c r="E14" s="9" t="s">
        <v>17</v>
      </c>
      <c r="F14" s="50">
        <v>13224639887</v>
      </c>
      <c r="G14" s="9" t="s">
        <v>18</v>
      </c>
      <c r="H14" s="9" t="s">
        <v>18</v>
      </c>
      <c r="I14" s="17"/>
      <c r="J14" s="52">
        <v>50</v>
      </c>
      <c r="K14" s="49">
        <v>0</v>
      </c>
      <c r="L14" s="7">
        <f t="shared" si="0"/>
        <v>2.5</v>
      </c>
      <c r="M14" s="30">
        <f t="shared" si="1"/>
        <v>0</v>
      </c>
      <c r="N14" s="20">
        <f t="shared" si="2"/>
        <v>2.5</v>
      </c>
      <c r="O14">
        <f>SUMIFS(联通数据!I:I,联通数据!A:A,LEFT(O$1,6),联通数据!C:C,F14)/1000</f>
        <v>50</v>
      </c>
    </row>
  </sheetData>
  <autoFilter ref="A1:O14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2"/>
  <sheetViews>
    <sheetView workbookViewId="0">
      <pane xSplit="14" ySplit="1" topLeftCell="O92" activePane="bottomRight" state="frozen"/>
      <selection/>
      <selection pane="topRight"/>
      <selection pane="bottomLeft"/>
      <selection pane="bottomRight" activeCell="O107" sqref="O107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232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>IF(J3+K3&gt;0,1-O3/(J3+K3),0)</f>
        <v>0</v>
      </c>
      <c r="N3" s="20">
        <f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>IF(J4+K4&gt;0,1-O4/(J4+K4),0)</f>
        <v>0</v>
      </c>
      <c r="N4" s="20">
        <f>ROUND(L4*(1-M4),2)</f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ref="M5:M36" si="0">IF(J5+K5&gt;0,1-O5/(J5+K5),0)</f>
        <v>1</v>
      </c>
      <c r="N5" s="20">
        <f t="shared" ref="N5:N36" si="1">ROUND(L5*(1-M5),2)</f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1220.77</v>
      </c>
      <c r="K6" s="7">
        <v>0</v>
      </c>
      <c r="L6" s="7">
        <v>61.0385</v>
      </c>
      <c r="M6" s="30">
        <f t="shared" si="0"/>
        <v>0</v>
      </c>
      <c r="N6" s="20">
        <f t="shared" si="1"/>
        <v>61.04</v>
      </c>
      <c r="O6">
        <f>SUMIFS(联通数据!I:I,联通数据!A:A,LEFT(O$1,6),联通数据!C:C,F6)/1000</f>
        <v>1220.77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0"/>
        <v>0</v>
      </c>
      <c r="N13" s="20">
        <f t="shared" si="1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0"/>
        <v>0</v>
      </c>
      <c r="N14" s="20">
        <f t="shared" si="1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4528.68</v>
      </c>
      <c r="K18" s="7">
        <v>0</v>
      </c>
      <c r="L18" s="7">
        <v>226.434</v>
      </c>
      <c r="M18" s="30">
        <f t="shared" si="0"/>
        <v>9.27422560216273e-5</v>
      </c>
      <c r="N18" s="20">
        <f t="shared" si="1"/>
        <v>226.41</v>
      </c>
      <c r="O18">
        <f>SUMIFS(联通数据!I:I,联通数据!A:A,LEFT(O$1,6),联通数据!C:C,F18)/1000</f>
        <v>4528.26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182.25</v>
      </c>
      <c r="K19" s="7">
        <v>0</v>
      </c>
      <c r="L19" s="7">
        <v>9.1125</v>
      </c>
      <c r="M19" s="30">
        <f t="shared" si="0"/>
        <v>-2.19478737997257</v>
      </c>
      <c r="N19" s="20">
        <f t="shared" si="1"/>
        <v>29.11</v>
      </c>
      <c r="O19">
        <f>SUMIFS(联通数据!I:I,联通数据!A:A,LEFT(O$1,6),联通数据!C:C,F19)/1000</f>
        <v>582.25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0"/>
        <v>0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0"/>
        <v>0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0"/>
        <v>0</v>
      </c>
      <c r="N24" s="20">
        <f t="shared" si="1"/>
        <v>0</v>
      </c>
      <c r="O24">
        <f>SUMIFS(联通数据!I:I,联通数据!A:A,LEFT(O$1,6),联通数据!C:C,F24)/1000</f>
        <v>50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160.16</v>
      </c>
      <c r="K27" s="7">
        <v>0</v>
      </c>
      <c r="L27" s="7">
        <v>8.008</v>
      </c>
      <c r="M27" s="30">
        <f t="shared" si="0"/>
        <v>0</v>
      </c>
      <c r="N27" s="20">
        <f t="shared" si="1"/>
        <v>8.01</v>
      </c>
      <c r="O27">
        <f>SUMIFS(联通数据!I:I,联通数据!A:A,LEFT(O$1,6),联通数据!C:C,F27)/1000</f>
        <v>160.16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546.72</v>
      </c>
      <c r="K30" s="7">
        <v>0</v>
      </c>
      <c r="L30" s="7">
        <v>27.336</v>
      </c>
      <c r="M30" s="30">
        <f t="shared" si="0"/>
        <v>1</v>
      </c>
      <c r="N30" s="20">
        <f t="shared" si="1"/>
        <v>0</v>
      </c>
      <c r="O30">
        <f>SUMIFS(联通数据!I:I,联通数据!A:A,LEFT(O$1,6),联通数据!C:C,F30)/1000</f>
        <v>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0"/>
        <v>0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0"/>
        <v>0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0"/>
        <v>0</v>
      </c>
      <c r="N35" s="20">
        <f t="shared" si="1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0"/>
        <v>0</v>
      </c>
      <c r="N36" s="20">
        <f t="shared" si="1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ref="M37:M68" si="2">IF(J37+K37&gt;0,1-O37/(J37+K37),0)</f>
        <v>0</v>
      </c>
      <c r="N37" s="20">
        <f t="shared" ref="N37:N68" si="3">ROUND(L37*(1-M37),2)</f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950.83</v>
      </c>
      <c r="K38" s="7">
        <v>0</v>
      </c>
      <c r="L38" s="7">
        <v>47.5415</v>
      </c>
      <c r="M38" s="30">
        <f t="shared" si="2"/>
        <v>0</v>
      </c>
      <c r="N38" s="20">
        <f t="shared" si="3"/>
        <v>47.54</v>
      </c>
      <c r="O38">
        <f>SUMIFS(联通数据!I:I,联通数据!A:A,LEFT(O$1,6),联通数据!C:C,F38)/1000</f>
        <v>950.83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0</v>
      </c>
      <c r="K42" s="7">
        <v>0</v>
      </c>
      <c r="L42" s="7">
        <v>0</v>
      </c>
      <c r="M42" s="30">
        <f t="shared" si="2"/>
        <v>0</v>
      </c>
      <c r="N42" s="20">
        <f t="shared" si="3"/>
        <v>0</v>
      </c>
      <c r="O42">
        <f>SUMIFS(联通数据!I:I,联通数据!A:A,LEFT(O$1,6),联通数据!C:C,F42)/1000</f>
        <v>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232.8</v>
      </c>
      <c r="K44" s="7">
        <v>0</v>
      </c>
      <c r="L44" s="7">
        <v>11.64</v>
      </c>
      <c r="M44" s="30">
        <f t="shared" si="2"/>
        <v>0</v>
      </c>
      <c r="N44" s="20">
        <f t="shared" si="3"/>
        <v>11.64</v>
      </c>
      <c r="O44">
        <f>SUMIFS(联通数据!I:I,联通数据!A:A,LEFT(O$1,6),联通数据!C:C,F44)/1000</f>
        <v>232.8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4007.52</v>
      </c>
      <c r="K45" s="7">
        <v>0</v>
      </c>
      <c r="L45" s="7">
        <v>200.376</v>
      </c>
      <c r="M45" s="30">
        <f t="shared" si="2"/>
        <v>0</v>
      </c>
      <c r="N45" s="20">
        <f t="shared" si="3"/>
        <v>200.38</v>
      </c>
      <c r="O45">
        <f>SUMIFS(联通数据!I:I,联通数据!A:A,LEFT(O$1,6),联通数据!C:C,F45)/1000</f>
        <v>4007.52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2"/>
        <v>0</v>
      </c>
      <c r="N47" s="20">
        <f t="shared" si="3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52.25</v>
      </c>
      <c r="K50" s="7">
        <v>0</v>
      </c>
      <c r="L50" s="7">
        <v>2.6125</v>
      </c>
      <c r="M50" s="30">
        <f t="shared" si="2"/>
        <v>0</v>
      </c>
      <c r="N50" s="20">
        <f t="shared" si="3"/>
        <v>2.61</v>
      </c>
      <c r="O50">
        <f>SUMIFS(联通数据!I:I,联通数据!A:A,LEFT(O$1,6),联通数据!C:C,F50)/1000</f>
        <v>52.25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2"/>
        <v>0</v>
      </c>
      <c r="N52" s="20">
        <f t="shared" si="3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2"/>
        <v>0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2"/>
        <v>0</v>
      </c>
      <c r="N55" s="20">
        <f t="shared" si="3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2"/>
        <v>0.5</v>
      </c>
      <c r="N56" s="20">
        <f t="shared" si="3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400</v>
      </c>
      <c r="K60" s="7">
        <v>0</v>
      </c>
      <c r="L60" s="7">
        <v>20</v>
      </c>
      <c r="M60" s="30">
        <f t="shared" si="2"/>
        <v>0</v>
      </c>
      <c r="N60" s="20">
        <f t="shared" si="3"/>
        <v>20</v>
      </c>
      <c r="O60">
        <f>SUMIFS(联通数据!I:I,联通数据!A:A,LEFT(O$1,6),联通数据!C:C,F60)/1000</f>
        <v>400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17">
        <v>232736</v>
      </c>
      <c r="B62" s="17" t="s">
        <v>154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270.97</v>
      </c>
      <c r="K64" s="7">
        <v>0</v>
      </c>
      <c r="L64" s="7">
        <v>13.5485</v>
      </c>
      <c r="M64" s="30">
        <f t="shared" si="2"/>
        <v>0</v>
      </c>
      <c r="N64" s="20">
        <f t="shared" si="3"/>
        <v>13.55</v>
      </c>
      <c r="O64">
        <f>SUMIFS(联通数据!I:I,联通数据!A:A,LEFT(O$1,6),联通数据!C:C,F64)/1000</f>
        <v>270.97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200</v>
      </c>
      <c r="K65" s="7">
        <v>0</v>
      </c>
      <c r="L65" s="7">
        <v>10</v>
      </c>
      <c r="M65" s="30">
        <f t="shared" si="2"/>
        <v>0</v>
      </c>
      <c r="N65" s="20">
        <f t="shared" si="3"/>
        <v>10</v>
      </c>
      <c r="O65">
        <f>SUMIFS(联通数据!I:I,联通数据!A:A,LEFT(O$1,6),联通数据!C:C,F65)/1000</f>
        <v>200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400</v>
      </c>
      <c r="K67" s="7">
        <v>0</v>
      </c>
      <c r="L67" s="7">
        <v>20</v>
      </c>
      <c r="M67" s="30">
        <f t="shared" si="2"/>
        <v>0</v>
      </c>
      <c r="N67" s="20">
        <f t="shared" si="3"/>
        <v>20</v>
      </c>
      <c r="O67">
        <f>SUMIFS(联通数据!I:I,联通数据!A:A,LEFT(O$1,6),联通数据!C:C,F67)/1000</f>
        <v>400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2"/>
        <v>0</v>
      </c>
      <c r="N68" s="20">
        <f t="shared" si="3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ref="M69:M112" si="4">IF(J69+K69&gt;0,1-O69/(J69+K69),0)</f>
        <v>0</v>
      </c>
      <c r="N69" s="20">
        <f t="shared" ref="N69:N112" si="5">ROUND(L69*(1-M69),2)</f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200</v>
      </c>
      <c r="K72" s="7">
        <v>0</v>
      </c>
      <c r="L72" s="7">
        <v>10</v>
      </c>
      <c r="M72" s="30">
        <f t="shared" si="4"/>
        <v>0</v>
      </c>
      <c r="N72" s="20">
        <f t="shared" si="5"/>
        <v>10</v>
      </c>
      <c r="O72">
        <f>SUMIFS(联通数据!I:I,联通数据!A:A,LEFT(O$1,6),联通数据!C:C,F72)/1000</f>
        <v>200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118.64</v>
      </c>
      <c r="K73" s="7">
        <v>0</v>
      </c>
      <c r="L73" s="7">
        <v>5.932</v>
      </c>
      <c r="M73" s="30">
        <f t="shared" si="4"/>
        <v>0</v>
      </c>
      <c r="N73" s="20">
        <f t="shared" si="5"/>
        <v>5.93</v>
      </c>
      <c r="O73">
        <f>SUMIFS(联通数据!I:I,联通数据!A:A,LEFT(O$1,6),联通数据!C:C,F73)/1000</f>
        <v>118.64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73.04</v>
      </c>
      <c r="K77" s="7">
        <v>0</v>
      </c>
      <c r="L77" s="7">
        <v>3.652</v>
      </c>
      <c r="M77" s="30">
        <f t="shared" si="4"/>
        <v>0</v>
      </c>
      <c r="N77" s="20">
        <f t="shared" si="5"/>
        <v>3.65</v>
      </c>
      <c r="O77">
        <f>SUMIFS(联通数据!I:I,联通数据!A:A,LEFT(O$1,6),联通数据!C:C,F77)/1000</f>
        <v>73.04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4"/>
        <v>0</v>
      </c>
      <c r="N78" s="20">
        <f t="shared" si="5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50</v>
      </c>
      <c r="K81" s="7">
        <v>0</v>
      </c>
      <c r="L81" s="7">
        <v>2.5</v>
      </c>
      <c r="M81" s="30">
        <f t="shared" si="4"/>
        <v>0</v>
      </c>
      <c r="N81" s="20">
        <f t="shared" si="5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4"/>
        <v>0</v>
      </c>
      <c r="N82" s="20">
        <f t="shared" si="5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422.54</v>
      </c>
      <c r="K84" s="7">
        <v>0</v>
      </c>
      <c r="L84" s="7">
        <v>21.127</v>
      </c>
      <c r="M84" s="30">
        <f t="shared" si="4"/>
        <v>0</v>
      </c>
      <c r="N84" s="20">
        <f t="shared" si="5"/>
        <v>21.13</v>
      </c>
      <c r="O84">
        <f>SUMIFS(联通数据!I:I,联通数据!A:A,LEFT(O$1,6),联通数据!C:C,F84)/1000</f>
        <v>422.54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4"/>
        <v>0</v>
      </c>
      <c r="N89" s="20">
        <f t="shared" si="5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555.61</v>
      </c>
      <c r="K90" s="7">
        <v>0</v>
      </c>
      <c r="L90" s="7">
        <v>27.7805</v>
      </c>
      <c r="M90" s="30">
        <f t="shared" si="4"/>
        <v>0</v>
      </c>
      <c r="N90" s="20">
        <f t="shared" si="5"/>
        <v>27.78</v>
      </c>
      <c r="O90">
        <f>SUMIFS(联通数据!I:I,联通数据!A:A,LEFT(O$1,6),联通数据!C:C,F90)/1000</f>
        <v>555.61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6712.35</v>
      </c>
      <c r="K91" s="7">
        <v>0</v>
      </c>
      <c r="L91" s="7">
        <v>335.6175</v>
      </c>
      <c r="M91" s="30">
        <f t="shared" si="4"/>
        <v>0</v>
      </c>
      <c r="N91" s="20">
        <f t="shared" si="5"/>
        <v>335.62</v>
      </c>
      <c r="O91">
        <f>SUMIFS(联通数据!I:I,联通数据!A:A,LEFT(O$1,6),联通数据!C:C,F91)/1000</f>
        <v>6712.35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800</v>
      </c>
      <c r="K94" s="7">
        <v>0</v>
      </c>
      <c r="L94" s="7">
        <v>40</v>
      </c>
      <c r="M94" s="30">
        <f t="shared" si="4"/>
        <v>0</v>
      </c>
      <c r="N94" s="20">
        <f t="shared" si="5"/>
        <v>40</v>
      </c>
      <c r="O94">
        <f>SUMIFS(联通数据!I:I,联通数据!A:A,LEFT(O$1,6),联通数据!C:C,F94)/1000</f>
        <v>800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200</v>
      </c>
      <c r="K95" s="7">
        <v>0</v>
      </c>
      <c r="L95" s="7">
        <v>10</v>
      </c>
      <c r="M95" s="30">
        <f t="shared" si="4"/>
        <v>0</v>
      </c>
      <c r="N95" s="20">
        <f t="shared" si="5"/>
        <v>10</v>
      </c>
      <c r="O95">
        <f>SUMIFS(联通数据!I:I,联通数据!A:A,LEFT(O$1,6),联通数据!C:C,F95)/1000</f>
        <v>200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4"/>
        <v>0</v>
      </c>
      <c r="N97" s="20">
        <f t="shared" si="5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4"/>
        <v>0</v>
      </c>
      <c r="N98" s="20">
        <f t="shared" si="5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4"/>
        <v>0</v>
      </c>
      <c r="N99" s="20">
        <f t="shared" si="5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4"/>
        <v>0</v>
      </c>
      <c r="N100" s="20">
        <f t="shared" si="5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4"/>
        <v>1</v>
      </c>
      <c r="N101" s="20">
        <f t="shared" si="5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4"/>
        <v>0</v>
      </c>
      <c r="N102" s="20">
        <f t="shared" si="5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9474.12</v>
      </c>
      <c r="K103" s="7">
        <v>0</v>
      </c>
      <c r="L103" s="7">
        <v>473.706</v>
      </c>
      <c r="M103" s="30">
        <f t="shared" si="4"/>
        <v>0.0328051576294158</v>
      </c>
      <c r="N103" s="20">
        <f t="shared" si="5"/>
        <v>458.17</v>
      </c>
      <c r="O103">
        <f>SUMIFS(联通数据!I:I,联通数据!A:A,LEFT(O$1,6),联通数据!C:C,F103)/1000</f>
        <v>9163.32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4"/>
        <v>0</v>
      </c>
      <c r="N104" s="20">
        <f t="shared" si="5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4"/>
        <v>0</v>
      </c>
      <c r="N105" s="20">
        <f t="shared" si="5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162.72</v>
      </c>
      <c r="K106" s="7">
        <v>0</v>
      </c>
      <c r="L106" s="7">
        <v>8.136</v>
      </c>
      <c r="M106" s="30">
        <f t="shared" si="4"/>
        <v>0</v>
      </c>
      <c r="N106" s="20">
        <f t="shared" si="5"/>
        <v>8.14</v>
      </c>
      <c r="O106">
        <f>SUMIFS(联通数据!I:I,联通数据!A:A,LEFT(O$1,6),联通数据!C:C,F106)/1000</f>
        <v>162.72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400</v>
      </c>
      <c r="K107" s="7">
        <v>0</v>
      </c>
      <c r="L107" s="7">
        <v>20</v>
      </c>
      <c r="M107" s="30">
        <f t="shared" si="4"/>
        <v>-1</v>
      </c>
      <c r="N107" s="20">
        <f t="shared" si="5"/>
        <v>40</v>
      </c>
      <c r="O107">
        <f>SUMIFS(联通数据!I:I,联通数据!A:A,LEFT(O$1,6),联通数据!C:C,F107)/1000</f>
        <v>800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si="4"/>
        <v>0</v>
      </c>
      <c r="N108" s="20">
        <f t="shared" si="5"/>
        <v>20</v>
      </c>
      <c r="O108">
        <f>SUMIFS(联通数据!I:I,联通数据!A:A,LEFT(O$1,6),联通数据!C:C,F108)/1000</f>
        <v>400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5005.64</v>
      </c>
      <c r="K109" s="7">
        <v>0</v>
      </c>
      <c r="L109" s="7">
        <v>250.282</v>
      </c>
      <c r="M109" s="30">
        <f t="shared" si="4"/>
        <v>0</v>
      </c>
      <c r="N109" s="20">
        <f t="shared" si="5"/>
        <v>250.28</v>
      </c>
      <c r="O109">
        <f>SUMIFS(联通数据!I:I,联通数据!A:A,LEFT(O$1,6),联通数据!C:C,F109)/1000</f>
        <v>5005.64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73.85</v>
      </c>
      <c r="K110" s="7">
        <v>0</v>
      </c>
      <c r="L110" s="7">
        <v>3.6925</v>
      </c>
      <c r="M110" s="30">
        <f t="shared" si="4"/>
        <v>0</v>
      </c>
      <c r="N110" s="20">
        <f t="shared" si="5"/>
        <v>3.69</v>
      </c>
      <c r="O110">
        <f>SUMIFS(联通数据!I:I,联通数据!A:A,LEFT(O$1,6),联通数据!C:C,F110)/1000</f>
        <v>73.85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407</v>
      </c>
      <c r="K111" s="7">
        <v>0</v>
      </c>
      <c r="L111" s="7">
        <v>20.35</v>
      </c>
      <c r="M111" s="30">
        <f t="shared" si="4"/>
        <v>0</v>
      </c>
      <c r="N111" s="20">
        <f t="shared" si="5"/>
        <v>20.35</v>
      </c>
      <c r="O111">
        <f>SUMIFS(联通数据!I:I,联通数据!A:A,LEFT(O$1,6),联通数据!C:C,F111)/1000</f>
        <v>407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4"/>
        <v>0</v>
      </c>
      <c r="N112" s="20">
        <f t="shared" si="5"/>
        <v>150</v>
      </c>
      <c r="O112">
        <f>SUMIFS(联通数据!I:I,联通数据!A:A,LEFT(O$1,6),联通数据!C:C,F112)/1000</f>
        <v>3000</v>
      </c>
    </row>
  </sheetData>
  <autoFilter ref="A1:O112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workbookViewId="0">
      <pane xSplit="14" ySplit="1" topLeftCell="O113" activePane="bottomRight" state="frozen"/>
      <selection/>
      <selection pane="topRight"/>
      <selection pane="bottomLeft"/>
      <selection pane="bottomRight" activeCell="K2" sqref="K2:K117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240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>IF(J3+K3&gt;0,1-O3/(J3+K3),0)</f>
        <v>0</v>
      </c>
      <c r="N3" s="20">
        <f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>IF(J4+K4&gt;0,1-O4/(J4+K4),0)</f>
        <v>0</v>
      </c>
      <c r="N4" s="20">
        <f>ROUND(L4*(1-M4),2)</f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>IF(J5+K5&gt;0,1-O5/(J5+K5),0)</f>
        <v>1</v>
      </c>
      <c r="N5" s="20">
        <f>ROUND(L5*(1-M5),2)</f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992.22</v>
      </c>
      <c r="K6" s="7">
        <v>0</v>
      </c>
      <c r="L6" s="7">
        <v>49.611</v>
      </c>
      <c r="M6" s="30">
        <f t="shared" ref="M6:M37" si="0">IF(J6+K6&gt;0,1-O6/(J6+K6),0)</f>
        <v>0</v>
      </c>
      <c r="N6" s="20">
        <f t="shared" ref="N6:N37" si="1">ROUND(L6*(1-M6),2)</f>
        <v>49.61</v>
      </c>
      <c r="O6">
        <f>SUMIFS(联通数据!I:I,联通数据!A:A,LEFT(O$1,6),联通数据!C:C,F6)/1000</f>
        <v>992.22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0"/>
        <v>0</v>
      </c>
      <c r="N13" s="20">
        <f t="shared" si="1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0"/>
        <v>0</v>
      </c>
      <c r="N14" s="20">
        <f t="shared" si="1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3065.04</v>
      </c>
      <c r="K18" s="7">
        <v>0</v>
      </c>
      <c r="L18" s="7">
        <v>153.252</v>
      </c>
      <c r="M18" s="30">
        <f t="shared" si="0"/>
        <v>-5.87268029128563e-5</v>
      </c>
      <c r="N18" s="20">
        <f t="shared" si="1"/>
        <v>153.26</v>
      </c>
      <c r="O18">
        <f>SUMIFS(联通数据!I:I,联通数据!A:A,LEFT(O$1,6),联通数据!C:C,F18)/1000</f>
        <v>3065.22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95.65</v>
      </c>
      <c r="K19" s="7">
        <v>0</v>
      </c>
      <c r="L19" s="7">
        <v>4.7825</v>
      </c>
      <c r="M19" s="30">
        <f t="shared" si="0"/>
        <v>-4.18191322530057</v>
      </c>
      <c r="N19" s="20">
        <f t="shared" si="1"/>
        <v>24.78</v>
      </c>
      <c r="O19">
        <f>SUMIFS(联通数据!I:I,联通数据!A:A,LEFT(O$1,6),联通数据!C:C,F19)/1000</f>
        <v>495.65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0"/>
        <v>0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0"/>
        <v>0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0"/>
        <v>0</v>
      </c>
      <c r="N24" s="20">
        <f t="shared" si="1"/>
        <v>0</v>
      </c>
      <c r="O24">
        <f>SUMIFS(联通数据!I:I,联通数据!A:A,LEFT(O$1,6),联通数据!C:C,F24)/1000</f>
        <v>37.77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190.82</v>
      </c>
      <c r="K27" s="7">
        <v>0</v>
      </c>
      <c r="L27" s="7">
        <v>9.541</v>
      </c>
      <c r="M27" s="30">
        <f t="shared" si="0"/>
        <v>0</v>
      </c>
      <c r="N27" s="20">
        <f t="shared" si="1"/>
        <v>9.54</v>
      </c>
      <c r="O27">
        <f>SUMIFS(联通数据!I:I,联通数据!A:A,LEFT(O$1,6),联通数据!C:C,F27)/1000</f>
        <v>190.82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100</v>
      </c>
      <c r="K30" s="7">
        <v>0</v>
      </c>
      <c r="L30" s="7">
        <v>5</v>
      </c>
      <c r="M30" s="30">
        <f t="shared" si="0"/>
        <v>1</v>
      </c>
      <c r="N30" s="20">
        <f t="shared" si="1"/>
        <v>0</v>
      </c>
      <c r="O30">
        <f>SUMIFS(联通数据!I:I,联通数据!A:A,LEFT(O$1,6),联通数据!C:C,F30)/1000</f>
        <v>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0"/>
        <v>0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0"/>
        <v>0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0"/>
        <v>0</v>
      </c>
      <c r="N35" s="20">
        <f t="shared" si="1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0"/>
        <v>0</v>
      </c>
      <c r="N36" s="20">
        <f t="shared" si="1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0"/>
        <v>0</v>
      </c>
      <c r="N37" s="20">
        <f t="shared" si="1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527.12</v>
      </c>
      <c r="K38" s="7">
        <v>0</v>
      </c>
      <c r="L38" s="7">
        <v>26.356</v>
      </c>
      <c r="M38" s="30">
        <f t="shared" ref="M38:M69" si="2">IF(J38+K38&gt;0,1-O38/(J38+K38),0)</f>
        <v>0</v>
      </c>
      <c r="N38" s="20">
        <f t="shared" ref="N38:N69" si="3">ROUND(L38*(1-M38),2)</f>
        <v>26.36</v>
      </c>
      <c r="O38">
        <f>SUMIFS(联通数据!I:I,联通数据!A:A,LEFT(O$1,6),联通数据!C:C,F38)/1000</f>
        <v>527.12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235.12</v>
      </c>
      <c r="K44" s="7">
        <v>0</v>
      </c>
      <c r="L44" s="7">
        <v>11.756</v>
      </c>
      <c r="M44" s="30">
        <f t="shared" si="2"/>
        <v>0</v>
      </c>
      <c r="N44" s="20">
        <f t="shared" si="3"/>
        <v>11.76</v>
      </c>
      <c r="O44">
        <f>SUMIFS(联通数据!I:I,联通数据!A:A,LEFT(O$1,6),联通数据!C:C,F44)/1000</f>
        <v>235.12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3781.02</v>
      </c>
      <c r="K45" s="7">
        <v>0</v>
      </c>
      <c r="L45" s="7">
        <v>189.051</v>
      </c>
      <c r="M45" s="30">
        <f t="shared" si="2"/>
        <v>0</v>
      </c>
      <c r="N45" s="20">
        <f t="shared" si="3"/>
        <v>189.05</v>
      </c>
      <c r="O45">
        <f>SUMIFS(联通数据!I:I,联通数据!A:A,LEFT(O$1,6),联通数据!C:C,F45)/1000</f>
        <v>3781.02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2"/>
        <v>0</v>
      </c>
      <c r="N47" s="20">
        <f t="shared" si="3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100</v>
      </c>
      <c r="K48" s="7">
        <v>0</v>
      </c>
      <c r="L48" s="7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89.15</v>
      </c>
      <c r="K50" s="7">
        <v>0</v>
      </c>
      <c r="L50" s="7">
        <v>4.4575</v>
      </c>
      <c r="M50" s="30">
        <f t="shared" si="2"/>
        <v>0</v>
      </c>
      <c r="N50" s="20">
        <f t="shared" si="3"/>
        <v>4.46</v>
      </c>
      <c r="O50">
        <f>SUMIFS(联通数据!I:I,联通数据!A:A,LEFT(O$1,6),联通数据!C:C,F50)/1000</f>
        <v>89.15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2"/>
        <v>0</v>
      </c>
      <c r="N52" s="20">
        <f t="shared" si="3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2"/>
        <v>0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2"/>
        <v>0</v>
      </c>
      <c r="N55" s="20">
        <f t="shared" si="3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2"/>
        <v>0.5</v>
      </c>
      <c r="N56" s="20">
        <f t="shared" si="3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400</v>
      </c>
      <c r="K60" s="7">
        <v>0</v>
      </c>
      <c r="L60" s="7">
        <v>20</v>
      </c>
      <c r="M60" s="30">
        <f t="shared" si="2"/>
        <v>0.1275</v>
      </c>
      <c r="N60" s="20">
        <f t="shared" si="3"/>
        <v>17.45</v>
      </c>
      <c r="O60">
        <f>SUMIFS(联通数据!I:I,联通数据!A:A,LEFT(O$1,6),联通数据!C:C,F60)/1000</f>
        <v>349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1200</v>
      </c>
      <c r="K61" s="7">
        <v>0</v>
      </c>
      <c r="L61" s="7">
        <v>60</v>
      </c>
      <c r="M61" s="30">
        <f t="shared" si="2"/>
        <v>0</v>
      </c>
      <c r="N61" s="20">
        <f t="shared" si="3"/>
        <v>60</v>
      </c>
      <c r="O61">
        <f>SUMIFS(联通数据!I:I,联通数据!A:A,LEFT(O$1,6),联通数据!C:C,F61)/1000</f>
        <v>1200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200</v>
      </c>
      <c r="K62" s="7">
        <v>0</v>
      </c>
      <c r="L62" s="7">
        <v>10</v>
      </c>
      <c r="M62" s="30">
        <f t="shared" si="2"/>
        <v>0</v>
      </c>
      <c r="N62" s="20">
        <f t="shared" si="3"/>
        <v>10</v>
      </c>
      <c r="O62">
        <f>SUMIFS(联通数据!I:I,联通数据!A:A,LEFT(O$1,6),联通数据!C:C,F62)/1000</f>
        <v>200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6617.52</v>
      </c>
      <c r="K64" s="7">
        <v>0</v>
      </c>
      <c r="L64" s="7">
        <v>330.876</v>
      </c>
      <c r="M64" s="30">
        <f t="shared" si="2"/>
        <v>0</v>
      </c>
      <c r="N64" s="20">
        <f t="shared" si="3"/>
        <v>330.88</v>
      </c>
      <c r="O64">
        <f>SUMIFS(联通数据!I:I,联通数据!A:A,LEFT(O$1,6),联通数据!C:C,F64)/1000</f>
        <v>6617.52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410.24</v>
      </c>
      <c r="K65" s="7">
        <v>0</v>
      </c>
      <c r="L65" s="7">
        <v>20.512</v>
      </c>
      <c r="M65" s="30">
        <f t="shared" si="2"/>
        <v>0</v>
      </c>
      <c r="N65" s="20">
        <f t="shared" si="3"/>
        <v>20.51</v>
      </c>
      <c r="O65">
        <f>SUMIFS(联通数据!I:I,联通数据!A:A,LEFT(O$1,6),联通数据!C:C,F65)/1000</f>
        <v>410.24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580.74</v>
      </c>
      <c r="K67" s="7">
        <v>0</v>
      </c>
      <c r="L67" s="7">
        <v>29.037</v>
      </c>
      <c r="M67" s="30">
        <f t="shared" si="2"/>
        <v>0</v>
      </c>
      <c r="N67" s="20">
        <f t="shared" si="3"/>
        <v>29.04</v>
      </c>
      <c r="O67">
        <f>SUMIFS(联通数据!I:I,联通数据!A:A,LEFT(O$1,6),联通数据!C:C,F67)/1000</f>
        <v>580.74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2"/>
        <v>0</v>
      </c>
      <c r="N68" s="20">
        <f t="shared" si="3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2"/>
        <v>0</v>
      </c>
      <c r="N69" s="20">
        <f t="shared" si="3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ref="M70:M101" si="4">IF(J70+K70&gt;0,1-O70/(J70+K70),0)</f>
        <v>0</v>
      </c>
      <c r="N70" s="20">
        <f t="shared" ref="N70:N101" si="5">ROUND(L70*(1-M70),2)</f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860.72</v>
      </c>
      <c r="K72" s="7">
        <v>0</v>
      </c>
      <c r="L72" s="7">
        <v>43.036</v>
      </c>
      <c r="M72" s="30">
        <f t="shared" si="4"/>
        <v>0</v>
      </c>
      <c r="N72" s="20">
        <f t="shared" si="5"/>
        <v>43.04</v>
      </c>
      <c r="O72">
        <f>SUMIFS(联通数据!I:I,联通数据!A:A,LEFT(O$1,6),联通数据!C:C,F72)/1000</f>
        <v>860.72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4"/>
        <v>0</v>
      </c>
      <c r="N77" s="20">
        <f t="shared" si="5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4"/>
        <v>0</v>
      </c>
      <c r="N78" s="20">
        <f t="shared" si="5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50</v>
      </c>
      <c r="K81" s="7">
        <v>0</v>
      </c>
      <c r="L81" s="7">
        <v>2.5</v>
      </c>
      <c r="M81" s="30">
        <f t="shared" si="4"/>
        <v>0</v>
      </c>
      <c r="N81" s="20">
        <f t="shared" si="5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4"/>
        <v>0</v>
      </c>
      <c r="N82" s="20">
        <f t="shared" si="5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4"/>
        <v>0</v>
      </c>
      <c r="N84" s="20">
        <f t="shared" si="5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4"/>
        <v>0</v>
      </c>
      <c r="N89" s="20">
        <f t="shared" si="5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507.94</v>
      </c>
      <c r="K90" s="7">
        <v>0</v>
      </c>
      <c r="L90" s="7">
        <v>25.397</v>
      </c>
      <c r="M90" s="30">
        <f t="shared" si="4"/>
        <v>0</v>
      </c>
      <c r="N90" s="20">
        <f t="shared" si="5"/>
        <v>25.4</v>
      </c>
      <c r="O90">
        <f>SUMIFS(联通数据!I:I,联通数据!A:A,LEFT(O$1,6),联通数据!C:C,F90)/1000</f>
        <v>507.94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7954.15</v>
      </c>
      <c r="K91" s="7">
        <v>0</v>
      </c>
      <c r="L91" s="7">
        <v>397.7075</v>
      </c>
      <c r="M91" s="30">
        <f t="shared" si="4"/>
        <v>0</v>
      </c>
      <c r="N91" s="20">
        <f t="shared" si="5"/>
        <v>397.71</v>
      </c>
      <c r="O91">
        <f>SUMIFS(联通数据!I:I,联通数据!A:A,LEFT(O$1,6),联通数据!C:C,F91)/1000</f>
        <v>7954.15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800</v>
      </c>
      <c r="K94" s="7">
        <v>0</v>
      </c>
      <c r="L94" s="7">
        <v>40</v>
      </c>
      <c r="M94" s="30">
        <f t="shared" si="4"/>
        <v>0</v>
      </c>
      <c r="N94" s="20">
        <f t="shared" si="5"/>
        <v>40</v>
      </c>
      <c r="O94">
        <f>SUMIFS(联通数据!I:I,联通数据!A:A,LEFT(O$1,6),联通数据!C:C,F94)/1000</f>
        <v>800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281.92</v>
      </c>
      <c r="K95" s="7">
        <v>0</v>
      </c>
      <c r="L95" s="7">
        <v>14.096</v>
      </c>
      <c r="M95" s="30">
        <f t="shared" si="4"/>
        <v>0</v>
      </c>
      <c r="N95" s="20">
        <f t="shared" si="5"/>
        <v>14.1</v>
      </c>
      <c r="O95">
        <f>SUMIFS(联通数据!I:I,联通数据!A:A,LEFT(O$1,6),联通数据!C:C,F95)/1000</f>
        <v>281.92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4"/>
        <v>0</v>
      </c>
      <c r="N97" s="20">
        <f t="shared" si="5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4"/>
        <v>0</v>
      </c>
      <c r="N98" s="20">
        <f t="shared" si="5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4"/>
        <v>0</v>
      </c>
      <c r="N99" s="20">
        <f t="shared" si="5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4"/>
        <v>0</v>
      </c>
      <c r="N100" s="20">
        <f t="shared" si="5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4"/>
        <v>1</v>
      </c>
      <c r="N101" s="20">
        <f t="shared" si="5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ref="M102:M117" si="6">IF(J102+K102&gt;0,1-O102/(J102+K102),0)</f>
        <v>0</v>
      </c>
      <c r="N102" s="20">
        <f t="shared" ref="N102:N117" si="7">ROUND(L102*(1-M102),2)</f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8470.5</v>
      </c>
      <c r="K103" s="7">
        <v>0</v>
      </c>
      <c r="L103" s="7">
        <v>423.525</v>
      </c>
      <c r="M103" s="30">
        <f t="shared" si="6"/>
        <v>0</v>
      </c>
      <c r="N103" s="20">
        <f t="shared" si="7"/>
        <v>423.53</v>
      </c>
      <c r="O103">
        <f>SUMIFS(联通数据!I:I,联通数据!A:A,LEFT(O$1,6),联通数据!C:C,F103)/1000</f>
        <v>8470.5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190.8</v>
      </c>
      <c r="K106" s="7">
        <v>0</v>
      </c>
      <c r="L106" s="7">
        <v>9.54</v>
      </c>
      <c r="M106" s="30">
        <f t="shared" si="6"/>
        <v>0</v>
      </c>
      <c r="N106" s="20">
        <f t="shared" si="7"/>
        <v>9.54</v>
      </c>
      <c r="O106">
        <f>SUMIFS(联通数据!I:I,联通数据!A:A,LEFT(O$1,6),联通数据!C:C,F106)/1000</f>
        <v>190.8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400</v>
      </c>
      <c r="K107" s="7">
        <v>0</v>
      </c>
      <c r="L107" s="7">
        <v>20</v>
      </c>
      <c r="M107" s="30">
        <f t="shared" si="6"/>
        <v>-1</v>
      </c>
      <c r="N107" s="20">
        <f t="shared" si="7"/>
        <v>40</v>
      </c>
      <c r="O107">
        <f>SUMIFS(联通数据!I:I,联通数据!A:A,LEFT(O$1,6),联通数据!C:C,F107)/1000</f>
        <v>800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si="6"/>
        <v>1</v>
      </c>
      <c r="N108" s="20">
        <f t="shared" si="7"/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5000</v>
      </c>
      <c r="K109" s="7">
        <v>0</v>
      </c>
      <c r="L109" s="7">
        <v>250</v>
      </c>
      <c r="M109" s="30">
        <f t="shared" si="6"/>
        <v>0</v>
      </c>
      <c r="N109" s="20">
        <f t="shared" si="7"/>
        <v>250</v>
      </c>
      <c r="O109">
        <f>SUMIFS(联通数据!I:I,联通数据!A:A,LEFT(O$1,6),联通数据!C:C,F109)/1000</f>
        <v>5000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53.87</v>
      </c>
      <c r="K110" s="7">
        <v>0</v>
      </c>
      <c r="L110" s="7">
        <v>2.6935</v>
      </c>
      <c r="M110" s="30">
        <f t="shared" si="6"/>
        <v>0</v>
      </c>
      <c r="N110" s="20">
        <f t="shared" si="7"/>
        <v>2.69</v>
      </c>
      <c r="O110">
        <f>SUMIFS(联通数据!I:I,联通数据!A:A,LEFT(O$1,6),联通数据!C:C,F110)/1000</f>
        <v>53.87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406.93</v>
      </c>
      <c r="K111" s="7">
        <v>0</v>
      </c>
      <c r="L111" s="7">
        <v>20.3465</v>
      </c>
      <c r="M111" s="30">
        <f t="shared" si="6"/>
        <v>0</v>
      </c>
      <c r="N111" s="20">
        <f t="shared" si="7"/>
        <v>20.35</v>
      </c>
      <c r="O111">
        <f>SUMIFS(联通数据!I:I,联通数据!A:A,LEFT(O$1,6),联通数据!C:C,F111)/1000</f>
        <v>406.93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6"/>
        <v>1</v>
      </c>
      <c r="N112" s="20">
        <f t="shared" si="7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800</v>
      </c>
      <c r="K113" s="7">
        <v>0</v>
      </c>
      <c r="L113" s="7">
        <v>40</v>
      </c>
      <c r="M113" s="30">
        <f t="shared" si="6"/>
        <v>0</v>
      </c>
      <c r="N113" s="20">
        <f t="shared" si="7"/>
        <v>40</v>
      </c>
      <c r="O113">
        <f>SUMIFS(联通数据!I:I,联通数据!A:A,LEFT(O$1,6),联通数据!C:C,F113)/1000</f>
        <v>800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6"/>
        <v>0</v>
      </c>
      <c r="N114" s="20">
        <f t="shared" si="7"/>
        <v>40</v>
      </c>
      <c r="O114">
        <f>SUMIFS(联通数据!I:I,联通数据!A:A,LEFT(O$1,6),联通数据!C:C,F114)/1000</f>
        <v>800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800.63</v>
      </c>
      <c r="K115" s="7">
        <v>0</v>
      </c>
      <c r="L115" s="7">
        <v>40.0315</v>
      </c>
      <c r="M115" s="30">
        <f t="shared" si="6"/>
        <v>0</v>
      </c>
      <c r="N115" s="20">
        <f t="shared" si="7"/>
        <v>40.03</v>
      </c>
      <c r="O115">
        <f>SUMIFS(联通数据!I:I,联通数据!A:A,LEFT(O$1,6),联通数据!C:C,F115)/1000</f>
        <v>800.63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5338.55</v>
      </c>
      <c r="K116" s="7">
        <v>0</v>
      </c>
      <c r="L116" s="7">
        <v>266.9275</v>
      </c>
      <c r="M116" s="30">
        <f t="shared" si="6"/>
        <v>0</v>
      </c>
      <c r="N116" s="20">
        <f t="shared" si="7"/>
        <v>266.93</v>
      </c>
      <c r="O116">
        <f>SUMIFS(联通数据!I:I,联通数据!A:A,LEFT(O$1,6),联通数据!C:C,F116)/1000</f>
        <v>5338.55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0</v>
      </c>
      <c r="K117" s="7">
        <v>0</v>
      </c>
      <c r="L117" s="7">
        <v>0</v>
      </c>
      <c r="M117" s="30">
        <f t="shared" si="6"/>
        <v>0</v>
      </c>
      <c r="N117" s="20">
        <f t="shared" si="7"/>
        <v>0</v>
      </c>
      <c r="O117">
        <f>SUMIFS(联通数据!I:I,联通数据!A:A,LEFT(O$1,6),联通数据!C:C,F117)/1000</f>
        <v>0</v>
      </c>
    </row>
  </sheetData>
  <autoFilter ref="A1:O117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1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K121" sqref="K2:K121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252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 t="shared" ref="M3:M9" si="0">IF(J3+K3&gt;0,1-O3/(J3+K3),0)</f>
        <v>0</v>
      </c>
      <c r="N3" s="20">
        <f t="shared" ref="N3:N9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1054.45</v>
      </c>
      <c r="K6" s="7">
        <v>0</v>
      </c>
      <c r="L6" s="7">
        <v>52.7225</v>
      </c>
      <c r="M6" s="30">
        <f t="shared" si="0"/>
        <v>0</v>
      </c>
      <c r="N6" s="20">
        <f t="shared" si="1"/>
        <v>52.72</v>
      </c>
      <c r="O6">
        <f>SUMIFS(联通数据!I:I,联通数据!A:A,LEFT(O$1,6),联通数据!C:C,F6)/1000</f>
        <v>1054.45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ref="M10:M41" si="2">IF(J10+K10&gt;0,1-O10/(J10+K10),0)</f>
        <v>0</v>
      </c>
      <c r="N10" s="20">
        <f t="shared" ref="N10:N41" si="3">ROUND(L10*(1-M10),2)</f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2"/>
        <v>0</v>
      </c>
      <c r="N11" s="20">
        <f t="shared" si="3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2"/>
        <v>0</v>
      </c>
      <c r="N12" s="20">
        <f t="shared" si="3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2"/>
        <v>0</v>
      </c>
      <c r="N13" s="20">
        <f t="shared" si="3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2"/>
        <v>0</v>
      </c>
      <c r="N14" s="20">
        <f t="shared" si="3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2"/>
        <v>0</v>
      </c>
      <c r="N15" s="20">
        <f t="shared" si="3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1417.28</v>
      </c>
      <c r="K16" s="7">
        <v>0</v>
      </c>
      <c r="L16" s="7">
        <v>70.864</v>
      </c>
      <c r="M16" s="30">
        <f t="shared" si="2"/>
        <v>0</v>
      </c>
      <c r="N16" s="20">
        <f t="shared" si="3"/>
        <v>70.86</v>
      </c>
      <c r="O16">
        <f>SUMIFS(联通数据!I:I,联通数据!A:A,LEFT(O$1,6),联通数据!C:C,F16)/1000</f>
        <v>1417.28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2"/>
        <v>0</v>
      </c>
      <c r="N17" s="20">
        <f t="shared" si="3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2309.46</v>
      </c>
      <c r="K18" s="7">
        <v>0</v>
      </c>
      <c r="L18" s="7">
        <v>115.473</v>
      </c>
      <c r="M18" s="30">
        <f t="shared" si="2"/>
        <v>2.59800992439274e-5</v>
      </c>
      <c r="N18" s="20">
        <f t="shared" si="3"/>
        <v>115.47</v>
      </c>
      <c r="O18">
        <f>SUMIFS(联通数据!I:I,联通数据!A:A,LEFT(O$1,6),联通数据!C:C,F18)/1000</f>
        <v>2309.4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97.1</v>
      </c>
      <c r="K19" s="7">
        <v>0</v>
      </c>
      <c r="L19" s="7">
        <v>4.855</v>
      </c>
      <c r="M19" s="30">
        <f t="shared" si="2"/>
        <v>-4.11946446961895</v>
      </c>
      <c r="N19" s="20">
        <f t="shared" si="3"/>
        <v>24.86</v>
      </c>
      <c r="O19">
        <f>SUMIFS(联通数据!I:I,联通数据!A:A,LEFT(O$1,6),联通数据!C:C,F19)/1000</f>
        <v>497.1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2"/>
        <v>0</v>
      </c>
      <c r="N20" s="20">
        <f t="shared" si="3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2"/>
        <v>0</v>
      </c>
      <c r="N21" s="20">
        <f t="shared" si="3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2"/>
        <v>0</v>
      </c>
      <c r="N22" s="20">
        <f t="shared" si="3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2"/>
        <v>0</v>
      </c>
      <c r="N23" s="20">
        <f t="shared" si="3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2"/>
        <v>0</v>
      </c>
      <c r="N24" s="20">
        <f t="shared" si="3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2"/>
        <v>0</v>
      </c>
      <c r="N25" s="20">
        <f t="shared" si="3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2"/>
        <v>0</v>
      </c>
      <c r="N26" s="20">
        <f t="shared" si="3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374.5</v>
      </c>
      <c r="K27" s="7">
        <v>0</v>
      </c>
      <c r="L27" s="7">
        <v>18.725</v>
      </c>
      <c r="M27" s="30">
        <f t="shared" si="2"/>
        <v>0</v>
      </c>
      <c r="N27" s="20">
        <f t="shared" si="3"/>
        <v>18.73</v>
      </c>
      <c r="O27">
        <f>SUMIFS(联通数据!I:I,联通数据!A:A,LEFT(O$1,6),联通数据!C:C,F27)/1000</f>
        <v>374.5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2"/>
        <v>0</v>
      </c>
      <c r="N28" s="20">
        <f t="shared" si="3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2"/>
        <v>0</v>
      </c>
      <c r="N29" s="20">
        <f t="shared" si="3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274.64</v>
      </c>
      <c r="K30" s="7">
        <v>0</v>
      </c>
      <c r="L30" s="7">
        <v>13.732</v>
      </c>
      <c r="M30" s="30">
        <f t="shared" si="2"/>
        <v>0</v>
      </c>
      <c r="N30" s="20">
        <f t="shared" si="3"/>
        <v>13.73</v>
      </c>
      <c r="O30">
        <f>SUMIFS(联通数据!I:I,联通数据!A:A,LEFT(O$1,6),联通数据!C:C,F30)/1000</f>
        <v>274.64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2"/>
        <v>0</v>
      </c>
      <c r="N31" s="20">
        <f t="shared" si="3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2"/>
        <v>0</v>
      </c>
      <c r="N32" s="20">
        <f t="shared" si="3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2"/>
        <v>0</v>
      </c>
      <c r="N33" s="20">
        <f t="shared" si="3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2"/>
        <v>0</v>
      </c>
      <c r="N34" s="20">
        <f t="shared" si="3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2"/>
        <v>0</v>
      </c>
      <c r="N35" s="20">
        <f t="shared" si="3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669.5</v>
      </c>
      <c r="K38" s="7">
        <v>0</v>
      </c>
      <c r="L38" s="7">
        <v>33.475</v>
      </c>
      <c r="M38" s="30">
        <f t="shared" si="2"/>
        <v>0</v>
      </c>
      <c r="N38" s="20">
        <f t="shared" si="3"/>
        <v>33.48</v>
      </c>
      <c r="O38">
        <f>SUMIFS(联通数据!I:I,联通数据!A:A,LEFT(O$1,6),联通数据!C:C,F38)/1000</f>
        <v>669.5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ref="M42:M73" si="4">IF(J42+K42&gt;0,1-O42/(J42+K42),0)</f>
        <v>0</v>
      </c>
      <c r="N42" s="20">
        <f t="shared" ref="N42:N73" si="5">ROUND(L42*(1-M42),2)</f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4"/>
        <v>0.5</v>
      </c>
      <c r="N43" s="20">
        <f t="shared" si="5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262.8</v>
      </c>
      <c r="K44" s="7">
        <v>0</v>
      </c>
      <c r="L44" s="7">
        <v>13.14</v>
      </c>
      <c r="M44" s="30">
        <f t="shared" si="4"/>
        <v>0</v>
      </c>
      <c r="N44" s="20">
        <f t="shared" si="5"/>
        <v>13.14</v>
      </c>
      <c r="O44">
        <f>SUMIFS(联通数据!I:I,联通数据!A:A,LEFT(O$1,6),联通数据!C:C,F44)/1000</f>
        <v>262.8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2674.8</v>
      </c>
      <c r="K45" s="7">
        <v>0</v>
      </c>
      <c r="L45" s="7">
        <v>133.74</v>
      </c>
      <c r="M45" s="30">
        <f t="shared" si="4"/>
        <v>0</v>
      </c>
      <c r="N45" s="20">
        <f t="shared" si="5"/>
        <v>133.74</v>
      </c>
      <c r="O45">
        <f>SUMIFS(联通数据!I:I,联通数据!A:A,LEFT(O$1,6),联通数据!C:C,F45)/1000</f>
        <v>2674.8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4"/>
        <v>0</v>
      </c>
      <c r="N46" s="20">
        <f t="shared" si="5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4"/>
        <v>0</v>
      </c>
      <c r="N47" s="20">
        <f t="shared" si="5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100</v>
      </c>
      <c r="K48" s="7">
        <v>0</v>
      </c>
      <c r="L48" s="7">
        <v>5</v>
      </c>
      <c r="M48" s="30">
        <f t="shared" si="4"/>
        <v>0</v>
      </c>
      <c r="N48" s="20">
        <f t="shared" si="5"/>
        <v>5</v>
      </c>
      <c r="O48">
        <f>SUMIFS(联通数据!I:I,联通数据!A:A,LEFT(O$1,6),联通数据!C:C,F48)/1000</f>
        <v>100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4"/>
        <v>0</v>
      </c>
      <c r="N49" s="20">
        <f t="shared" si="5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55.94</v>
      </c>
      <c r="K50" s="7">
        <v>0</v>
      </c>
      <c r="L50" s="7">
        <v>2.797</v>
      </c>
      <c r="M50" s="30">
        <f t="shared" si="4"/>
        <v>0</v>
      </c>
      <c r="N50" s="20">
        <f t="shared" si="5"/>
        <v>2.8</v>
      </c>
      <c r="O50">
        <f>SUMIFS(联通数据!I:I,联通数据!A:A,LEFT(O$1,6),联通数据!C:C,F50)/1000</f>
        <v>55.94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4"/>
        <v>0</v>
      </c>
      <c r="N51" s="20">
        <f t="shared" si="5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4"/>
        <v>0</v>
      </c>
      <c r="N52" s="20">
        <f t="shared" si="5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4"/>
        <v>0</v>
      </c>
      <c r="N53" s="20">
        <f t="shared" si="5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4"/>
        <v>0</v>
      </c>
      <c r="N54" s="20">
        <f t="shared" si="5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4"/>
        <v>0</v>
      </c>
      <c r="N55" s="20">
        <f t="shared" si="5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4"/>
        <v>0.5</v>
      </c>
      <c r="N56" s="20">
        <f t="shared" si="5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4"/>
        <v>0</v>
      </c>
      <c r="N57" s="20">
        <f t="shared" si="5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4"/>
        <v>1</v>
      </c>
      <c r="N58" s="20">
        <f t="shared" si="5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4"/>
        <v>0</v>
      </c>
      <c r="N59" s="20">
        <f t="shared" si="5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0</v>
      </c>
      <c r="K60" s="7">
        <v>0</v>
      </c>
      <c r="L60" s="7">
        <v>0</v>
      </c>
      <c r="M60" s="30">
        <f t="shared" si="4"/>
        <v>0</v>
      </c>
      <c r="N60" s="20">
        <f t="shared" si="5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1200</v>
      </c>
      <c r="K61" s="7">
        <v>0</v>
      </c>
      <c r="L61" s="7">
        <v>60</v>
      </c>
      <c r="M61" s="30">
        <f t="shared" si="4"/>
        <v>1</v>
      </c>
      <c r="N61" s="20">
        <f t="shared" si="5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200</v>
      </c>
      <c r="K62" s="7">
        <v>0</v>
      </c>
      <c r="L62" s="7">
        <v>10</v>
      </c>
      <c r="M62" s="30">
        <f t="shared" si="4"/>
        <v>0.43375</v>
      </c>
      <c r="N62" s="20">
        <f t="shared" si="5"/>
        <v>5.66</v>
      </c>
      <c r="O62">
        <f>SUMIFS(联通数据!I:I,联通数据!A:A,LEFT(O$1,6),联通数据!C:C,F62)/1000</f>
        <v>113.25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4"/>
        <v>1</v>
      </c>
      <c r="N63" s="20">
        <f t="shared" si="5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5460.77</v>
      </c>
      <c r="K64" s="7">
        <v>0</v>
      </c>
      <c r="L64" s="7">
        <v>273.0385</v>
      </c>
      <c r="M64" s="30">
        <f t="shared" si="4"/>
        <v>0</v>
      </c>
      <c r="N64" s="20">
        <f t="shared" si="5"/>
        <v>273.04</v>
      </c>
      <c r="O64">
        <f>SUMIFS(联通数据!I:I,联通数据!A:A,LEFT(O$1,6),联通数据!C:C,F64)/1000</f>
        <v>5460.77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683.84</v>
      </c>
      <c r="K65" s="7">
        <v>0</v>
      </c>
      <c r="L65" s="7">
        <v>34.192</v>
      </c>
      <c r="M65" s="30">
        <f t="shared" si="4"/>
        <v>0</v>
      </c>
      <c r="N65" s="20">
        <f t="shared" si="5"/>
        <v>34.19</v>
      </c>
      <c r="O65">
        <f>SUMIFS(联通数据!I:I,联通数据!A:A,LEFT(O$1,6),联通数据!C:C,F65)/1000</f>
        <v>683.84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4"/>
        <v>0</v>
      </c>
      <c r="N66" s="20">
        <f t="shared" si="5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652.42</v>
      </c>
      <c r="K67" s="7">
        <v>0</v>
      </c>
      <c r="L67" s="7">
        <v>32.621</v>
      </c>
      <c r="M67" s="30">
        <f t="shared" si="4"/>
        <v>0</v>
      </c>
      <c r="N67" s="20">
        <f t="shared" si="5"/>
        <v>32.62</v>
      </c>
      <c r="O67">
        <f>SUMIFS(联通数据!I:I,联通数据!A:A,LEFT(O$1,6),联通数据!C:C,F67)/1000</f>
        <v>652.42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874</v>
      </c>
      <c r="K72" s="7">
        <v>0</v>
      </c>
      <c r="L72" s="7">
        <v>43.7</v>
      </c>
      <c r="M72" s="30">
        <f t="shared" si="4"/>
        <v>0</v>
      </c>
      <c r="N72" s="20">
        <f t="shared" si="5"/>
        <v>43.7</v>
      </c>
      <c r="O72">
        <f>SUMIFS(联通数据!I:I,联通数据!A:A,LEFT(O$1,6),联通数据!C:C,F72)/1000</f>
        <v>874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ref="M74:M105" si="6">IF(J74+K74&gt;0,1-O74/(J74+K74),0)</f>
        <v>0</v>
      </c>
      <c r="N74" s="20">
        <f t="shared" ref="N74:N105" si="7">ROUND(L74*(1-M74),2)</f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6"/>
        <v>0</v>
      </c>
      <c r="N75" s="20">
        <f t="shared" si="7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6"/>
        <v>0</v>
      </c>
      <c r="N76" s="20">
        <f t="shared" si="7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61.34</v>
      </c>
      <c r="K77" s="7">
        <v>0</v>
      </c>
      <c r="L77" s="7">
        <v>3.067</v>
      </c>
      <c r="M77" s="30">
        <f t="shared" si="6"/>
        <v>0</v>
      </c>
      <c r="N77" s="20">
        <f t="shared" si="7"/>
        <v>3.07</v>
      </c>
      <c r="O77">
        <f>SUMIFS(联通数据!I:I,联通数据!A:A,LEFT(O$1,6),联通数据!C:C,F77)/1000</f>
        <v>61.34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6"/>
        <v>0</v>
      </c>
      <c r="N78" s="20">
        <f t="shared" si="7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6"/>
        <v>1</v>
      </c>
      <c r="N79" s="20">
        <f t="shared" si="7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6"/>
        <v>0</v>
      </c>
      <c r="N80" s="20">
        <f t="shared" si="7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60.26</v>
      </c>
      <c r="K81" s="7">
        <v>0</v>
      </c>
      <c r="L81" s="7">
        <v>3.013</v>
      </c>
      <c r="M81" s="30">
        <f t="shared" si="6"/>
        <v>0</v>
      </c>
      <c r="N81" s="20">
        <f t="shared" si="7"/>
        <v>3.01</v>
      </c>
      <c r="O81">
        <f>SUMIFS(联通数据!I:I,联通数据!A:A,LEFT(O$1,6),联通数据!C:C,F81)/1000</f>
        <v>60.26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6"/>
        <v>0</v>
      </c>
      <c r="N82" s="20">
        <f t="shared" si="7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6"/>
        <v>0</v>
      </c>
      <c r="N83" s="20">
        <f t="shared" si="7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6"/>
        <v>0</v>
      </c>
      <c r="N84" s="20">
        <f t="shared" si="7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6"/>
        <v>0</v>
      </c>
      <c r="N85" s="20">
        <f t="shared" si="7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6"/>
        <v>0</v>
      </c>
      <c r="N86" s="20">
        <f t="shared" si="7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6"/>
        <v>0</v>
      </c>
      <c r="N87" s="20">
        <f t="shared" si="7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6"/>
        <v>0</v>
      </c>
      <c r="N88" s="20">
        <f t="shared" si="7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6"/>
        <v>0</v>
      </c>
      <c r="N89" s="20">
        <f t="shared" si="7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400</v>
      </c>
      <c r="K90" s="7">
        <v>0</v>
      </c>
      <c r="L90" s="7">
        <v>20</v>
      </c>
      <c r="M90" s="30">
        <f t="shared" si="6"/>
        <v>0</v>
      </c>
      <c r="N90" s="20">
        <f t="shared" si="7"/>
        <v>20</v>
      </c>
      <c r="O90">
        <f>SUMIFS(联通数据!I:I,联通数据!A:A,LEFT(O$1,6),联通数据!C:C,F90)/1000</f>
        <v>400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8482.35</v>
      </c>
      <c r="K91" s="7">
        <v>0</v>
      </c>
      <c r="L91" s="7">
        <v>424.1175</v>
      </c>
      <c r="M91" s="30">
        <f t="shared" si="6"/>
        <v>0.44561943329384</v>
      </c>
      <c r="N91" s="20">
        <f t="shared" si="7"/>
        <v>235.12</v>
      </c>
      <c r="O91">
        <f>SUMIFS(联通数据!I:I,联通数据!A:A,LEFT(O$1,6),联通数据!C:C,F91)/1000</f>
        <v>4702.45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6"/>
        <v>0</v>
      </c>
      <c r="N92" s="20">
        <f t="shared" si="7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6"/>
        <v>0</v>
      </c>
      <c r="N93" s="20">
        <f t="shared" si="7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800</v>
      </c>
      <c r="K94" s="7">
        <v>0</v>
      </c>
      <c r="L94" s="7">
        <v>40</v>
      </c>
      <c r="M94" s="30">
        <f t="shared" si="6"/>
        <v>0</v>
      </c>
      <c r="N94" s="20">
        <f t="shared" si="7"/>
        <v>40</v>
      </c>
      <c r="O94">
        <f>SUMIFS(联通数据!I:I,联通数据!A:A,LEFT(O$1,6),联通数据!C:C,F94)/1000</f>
        <v>800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316.4</v>
      </c>
      <c r="K95" s="7">
        <v>0</v>
      </c>
      <c r="L95" s="7">
        <v>15.82</v>
      </c>
      <c r="M95" s="30">
        <f t="shared" si="6"/>
        <v>0</v>
      </c>
      <c r="N95" s="20">
        <f t="shared" si="7"/>
        <v>15.82</v>
      </c>
      <c r="O95">
        <f>SUMIFS(联通数据!I:I,联通数据!A:A,LEFT(O$1,6),联通数据!C:C,F95)/1000</f>
        <v>316.4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6"/>
        <v>0</v>
      </c>
      <c r="N96" s="20">
        <f t="shared" si="7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6"/>
        <v>0</v>
      </c>
      <c r="N97" s="20">
        <f t="shared" si="7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6"/>
        <v>0</v>
      </c>
      <c r="N98" s="20">
        <f t="shared" si="7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6"/>
        <v>0</v>
      </c>
      <c r="N99" s="20">
        <f t="shared" si="7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8544.48</v>
      </c>
      <c r="K103" s="7">
        <v>0</v>
      </c>
      <c r="L103" s="7">
        <v>427.224</v>
      </c>
      <c r="M103" s="30">
        <f t="shared" si="6"/>
        <v>0</v>
      </c>
      <c r="N103" s="20">
        <f t="shared" si="7"/>
        <v>427.22</v>
      </c>
      <c r="O103">
        <f>SUMIFS(联通数据!I:I,联通数据!A:A,LEFT(O$1,6),联通数据!C:C,F103)/1000</f>
        <v>8544.48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0.06</v>
      </c>
      <c r="K104" s="7">
        <v>0</v>
      </c>
      <c r="L104" s="7">
        <v>0.003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0.06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100</v>
      </c>
      <c r="K106" s="7">
        <v>0</v>
      </c>
      <c r="L106" s="7">
        <v>5</v>
      </c>
      <c r="M106" s="30">
        <f t="shared" ref="M106:M121" si="8">IF(J106+K106&gt;0,1-O106/(J106+K106),0)</f>
        <v>0</v>
      </c>
      <c r="N106" s="20">
        <f t="shared" ref="N106:N121" si="9">ROUND(L106*(1-M106),2)</f>
        <v>5</v>
      </c>
      <c r="O106">
        <f>SUMIFS(联通数据!I:I,联通数据!A:A,LEFT(O$1,6),联通数据!C:C,F106)/1000</f>
        <v>100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400</v>
      </c>
      <c r="K107" s="7">
        <v>0</v>
      </c>
      <c r="L107" s="7">
        <v>20</v>
      </c>
      <c r="M107" s="30">
        <f t="shared" si="8"/>
        <v>-1</v>
      </c>
      <c r="N107" s="20">
        <f t="shared" si="9"/>
        <v>40</v>
      </c>
      <c r="O107">
        <f>SUMIFS(联通数据!I:I,联通数据!A:A,LEFT(O$1,6),联通数据!C:C,F107)/1000</f>
        <v>800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si="8"/>
        <v>1</v>
      </c>
      <c r="N108" s="20">
        <f t="shared" si="9"/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3000</v>
      </c>
      <c r="K109" s="7">
        <v>0</v>
      </c>
      <c r="L109" s="7">
        <v>150</v>
      </c>
      <c r="M109" s="30">
        <f t="shared" si="8"/>
        <v>0</v>
      </c>
      <c r="N109" s="20">
        <f t="shared" si="9"/>
        <v>150</v>
      </c>
      <c r="O109">
        <f>SUMIFS(联通数据!I:I,联通数据!A:A,LEFT(O$1,6),联通数据!C:C,F109)/1000</f>
        <v>3000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175.46</v>
      </c>
      <c r="K110" s="7">
        <v>0</v>
      </c>
      <c r="L110" s="7">
        <v>8.773</v>
      </c>
      <c r="M110" s="30">
        <f t="shared" si="8"/>
        <v>0</v>
      </c>
      <c r="N110" s="20">
        <f t="shared" si="9"/>
        <v>8.77</v>
      </c>
      <c r="O110">
        <f>SUMIFS(联通数据!I:I,联通数据!A:A,LEFT(O$1,6),联通数据!C:C,F110)/1000</f>
        <v>175.46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915.48</v>
      </c>
      <c r="K111" s="7">
        <v>0</v>
      </c>
      <c r="L111" s="7">
        <v>45.774</v>
      </c>
      <c r="M111" s="30">
        <f t="shared" si="8"/>
        <v>0</v>
      </c>
      <c r="N111" s="20">
        <f t="shared" si="9"/>
        <v>45.77</v>
      </c>
      <c r="O111">
        <f>SUMIFS(联通数据!I:I,联通数据!A:A,LEFT(O$1,6),联通数据!C:C,F111)/1000</f>
        <v>915.48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8"/>
        <v>1</v>
      </c>
      <c r="N112" s="20">
        <f t="shared" si="9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800</v>
      </c>
      <c r="K113" s="7">
        <v>0</v>
      </c>
      <c r="L113" s="7">
        <v>40</v>
      </c>
      <c r="M113" s="30">
        <f t="shared" si="8"/>
        <v>0</v>
      </c>
      <c r="N113" s="20">
        <f t="shared" si="9"/>
        <v>40</v>
      </c>
      <c r="O113">
        <f>SUMIFS(联通数据!I:I,联通数据!A:A,LEFT(O$1,6),联通数据!C:C,F113)/1000</f>
        <v>800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8"/>
        <v>1</v>
      </c>
      <c r="N114" s="20">
        <f t="shared" si="9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</v>
      </c>
      <c r="K115" s="7">
        <v>0</v>
      </c>
      <c r="L115" s="7">
        <v>40</v>
      </c>
      <c r="M115" s="30">
        <f t="shared" si="8"/>
        <v>1</v>
      </c>
      <c r="N115" s="20">
        <f t="shared" si="9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2678.55</v>
      </c>
      <c r="K116" s="7">
        <v>0</v>
      </c>
      <c r="L116" s="7">
        <v>133.9275</v>
      </c>
      <c r="M116" s="30">
        <f t="shared" si="8"/>
        <v>0</v>
      </c>
      <c r="N116" s="20">
        <f t="shared" si="9"/>
        <v>133.93</v>
      </c>
      <c r="O116">
        <f>SUMIFS(联通数据!I:I,联通数据!A:A,LEFT(O$1,6),联通数据!C:C,F116)/1000</f>
        <v>2678.55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0</v>
      </c>
      <c r="K117" s="7">
        <v>0</v>
      </c>
      <c r="L117" s="7">
        <v>0</v>
      </c>
      <c r="M117" s="30">
        <f t="shared" si="8"/>
        <v>0</v>
      </c>
      <c r="N117" s="20">
        <f t="shared" si="9"/>
        <v>0</v>
      </c>
      <c r="O117">
        <f>SUMIFS(联通数据!I:I,联通数据!A:A,LEFT(O$1,6),联通数据!C:C,F117)/1000</f>
        <v>0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17">
        <v>18603655031</v>
      </c>
      <c r="J118" s="7">
        <v>100</v>
      </c>
      <c r="K118" s="7">
        <v>0</v>
      </c>
      <c r="L118" s="7">
        <v>5</v>
      </c>
      <c r="M118" s="30">
        <f t="shared" si="8"/>
        <v>0</v>
      </c>
      <c r="N118" s="20">
        <f t="shared" si="9"/>
        <v>5</v>
      </c>
      <c r="O118">
        <f>SUMIFS(联通数据!I:I,联通数据!A:A,LEFT(O$1,6),联通数据!C:C,F118)/1000</f>
        <v>100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17">
        <v>15645902632</v>
      </c>
      <c r="J119" s="7">
        <v>400</v>
      </c>
      <c r="K119" s="7">
        <v>0</v>
      </c>
      <c r="L119" s="7">
        <v>20</v>
      </c>
      <c r="M119" s="30">
        <f t="shared" si="8"/>
        <v>0</v>
      </c>
      <c r="N119" s="20">
        <f t="shared" si="9"/>
        <v>20</v>
      </c>
      <c r="O119">
        <f>SUMIFS(联通数据!I:I,联通数据!A:A,LEFT(O$1,6),联通数据!C:C,F119)/1000</f>
        <v>400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17">
        <v>18604531625</v>
      </c>
      <c r="J120" s="7">
        <v>50</v>
      </c>
      <c r="K120" s="7">
        <v>0</v>
      </c>
      <c r="L120" s="7">
        <v>2.5</v>
      </c>
      <c r="M120" s="30">
        <f t="shared" si="8"/>
        <v>0</v>
      </c>
      <c r="N120" s="20">
        <f t="shared" si="9"/>
        <v>2.5</v>
      </c>
      <c r="O120">
        <f>SUMIFS(联通数据!I:I,联通数据!A:A,LEFT(O$1,6),联通数据!C:C,F120)/1000</f>
        <v>50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17">
        <v>15645900806</v>
      </c>
      <c r="J121" s="7">
        <v>0.06</v>
      </c>
      <c r="K121" s="7">
        <v>0</v>
      </c>
      <c r="L121" s="7">
        <v>0.003</v>
      </c>
      <c r="M121" s="30">
        <f t="shared" si="8"/>
        <v>0</v>
      </c>
      <c r="N121" s="20">
        <f t="shared" si="9"/>
        <v>0</v>
      </c>
      <c r="O121">
        <f>SUMIFS(联通数据!I:I,联通数据!A:A,LEFT(O$1,6),联通数据!C:C,F121)/1000</f>
        <v>0.06</v>
      </c>
    </row>
  </sheetData>
  <autoFilter ref="A1:O121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3"/>
  <sheetViews>
    <sheetView workbookViewId="0">
      <pane xSplit="14" ySplit="1" topLeftCell="O100" activePane="bottomRight" state="frozen"/>
      <selection/>
      <selection pane="topRight"/>
      <selection pane="bottomLeft"/>
      <selection pane="bottomRight" activeCell="K2" sqref="K2:K123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  <col min="15" max="15" width="9.37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259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 t="shared" ref="M3:M10" si="0">IF(J3+K3&gt;0,1-O3/(J3+K3),0)</f>
        <v>0</v>
      </c>
      <c r="N3" s="20">
        <f t="shared" ref="N3:N10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1033.31</v>
      </c>
      <c r="K6" s="7">
        <v>0</v>
      </c>
      <c r="L6" s="7">
        <v>51.6655</v>
      </c>
      <c r="M6" s="30">
        <f t="shared" si="0"/>
        <v>0</v>
      </c>
      <c r="N6" s="20">
        <f t="shared" si="1"/>
        <v>51.67</v>
      </c>
      <c r="O6">
        <f>SUMIFS(联通数据!I:I,联通数据!A:A,LEFT(O$1,6),联通数据!C:C,F6)/1000</f>
        <v>1033.31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ref="M11:M42" si="2">IF(J11+K11&gt;0,1-O11/(J11+K11),0)</f>
        <v>0</v>
      </c>
      <c r="N11" s="20">
        <f t="shared" ref="N11:N42" si="3">ROUND(L11*(1-M11),2)</f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2"/>
        <v>0</v>
      </c>
      <c r="N12" s="20">
        <f t="shared" si="3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2"/>
        <v>0</v>
      </c>
      <c r="N13" s="20">
        <f t="shared" si="3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2"/>
        <v>0</v>
      </c>
      <c r="N14" s="20">
        <f t="shared" si="3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2"/>
        <v>0</v>
      </c>
      <c r="N15" s="20">
        <f t="shared" si="3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2"/>
        <v>0</v>
      </c>
      <c r="N16" s="20">
        <f t="shared" si="3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2"/>
        <v>0</v>
      </c>
      <c r="N17" s="20">
        <f t="shared" si="3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2760.6</v>
      </c>
      <c r="K18" s="7">
        <v>0</v>
      </c>
      <c r="L18" s="7">
        <v>138.03</v>
      </c>
      <c r="M18" s="30">
        <f t="shared" si="2"/>
        <v>0.0001521408389481</v>
      </c>
      <c r="N18" s="20">
        <f t="shared" si="3"/>
        <v>138.01</v>
      </c>
      <c r="O18">
        <f>SUMIFS(联通数据!I:I,联通数据!A:A,LEFT(O$1,6),联通数据!C:C,F18)/1000</f>
        <v>2760.18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97.55</v>
      </c>
      <c r="K19" s="7">
        <v>0</v>
      </c>
      <c r="L19" s="7">
        <v>4.8775</v>
      </c>
      <c r="M19" s="30">
        <f t="shared" si="2"/>
        <v>-4.10046130189646</v>
      </c>
      <c r="N19" s="20">
        <f t="shared" si="3"/>
        <v>24.88</v>
      </c>
      <c r="O19">
        <f>SUMIFS(联通数据!I:I,联通数据!A:A,LEFT(O$1,6),联通数据!C:C,F19)/1000</f>
        <v>497.55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2"/>
        <v>0</v>
      </c>
      <c r="N20" s="20">
        <f t="shared" si="3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2"/>
        <v>0</v>
      </c>
      <c r="N21" s="20">
        <f t="shared" si="3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2"/>
        <v>0</v>
      </c>
      <c r="N22" s="20">
        <f t="shared" si="3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2"/>
        <v>0</v>
      </c>
      <c r="N23" s="20">
        <f t="shared" si="3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2"/>
        <v>0</v>
      </c>
      <c r="N24" s="20">
        <f t="shared" si="3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2"/>
        <v>0</v>
      </c>
      <c r="N25" s="20">
        <f t="shared" si="3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2"/>
        <v>0</v>
      </c>
      <c r="N26" s="20">
        <f t="shared" si="3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289.17</v>
      </c>
      <c r="K27" s="7">
        <v>0</v>
      </c>
      <c r="L27" s="7">
        <v>14.4585</v>
      </c>
      <c r="M27" s="30">
        <f t="shared" si="2"/>
        <v>0</v>
      </c>
      <c r="N27" s="20">
        <f t="shared" si="3"/>
        <v>14.46</v>
      </c>
      <c r="O27">
        <f>SUMIFS(联通数据!I:I,联通数据!A:A,LEFT(O$1,6),联通数据!C:C,F27)/1000</f>
        <v>289.17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2"/>
        <v>0</v>
      </c>
      <c r="N28" s="20">
        <f t="shared" si="3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2"/>
        <v>0</v>
      </c>
      <c r="N29" s="20">
        <f t="shared" si="3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264.08</v>
      </c>
      <c r="K30" s="7">
        <v>0</v>
      </c>
      <c r="L30" s="7">
        <v>13.204</v>
      </c>
      <c r="M30" s="30">
        <f t="shared" si="2"/>
        <v>0.103794304756134</v>
      </c>
      <c r="N30" s="20">
        <f t="shared" si="3"/>
        <v>11.83</v>
      </c>
      <c r="O30">
        <f>SUMIFS(联通数据!I:I,联通数据!A:A,LEFT(O$1,6),联通数据!C:C,F30)/1000</f>
        <v>236.67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2"/>
        <v>0</v>
      </c>
      <c r="N31" s="20">
        <f t="shared" si="3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2"/>
        <v>0</v>
      </c>
      <c r="N32" s="20">
        <f t="shared" si="3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2"/>
        <v>0</v>
      </c>
      <c r="N33" s="20">
        <f t="shared" si="3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2"/>
        <v>0</v>
      </c>
      <c r="N34" s="20">
        <f t="shared" si="3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2"/>
        <v>0</v>
      </c>
      <c r="N35" s="20">
        <f t="shared" si="3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960.35</v>
      </c>
      <c r="K38" s="7">
        <v>0</v>
      </c>
      <c r="L38" s="7">
        <v>48.0175</v>
      </c>
      <c r="M38" s="30">
        <f t="shared" si="2"/>
        <v>0</v>
      </c>
      <c r="N38" s="20">
        <f t="shared" si="3"/>
        <v>48.02</v>
      </c>
      <c r="O38">
        <f>SUMIFS(联通数据!I:I,联通数据!A:A,LEFT(O$1,6),联通数据!C:C,F38)/1000</f>
        <v>960.35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ref="M43:M74" si="4">IF(J43+K43&gt;0,1-O43/(J43+K43),0)</f>
        <v>0.5</v>
      </c>
      <c r="N43" s="20">
        <f t="shared" ref="N43:N74" si="5">ROUND(L43*(1-M43),2)</f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293.28</v>
      </c>
      <c r="K44" s="7">
        <v>0</v>
      </c>
      <c r="L44" s="7">
        <v>14.664</v>
      </c>
      <c r="M44" s="30">
        <f t="shared" si="4"/>
        <v>0</v>
      </c>
      <c r="N44" s="20">
        <f t="shared" si="5"/>
        <v>14.66</v>
      </c>
      <c r="O44">
        <f>SUMIFS(联通数据!I:I,联通数据!A:A,LEFT(O$1,6),联通数据!C:C,F44)/1000</f>
        <v>293.28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1649.94</v>
      </c>
      <c r="K45" s="7">
        <v>0</v>
      </c>
      <c r="L45" s="7">
        <v>82.497</v>
      </c>
      <c r="M45" s="30">
        <f t="shared" si="4"/>
        <v>0</v>
      </c>
      <c r="N45" s="20">
        <f t="shared" si="5"/>
        <v>82.5</v>
      </c>
      <c r="O45">
        <f>SUMIFS(联通数据!I:I,联通数据!A:A,LEFT(O$1,6),联通数据!C:C,F45)/1000</f>
        <v>1649.94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4"/>
        <v>0</v>
      </c>
      <c r="N46" s="20">
        <f t="shared" si="5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4"/>
        <v>0</v>
      </c>
      <c r="N47" s="20">
        <f t="shared" si="5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207.92</v>
      </c>
      <c r="K48" s="7">
        <v>0</v>
      </c>
      <c r="L48" s="7">
        <v>10.396</v>
      </c>
      <c r="M48" s="30">
        <f t="shared" si="4"/>
        <v>0</v>
      </c>
      <c r="N48" s="20">
        <f t="shared" si="5"/>
        <v>10.4</v>
      </c>
      <c r="O48">
        <f>SUMIFS(联通数据!I:I,联通数据!A:A,LEFT(O$1,6),联通数据!C:C,F48)/1000</f>
        <v>207.92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4"/>
        <v>0</v>
      </c>
      <c r="N49" s="20">
        <f t="shared" si="5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50</v>
      </c>
      <c r="K50" s="7">
        <v>0</v>
      </c>
      <c r="L50" s="7">
        <v>2.5</v>
      </c>
      <c r="M50" s="30">
        <f t="shared" si="4"/>
        <v>0</v>
      </c>
      <c r="N50" s="20">
        <f t="shared" si="5"/>
        <v>2.5</v>
      </c>
      <c r="O50">
        <f>SUMIFS(联通数据!I:I,联通数据!A:A,LEFT(O$1,6),联通数据!C:C,F50)/1000</f>
        <v>50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4"/>
        <v>0</v>
      </c>
      <c r="N51" s="20">
        <f t="shared" si="5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4"/>
        <v>0</v>
      </c>
      <c r="N52" s="20">
        <f t="shared" si="5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4"/>
        <v>0</v>
      </c>
      <c r="N53" s="20">
        <f t="shared" si="5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4"/>
        <v>0</v>
      </c>
      <c r="N54" s="20">
        <f t="shared" si="5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4"/>
        <v>0</v>
      </c>
      <c r="N55" s="20">
        <f t="shared" si="5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4"/>
        <v>0.5</v>
      </c>
      <c r="N56" s="20">
        <f t="shared" si="5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4"/>
        <v>0</v>
      </c>
      <c r="N57" s="20">
        <f t="shared" si="5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4"/>
        <v>1</v>
      </c>
      <c r="N58" s="20">
        <f t="shared" si="5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4"/>
        <v>0</v>
      </c>
      <c r="N59" s="20">
        <f t="shared" si="5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0</v>
      </c>
      <c r="K60" s="7">
        <v>0</v>
      </c>
      <c r="L60" s="7">
        <v>0</v>
      </c>
      <c r="M60" s="30">
        <f t="shared" si="4"/>
        <v>0</v>
      </c>
      <c r="N60" s="20">
        <f t="shared" si="5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0</v>
      </c>
      <c r="K61" s="7">
        <v>0</v>
      </c>
      <c r="L61" s="7">
        <v>0</v>
      </c>
      <c r="M61" s="30">
        <f t="shared" si="4"/>
        <v>0</v>
      </c>
      <c r="N61" s="20">
        <f t="shared" si="5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0</v>
      </c>
      <c r="K62" s="7">
        <v>0</v>
      </c>
      <c r="L62" s="7">
        <v>0</v>
      </c>
      <c r="M62" s="30">
        <f t="shared" si="4"/>
        <v>0</v>
      </c>
      <c r="N62" s="20">
        <f t="shared" si="5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4"/>
        <v>1</v>
      </c>
      <c r="N63" s="20">
        <f t="shared" si="5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2340.8</v>
      </c>
      <c r="K64" s="7">
        <v>0</v>
      </c>
      <c r="L64" s="7">
        <v>117.04</v>
      </c>
      <c r="M64" s="30">
        <f t="shared" si="4"/>
        <v>0</v>
      </c>
      <c r="N64" s="20">
        <f t="shared" si="5"/>
        <v>117.04</v>
      </c>
      <c r="O64">
        <f>SUMIFS(联通数据!I:I,联通数据!A:A,LEFT(O$1,6),联通数据!C:C,F64)/1000</f>
        <v>2340.8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425.2</v>
      </c>
      <c r="K65" s="7">
        <v>0</v>
      </c>
      <c r="L65" s="7">
        <v>21.26</v>
      </c>
      <c r="M65" s="30">
        <f t="shared" si="4"/>
        <v>0</v>
      </c>
      <c r="N65" s="20">
        <f t="shared" si="5"/>
        <v>21.26</v>
      </c>
      <c r="O65">
        <f>SUMIFS(联通数据!I:I,联通数据!A:A,LEFT(O$1,6),联通数据!C:C,F65)/1000</f>
        <v>425.2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4"/>
        <v>0</v>
      </c>
      <c r="N66" s="20">
        <f t="shared" si="5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1170.77</v>
      </c>
      <c r="K67" s="7">
        <v>0</v>
      </c>
      <c r="L67" s="7">
        <v>58.5385</v>
      </c>
      <c r="M67" s="30">
        <f t="shared" si="4"/>
        <v>0</v>
      </c>
      <c r="N67" s="20">
        <f t="shared" si="5"/>
        <v>58.54</v>
      </c>
      <c r="O67">
        <f>SUMIFS(联通数据!I:I,联通数据!A:A,LEFT(O$1,6),联通数据!C:C,F67)/1000</f>
        <v>1170.77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738.08</v>
      </c>
      <c r="K72" s="7">
        <v>0</v>
      </c>
      <c r="L72" s="7">
        <v>36.904</v>
      </c>
      <c r="M72" s="30">
        <f t="shared" si="4"/>
        <v>0</v>
      </c>
      <c r="N72" s="20">
        <f t="shared" si="5"/>
        <v>36.9</v>
      </c>
      <c r="O72">
        <f>SUMIFS(联通数据!I:I,联通数据!A:A,LEFT(O$1,6),联通数据!C:C,F72)/1000</f>
        <v>738.08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ref="M75:M106" si="6">IF(J75+K75&gt;0,1-O75/(J75+K75),0)</f>
        <v>0</v>
      </c>
      <c r="N75" s="20">
        <f t="shared" ref="N75:N106" si="7">ROUND(L75*(1-M75),2)</f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6"/>
        <v>0</v>
      </c>
      <c r="N76" s="20">
        <f t="shared" si="7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6"/>
        <v>0</v>
      </c>
      <c r="N77" s="20">
        <f t="shared" si="7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6"/>
        <v>0</v>
      </c>
      <c r="N78" s="20">
        <f t="shared" si="7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6"/>
        <v>1</v>
      </c>
      <c r="N79" s="20">
        <f t="shared" si="7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6"/>
        <v>0</v>
      </c>
      <c r="N80" s="20">
        <f t="shared" si="7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50</v>
      </c>
      <c r="K81" s="7">
        <v>0</v>
      </c>
      <c r="L81" s="7">
        <v>2.5</v>
      </c>
      <c r="M81" s="30">
        <f t="shared" si="6"/>
        <v>0</v>
      </c>
      <c r="N81" s="20">
        <f t="shared" si="7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6"/>
        <v>0</v>
      </c>
      <c r="N82" s="20">
        <f t="shared" si="7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6"/>
        <v>0</v>
      </c>
      <c r="N83" s="20">
        <f t="shared" si="7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6"/>
        <v>0</v>
      </c>
      <c r="N84" s="20">
        <f t="shared" si="7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6"/>
        <v>0</v>
      </c>
      <c r="N85" s="20">
        <f t="shared" si="7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6"/>
        <v>0</v>
      </c>
      <c r="N86" s="20">
        <f t="shared" si="7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6"/>
        <v>0</v>
      </c>
      <c r="N87" s="20">
        <f t="shared" si="7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6"/>
        <v>0</v>
      </c>
      <c r="N88" s="20">
        <f t="shared" si="7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6"/>
        <v>0</v>
      </c>
      <c r="N89" s="20">
        <f t="shared" si="7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455.23</v>
      </c>
      <c r="K90" s="7">
        <v>0</v>
      </c>
      <c r="L90" s="7">
        <v>22.7615</v>
      </c>
      <c r="M90" s="30">
        <f t="shared" si="6"/>
        <v>0</v>
      </c>
      <c r="N90" s="20">
        <f t="shared" si="7"/>
        <v>22.76</v>
      </c>
      <c r="O90">
        <f>SUMIFS(联通数据!I:I,联通数据!A:A,LEFT(O$1,6),联通数据!C:C,F90)/1000</f>
        <v>455.23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7170.1</v>
      </c>
      <c r="K91" s="7">
        <v>0</v>
      </c>
      <c r="L91" s="7">
        <v>358.505</v>
      </c>
      <c r="M91" s="30">
        <f t="shared" si="6"/>
        <v>1</v>
      </c>
      <c r="N91" s="20">
        <f t="shared" si="7"/>
        <v>0</v>
      </c>
      <c r="O91">
        <f>SUMIFS(联通数据!I:I,联通数据!A:A,LEFT(O$1,6),联通数据!C:C,F91)/1000</f>
        <v>0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6"/>
        <v>0</v>
      </c>
      <c r="N92" s="20">
        <f t="shared" si="7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51.71</v>
      </c>
      <c r="K93" s="7">
        <v>0</v>
      </c>
      <c r="L93" s="7">
        <v>2.5855</v>
      </c>
      <c r="M93" s="30">
        <f t="shared" si="6"/>
        <v>0</v>
      </c>
      <c r="N93" s="20">
        <f t="shared" si="7"/>
        <v>2.59</v>
      </c>
      <c r="O93">
        <f>SUMIFS(联通数据!I:I,联通数据!A:A,LEFT(O$1,6),联通数据!C:C,F93)/1000</f>
        <v>51.71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0</v>
      </c>
      <c r="K94" s="7">
        <v>0</v>
      </c>
      <c r="L94" s="7">
        <v>0</v>
      </c>
      <c r="M94" s="30">
        <f t="shared" si="6"/>
        <v>0</v>
      </c>
      <c r="N94" s="20">
        <f t="shared" si="7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316.4</v>
      </c>
      <c r="K95" s="7">
        <v>0</v>
      </c>
      <c r="L95" s="7">
        <v>15.82</v>
      </c>
      <c r="M95" s="30">
        <f t="shared" si="6"/>
        <v>0</v>
      </c>
      <c r="N95" s="20">
        <f t="shared" si="7"/>
        <v>15.82</v>
      </c>
      <c r="O95">
        <f>SUMIFS(联通数据!I:I,联通数据!A:A,LEFT(O$1,6),联通数据!C:C,F95)/1000</f>
        <v>316.4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6"/>
        <v>0</v>
      </c>
      <c r="N96" s="20">
        <f t="shared" si="7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6"/>
        <v>0</v>
      </c>
      <c r="N97" s="20">
        <f t="shared" si="7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6"/>
        <v>0</v>
      </c>
      <c r="N98" s="20">
        <f t="shared" si="7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6"/>
        <v>0</v>
      </c>
      <c r="N99" s="20">
        <f t="shared" si="7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14179.26</v>
      </c>
      <c r="K103" s="7">
        <v>0</v>
      </c>
      <c r="L103" s="7">
        <v>708.963</v>
      </c>
      <c r="M103" s="30">
        <f t="shared" si="6"/>
        <v>0</v>
      </c>
      <c r="N103" s="20">
        <f t="shared" si="7"/>
        <v>708.96</v>
      </c>
      <c r="O103">
        <f>SUMIFS(联通数据!I:I,联通数据!A:A,LEFT(O$1,6),联通数据!C:C,F103)/1000</f>
        <v>14179.26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100</v>
      </c>
      <c r="K106" s="7">
        <v>0</v>
      </c>
      <c r="L106" s="7">
        <v>5</v>
      </c>
      <c r="M106" s="30">
        <f t="shared" si="6"/>
        <v>0</v>
      </c>
      <c r="N106" s="20">
        <f t="shared" si="7"/>
        <v>5</v>
      </c>
      <c r="O106">
        <f>SUMIFS(联通数据!I:I,联通数据!A:A,LEFT(O$1,6),联通数据!C:C,F106)/1000</f>
        <v>100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400</v>
      </c>
      <c r="K107" s="7">
        <v>0</v>
      </c>
      <c r="L107" s="7">
        <v>20</v>
      </c>
      <c r="M107" s="30">
        <f t="shared" ref="M107:M123" si="8">IF(J107+K107&gt;0,1-O107/(J107+K107),0)</f>
        <v>-0.9875</v>
      </c>
      <c r="N107" s="20">
        <f t="shared" ref="N107:N123" si="9">ROUND(L107*(1-M107),2)</f>
        <v>39.75</v>
      </c>
      <c r="O107">
        <f>SUMIFS(联通数据!I:I,联通数据!A:A,LEFT(O$1,6),联通数据!C:C,F107)/1000</f>
        <v>795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si="8"/>
        <v>1</v>
      </c>
      <c r="N108" s="20">
        <f t="shared" si="9"/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3000</v>
      </c>
      <c r="K109" s="7">
        <v>0</v>
      </c>
      <c r="L109" s="7">
        <v>150</v>
      </c>
      <c r="M109" s="30">
        <f t="shared" si="8"/>
        <v>0.6</v>
      </c>
      <c r="N109" s="20">
        <f t="shared" si="9"/>
        <v>60</v>
      </c>
      <c r="O109">
        <f>SUMIFS(联通数据!I:I,联通数据!A:A,LEFT(O$1,6),联通数据!C:C,F109)/1000</f>
        <v>1200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50</v>
      </c>
      <c r="K110" s="7">
        <v>0</v>
      </c>
      <c r="L110" s="7">
        <v>2.5</v>
      </c>
      <c r="M110" s="30">
        <f t="shared" si="8"/>
        <v>0</v>
      </c>
      <c r="N110" s="20">
        <f t="shared" si="9"/>
        <v>2.5</v>
      </c>
      <c r="O110">
        <f>SUMIFS(联通数据!I:I,联通数据!A:A,LEFT(O$1,6),联通数据!C:C,F110)/1000</f>
        <v>50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558.9</v>
      </c>
      <c r="K111" s="7">
        <v>0</v>
      </c>
      <c r="L111" s="7">
        <v>27.945</v>
      </c>
      <c r="M111" s="30">
        <f t="shared" si="8"/>
        <v>0.502988012166756</v>
      </c>
      <c r="N111" s="20">
        <f t="shared" si="9"/>
        <v>13.89</v>
      </c>
      <c r="O111">
        <f>SUMIFS(联通数据!I:I,联通数据!A:A,LEFT(O$1,6),联通数据!C:C,F111)/1000</f>
        <v>277.78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8"/>
        <v>1</v>
      </c>
      <c r="N112" s="20">
        <f t="shared" si="9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800</v>
      </c>
      <c r="K113" s="7">
        <v>0</v>
      </c>
      <c r="L113" s="7">
        <v>40</v>
      </c>
      <c r="M113" s="30">
        <f t="shared" si="8"/>
        <v>0</v>
      </c>
      <c r="N113" s="20">
        <f t="shared" si="9"/>
        <v>40</v>
      </c>
      <c r="O113">
        <f>SUMIFS(联通数据!I:I,联通数据!A:A,LEFT(O$1,6),联通数据!C:C,F113)/1000</f>
        <v>800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8"/>
        <v>1</v>
      </c>
      <c r="N114" s="20">
        <f t="shared" si="9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</v>
      </c>
      <c r="K115" s="7">
        <v>0</v>
      </c>
      <c r="L115" s="7">
        <v>40</v>
      </c>
      <c r="M115" s="30">
        <f t="shared" si="8"/>
        <v>1</v>
      </c>
      <c r="N115" s="20">
        <f t="shared" si="9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1723</v>
      </c>
      <c r="K116" s="7">
        <v>0</v>
      </c>
      <c r="L116" s="7">
        <v>86.15</v>
      </c>
      <c r="M116" s="30">
        <f t="shared" si="8"/>
        <v>0</v>
      </c>
      <c r="N116" s="20">
        <f t="shared" si="9"/>
        <v>86.15</v>
      </c>
      <c r="O116">
        <f>SUMIFS(联通数据!I:I,联通数据!A:A,LEFT(O$1,6),联通数据!C:C,F116)/1000</f>
        <v>1723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0</v>
      </c>
      <c r="K117" s="7">
        <v>0</v>
      </c>
      <c r="L117" s="7">
        <v>0</v>
      </c>
      <c r="M117" s="30">
        <f t="shared" si="8"/>
        <v>0</v>
      </c>
      <c r="N117" s="20">
        <f t="shared" si="9"/>
        <v>0</v>
      </c>
      <c r="O117">
        <f>SUMIFS(联通数据!I:I,联通数据!A:A,LEFT(O$1,6),联通数据!C:C,F117)/1000</f>
        <v>0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17">
        <v>18603655031</v>
      </c>
      <c r="J118" s="7">
        <v>100</v>
      </c>
      <c r="K118" s="7">
        <v>0</v>
      </c>
      <c r="L118" s="7">
        <v>5</v>
      </c>
      <c r="M118" s="30">
        <f t="shared" si="8"/>
        <v>0</v>
      </c>
      <c r="N118" s="20">
        <f t="shared" si="9"/>
        <v>5</v>
      </c>
      <c r="O118">
        <f>SUMIFS(联通数据!I:I,联通数据!A:A,LEFT(O$1,6),联通数据!C:C,F118)/1000</f>
        <v>100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17">
        <v>15645902632</v>
      </c>
      <c r="J119" s="7">
        <v>400</v>
      </c>
      <c r="K119" s="7">
        <v>0</v>
      </c>
      <c r="L119" s="7">
        <v>20</v>
      </c>
      <c r="M119" s="30">
        <f t="shared" si="8"/>
        <v>0</v>
      </c>
      <c r="N119" s="20">
        <f t="shared" si="9"/>
        <v>20</v>
      </c>
      <c r="O119">
        <f>SUMIFS(联通数据!I:I,联通数据!A:A,LEFT(O$1,6),联通数据!C:C,F119)/1000</f>
        <v>400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17">
        <v>18604531625</v>
      </c>
      <c r="J120" s="7">
        <v>50</v>
      </c>
      <c r="K120" s="7">
        <v>0</v>
      </c>
      <c r="L120" s="7">
        <v>2.5</v>
      </c>
      <c r="M120" s="30">
        <f t="shared" si="8"/>
        <v>1</v>
      </c>
      <c r="N120" s="20">
        <f t="shared" si="9"/>
        <v>0</v>
      </c>
      <c r="O120">
        <f>SUMIFS(联通数据!I:I,联通数据!A:A,LEFT(O$1,6),联通数据!C:C,F120)/1000</f>
        <v>0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17">
        <v>15645900806</v>
      </c>
      <c r="J121" s="7">
        <v>0.96</v>
      </c>
      <c r="K121" s="7">
        <v>0</v>
      </c>
      <c r="L121" s="7">
        <v>0.048</v>
      </c>
      <c r="M121" s="30">
        <f t="shared" si="8"/>
        <v>0</v>
      </c>
      <c r="N121" s="20">
        <f t="shared" si="9"/>
        <v>0.05</v>
      </c>
      <c r="O121">
        <f>SUMIFS(联通数据!I:I,联通数据!A:A,LEFT(O$1,6),联通数据!C:C,F121)/1000</f>
        <v>0.96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17">
        <v>15645900690</v>
      </c>
      <c r="J122" s="7">
        <v>1363.94</v>
      </c>
      <c r="K122" s="7">
        <v>0</v>
      </c>
      <c r="L122" s="7">
        <v>68.197</v>
      </c>
      <c r="M122" s="30">
        <f t="shared" si="8"/>
        <v>0.120195903045589</v>
      </c>
      <c r="N122" s="20">
        <f t="shared" si="9"/>
        <v>60</v>
      </c>
      <c r="O122">
        <f>SUMIFS(联通数据!I:I,联通数据!A:A,LEFT(O$1,6),联通数据!C:C,F122)/1000</f>
        <v>1200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17">
        <v>15645902632</v>
      </c>
      <c r="J123" s="7">
        <v>432</v>
      </c>
      <c r="K123" s="7">
        <v>0</v>
      </c>
      <c r="L123" s="7">
        <v>21.6</v>
      </c>
      <c r="M123" s="30">
        <f t="shared" si="8"/>
        <v>0.537037037037037</v>
      </c>
      <c r="N123" s="20">
        <f t="shared" si="9"/>
        <v>10</v>
      </c>
      <c r="O123">
        <f>SUMIFS(联通数据!I:I,联通数据!A:A,LEFT(O$1,6),联通数据!C:C,F123)/1000</f>
        <v>200</v>
      </c>
    </row>
  </sheetData>
  <autoFilter ref="A1:O123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K126" sqref="K2:K126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263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 t="shared" ref="M3:M9" si="0">IF(J3+K3&gt;0,1-O3/(J3+K3),0)</f>
        <v>0</v>
      </c>
      <c r="N3" s="20">
        <f t="shared" ref="N3:N9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1205.09</v>
      </c>
      <c r="K6" s="7">
        <v>0</v>
      </c>
      <c r="L6" s="7">
        <v>60.2545</v>
      </c>
      <c r="M6" s="30">
        <f t="shared" si="0"/>
        <v>0</v>
      </c>
      <c r="N6" s="20">
        <f t="shared" si="1"/>
        <v>60.25</v>
      </c>
      <c r="O6">
        <f>SUMIFS(联通数据!I:I,联通数据!A:A,LEFT(O$1,6),联通数据!C:C,F6)/1000</f>
        <v>1205.09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904.16</v>
      </c>
      <c r="K7" s="7">
        <v>0</v>
      </c>
      <c r="L7" s="7">
        <v>45.208</v>
      </c>
      <c r="M7" s="30">
        <f t="shared" si="0"/>
        <v>0</v>
      </c>
      <c r="N7" s="20">
        <f t="shared" si="1"/>
        <v>45.21</v>
      </c>
      <c r="O7">
        <f>SUMIFS(联通数据!I:I,联通数据!A:A,LEFT(O$1,6),联通数据!C:C,F7)/1000</f>
        <v>904.16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ref="M10:M41" si="2">IF(J10+K10&gt;0,1-O10/(J10+K10),0)</f>
        <v>0</v>
      </c>
      <c r="N10" s="20">
        <f t="shared" ref="N10:N41" si="3">ROUND(L10*(1-M10),2)</f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2"/>
        <v>0</v>
      </c>
      <c r="N11" s="20">
        <f t="shared" si="3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2"/>
        <v>0</v>
      </c>
      <c r="N12" s="20">
        <f t="shared" si="3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2"/>
        <v>0</v>
      </c>
      <c r="N13" s="20">
        <f t="shared" si="3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2"/>
        <v>0</v>
      </c>
      <c r="N14" s="20">
        <f t="shared" si="3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2"/>
        <v>0</v>
      </c>
      <c r="N15" s="20">
        <f t="shared" si="3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2"/>
        <v>0</v>
      </c>
      <c r="N16" s="20">
        <f t="shared" si="3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2"/>
        <v>0</v>
      </c>
      <c r="N17" s="20">
        <f t="shared" si="3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2521.32</v>
      </c>
      <c r="K18" s="7">
        <v>0</v>
      </c>
      <c r="L18" s="7">
        <v>126.066</v>
      </c>
      <c r="M18" s="30">
        <f t="shared" si="2"/>
        <v>-2.37970586836056e-5</v>
      </c>
      <c r="N18" s="20">
        <f t="shared" si="3"/>
        <v>126.07</v>
      </c>
      <c r="O18">
        <f>SUMIFS(联通数据!I:I,联通数据!A:A,LEFT(O$1,6),联通数据!C:C,F18)/1000</f>
        <v>2521.38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185.55</v>
      </c>
      <c r="K19" s="7">
        <v>0</v>
      </c>
      <c r="L19" s="7">
        <v>9.2775</v>
      </c>
      <c r="M19" s="30">
        <f t="shared" si="2"/>
        <v>-2.15575316626246</v>
      </c>
      <c r="N19" s="20">
        <f t="shared" si="3"/>
        <v>29.28</v>
      </c>
      <c r="O19">
        <f>SUMIFS(联通数据!I:I,联通数据!A:A,LEFT(O$1,6),联通数据!C:C,F19)/1000</f>
        <v>585.55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2"/>
        <v>0</v>
      </c>
      <c r="N20" s="20">
        <f t="shared" si="3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2"/>
        <v>0</v>
      </c>
      <c r="N21" s="20">
        <f t="shared" si="3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2"/>
        <v>0</v>
      </c>
      <c r="N22" s="20">
        <f t="shared" si="3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2"/>
        <v>0</v>
      </c>
      <c r="N23" s="20">
        <f t="shared" si="3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2"/>
        <v>0</v>
      </c>
      <c r="N24" s="20">
        <f t="shared" si="3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2"/>
        <v>0</v>
      </c>
      <c r="N25" s="20">
        <f t="shared" si="3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2"/>
        <v>0</v>
      </c>
      <c r="N26" s="20">
        <f t="shared" si="3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226.38</v>
      </c>
      <c r="K27" s="7">
        <v>0</v>
      </c>
      <c r="L27" s="7">
        <v>11.319</v>
      </c>
      <c r="M27" s="30">
        <f t="shared" si="2"/>
        <v>0</v>
      </c>
      <c r="N27" s="20">
        <f t="shared" si="3"/>
        <v>11.32</v>
      </c>
      <c r="O27">
        <f>SUMIFS(联通数据!I:I,联通数据!A:A,LEFT(O$1,6),联通数据!C:C,F27)/1000</f>
        <v>226.38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2"/>
        <v>0</v>
      </c>
      <c r="N28" s="20">
        <f t="shared" si="3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2"/>
        <v>0</v>
      </c>
      <c r="N29" s="20">
        <f t="shared" si="3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303.68</v>
      </c>
      <c r="K30" s="7">
        <v>0</v>
      </c>
      <c r="L30" s="7">
        <v>15.184</v>
      </c>
      <c r="M30" s="30">
        <f t="shared" si="2"/>
        <v>1</v>
      </c>
      <c r="N30" s="20">
        <f t="shared" si="3"/>
        <v>0</v>
      </c>
      <c r="O30">
        <f>SUMIFS(联通数据!I:I,联通数据!A:A,LEFT(O$1,6),联通数据!C:C,F30)/1000</f>
        <v>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2"/>
        <v>0</v>
      </c>
      <c r="N31" s="20">
        <f t="shared" si="3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2"/>
        <v>0</v>
      </c>
      <c r="N32" s="20">
        <f t="shared" si="3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2"/>
        <v>0</v>
      </c>
      <c r="N33" s="20">
        <f t="shared" si="3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2"/>
        <v>0</v>
      </c>
      <c r="N34" s="20">
        <f t="shared" si="3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2"/>
        <v>0</v>
      </c>
      <c r="N35" s="20">
        <f t="shared" si="3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723.19</v>
      </c>
      <c r="K38" s="7">
        <v>0</v>
      </c>
      <c r="L38" s="7">
        <v>36.1595</v>
      </c>
      <c r="M38" s="30">
        <f t="shared" si="2"/>
        <v>0</v>
      </c>
      <c r="N38" s="20">
        <f t="shared" si="3"/>
        <v>36.16</v>
      </c>
      <c r="O38">
        <f>SUMIFS(联通数据!I:I,联通数据!A:A,LEFT(O$1,6),联通数据!C:C,F38)/1000</f>
        <v>723.19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ref="M42:M73" si="4">IF(J42+K42&gt;0,1-O42/(J42+K42),0)</f>
        <v>0</v>
      </c>
      <c r="N42" s="20">
        <f t="shared" ref="N42:N73" si="5">ROUND(L42*(1-M42),2)</f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4"/>
        <v>0.5</v>
      </c>
      <c r="N43" s="20">
        <f t="shared" si="5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279.68</v>
      </c>
      <c r="K44" s="7">
        <v>0</v>
      </c>
      <c r="L44" s="7">
        <v>13.984</v>
      </c>
      <c r="M44" s="30">
        <f t="shared" si="4"/>
        <v>0</v>
      </c>
      <c r="N44" s="20">
        <f t="shared" si="5"/>
        <v>13.98</v>
      </c>
      <c r="O44">
        <f>SUMIFS(联通数据!I:I,联通数据!A:A,LEFT(O$1,6),联通数据!C:C,F44)/1000</f>
        <v>279.68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3112.92</v>
      </c>
      <c r="K45" s="7">
        <v>0</v>
      </c>
      <c r="L45" s="7">
        <v>155.646</v>
      </c>
      <c r="M45" s="30">
        <f t="shared" si="4"/>
        <v>0</v>
      </c>
      <c r="N45" s="20">
        <f t="shared" si="5"/>
        <v>155.65</v>
      </c>
      <c r="O45">
        <f>SUMIFS(联通数据!I:I,联通数据!A:A,LEFT(O$1,6),联通数据!C:C,F45)/1000</f>
        <v>3112.92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4"/>
        <v>0</v>
      </c>
      <c r="N46" s="20">
        <f t="shared" si="5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4"/>
        <v>0</v>
      </c>
      <c r="N47" s="20">
        <f t="shared" si="5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488.55</v>
      </c>
      <c r="K48" s="7">
        <v>0</v>
      </c>
      <c r="L48" s="7">
        <v>24.4275</v>
      </c>
      <c r="M48" s="30">
        <f t="shared" si="4"/>
        <v>0</v>
      </c>
      <c r="N48" s="20">
        <f t="shared" si="5"/>
        <v>24.43</v>
      </c>
      <c r="O48">
        <f>SUMIFS(联通数据!I:I,联通数据!A:A,LEFT(O$1,6),联通数据!C:C,F48)/1000</f>
        <v>488.55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4"/>
        <v>0</v>
      </c>
      <c r="N49" s="20">
        <f t="shared" si="5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152.78</v>
      </c>
      <c r="K50" s="7">
        <v>0</v>
      </c>
      <c r="L50" s="7">
        <v>7.639</v>
      </c>
      <c r="M50" s="30">
        <f t="shared" si="4"/>
        <v>0</v>
      </c>
      <c r="N50" s="20">
        <f t="shared" si="5"/>
        <v>7.64</v>
      </c>
      <c r="O50">
        <f>SUMIFS(联通数据!I:I,联通数据!A:A,LEFT(O$1,6),联通数据!C:C,F50)/1000</f>
        <v>152.78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4"/>
        <v>0</v>
      </c>
      <c r="N51" s="20">
        <f t="shared" si="5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4"/>
        <v>0</v>
      </c>
      <c r="N52" s="20">
        <f t="shared" si="5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4"/>
        <v>0</v>
      </c>
      <c r="N53" s="20">
        <f t="shared" si="5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4"/>
        <v>0</v>
      </c>
      <c r="N54" s="20">
        <f t="shared" si="5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4"/>
        <v>0</v>
      </c>
      <c r="N55" s="20">
        <f t="shared" si="5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4"/>
        <v>0.5</v>
      </c>
      <c r="N56" s="20">
        <f t="shared" si="5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4"/>
        <v>0</v>
      </c>
      <c r="N57" s="20">
        <f t="shared" si="5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4"/>
        <v>1</v>
      </c>
      <c r="N58" s="20">
        <f t="shared" si="5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4"/>
        <v>0</v>
      </c>
      <c r="N59" s="20">
        <f t="shared" si="5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0</v>
      </c>
      <c r="K60" s="7">
        <v>0</v>
      </c>
      <c r="L60" s="7">
        <v>0</v>
      </c>
      <c r="M60" s="30">
        <f t="shared" si="4"/>
        <v>0</v>
      </c>
      <c r="N60" s="20">
        <f t="shared" si="5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0</v>
      </c>
      <c r="K61" s="7">
        <v>0</v>
      </c>
      <c r="L61" s="7">
        <v>0</v>
      </c>
      <c r="M61" s="30">
        <f t="shared" si="4"/>
        <v>0</v>
      </c>
      <c r="N61" s="20">
        <f t="shared" si="5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0</v>
      </c>
      <c r="K62" s="7">
        <v>0</v>
      </c>
      <c r="L62" s="7">
        <v>0</v>
      </c>
      <c r="M62" s="30">
        <f t="shared" si="4"/>
        <v>0</v>
      </c>
      <c r="N62" s="20">
        <f t="shared" si="5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4"/>
        <v>1</v>
      </c>
      <c r="N63" s="20">
        <f t="shared" si="5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2279.13</v>
      </c>
      <c r="K64" s="7">
        <v>0</v>
      </c>
      <c r="L64" s="7">
        <v>113.9565</v>
      </c>
      <c r="M64" s="30">
        <f t="shared" si="4"/>
        <v>0</v>
      </c>
      <c r="N64" s="20">
        <f t="shared" si="5"/>
        <v>113.96</v>
      </c>
      <c r="O64">
        <f>SUMIFS(联通数据!I:I,联通数据!A:A,LEFT(O$1,6),联通数据!C:C,F64)/1000</f>
        <v>2279.13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424.57</v>
      </c>
      <c r="K65" s="7">
        <v>0</v>
      </c>
      <c r="L65" s="7">
        <v>21.2285</v>
      </c>
      <c r="M65" s="30">
        <f t="shared" si="4"/>
        <v>0</v>
      </c>
      <c r="N65" s="20">
        <f t="shared" si="5"/>
        <v>21.23</v>
      </c>
      <c r="O65">
        <f>SUMIFS(联通数据!I:I,联通数据!A:A,LEFT(O$1,6),联通数据!C:C,F65)/1000</f>
        <v>424.57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4"/>
        <v>0</v>
      </c>
      <c r="N66" s="20">
        <f t="shared" si="5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970.71</v>
      </c>
      <c r="K67" s="7">
        <v>0</v>
      </c>
      <c r="L67" s="7">
        <v>48.5355</v>
      </c>
      <c r="M67" s="30">
        <f t="shared" si="4"/>
        <v>-0.412069516127371</v>
      </c>
      <c r="N67" s="20">
        <f t="shared" si="5"/>
        <v>68.54</v>
      </c>
      <c r="O67">
        <f>SUMIFS(联通数据!I:I,联通数据!A:A,LEFT(O$1,6),联通数据!C:C,F67)/1000</f>
        <v>1370.71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448.8</v>
      </c>
      <c r="K72" s="7">
        <v>0</v>
      </c>
      <c r="L72" s="7">
        <v>22.44</v>
      </c>
      <c r="M72" s="30">
        <f t="shared" si="4"/>
        <v>0</v>
      </c>
      <c r="N72" s="20">
        <f t="shared" si="5"/>
        <v>22.44</v>
      </c>
      <c r="O72">
        <f>SUMIFS(联通数据!I:I,联通数据!A:A,LEFT(O$1,6),联通数据!C:C,F72)/1000</f>
        <v>448.8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ref="M74:M105" si="6">IF(J74+K74&gt;0,1-O74/(J74+K74),0)</f>
        <v>0</v>
      </c>
      <c r="N74" s="20">
        <f t="shared" ref="N74:N105" si="7">ROUND(L74*(1-M74),2)</f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6"/>
        <v>0</v>
      </c>
      <c r="N75" s="20">
        <f t="shared" si="7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6"/>
        <v>0</v>
      </c>
      <c r="N76" s="20">
        <f t="shared" si="7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6"/>
        <v>0</v>
      </c>
      <c r="N77" s="20">
        <f t="shared" si="7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6"/>
        <v>0</v>
      </c>
      <c r="N78" s="20">
        <f t="shared" si="7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6"/>
        <v>1</v>
      </c>
      <c r="N79" s="20">
        <f t="shared" si="7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6"/>
        <v>0</v>
      </c>
      <c r="N80" s="20">
        <f t="shared" si="7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73.22</v>
      </c>
      <c r="K81" s="7">
        <v>0</v>
      </c>
      <c r="L81" s="7">
        <v>3.661</v>
      </c>
      <c r="M81" s="30">
        <f t="shared" si="6"/>
        <v>0</v>
      </c>
      <c r="N81" s="20">
        <f t="shared" si="7"/>
        <v>3.66</v>
      </c>
      <c r="O81">
        <f>SUMIFS(联通数据!I:I,联通数据!A:A,LEFT(O$1,6),联通数据!C:C,F81)/1000</f>
        <v>73.22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6"/>
        <v>0</v>
      </c>
      <c r="N82" s="20">
        <f t="shared" si="7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6"/>
        <v>0</v>
      </c>
      <c r="N83" s="20">
        <f t="shared" si="7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6"/>
        <v>0</v>
      </c>
      <c r="N84" s="20">
        <f t="shared" si="7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6"/>
        <v>0</v>
      </c>
      <c r="N85" s="20">
        <f t="shared" si="7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6"/>
        <v>0</v>
      </c>
      <c r="N86" s="20">
        <f t="shared" si="7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6"/>
        <v>0</v>
      </c>
      <c r="N87" s="20">
        <f t="shared" si="7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6"/>
        <v>0</v>
      </c>
      <c r="N88" s="20">
        <f t="shared" si="7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6"/>
        <v>0</v>
      </c>
      <c r="N89" s="20">
        <f t="shared" si="7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480.5</v>
      </c>
      <c r="K90" s="7">
        <v>0</v>
      </c>
      <c r="L90" s="7">
        <v>24.025</v>
      </c>
      <c r="M90" s="30">
        <f t="shared" si="6"/>
        <v>0</v>
      </c>
      <c r="N90" s="20">
        <f t="shared" si="7"/>
        <v>24.03</v>
      </c>
      <c r="O90">
        <f>SUMIFS(联通数据!I:I,联通数据!A:A,LEFT(O$1,6),联通数据!C:C,F90)/1000</f>
        <v>480.5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8494.5</v>
      </c>
      <c r="K91" s="7">
        <v>0</v>
      </c>
      <c r="L91" s="7">
        <v>424.725</v>
      </c>
      <c r="M91" s="30">
        <f t="shared" si="6"/>
        <v>1</v>
      </c>
      <c r="N91" s="20">
        <f t="shared" si="7"/>
        <v>0</v>
      </c>
      <c r="O91">
        <f>SUMIFS(联通数据!I:I,联通数据!A:A,LEFT(O$1,6),联通数据!C:C,F91)/1000</f>
        <v>0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6"/>
        <v>0</v>
      </c>
      <c r="N92" s="20">
        <f t="shared" si="7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6"/>
        <v>0</v>
      </c>
      <c r="N93" s="20">
        <f t="shared" si="7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0</v>
      </c>
      <c r="K94" s="7">
        <v>0</v>
      </c>
      <c r="L94" s="7">
        <v>0</v>
      </c>
      <c r="M94" s="30">
        <f t="shared" si="6"/>
        <v>0</v>
      </c>
      <c r="N94" s="20">
        <f t="shared" si="7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200</v>
      </c>
      <c r="K95" s="7">
        <v>0</v>
      </c>
      <c r="L95" s="7">
        <v>10</v>
      </c>
      <c r="M95" s="30">
        <f t="shared" si="6"/>
        <v>0</v>
      </c>
      <c r="N95" s="20">
        <f t="shared" si="7"/>
        <v>10</v>
      </c>
      <c r="O95">
        <f>SUMIFS(联通数据!I:I,联通数据!A:A,LEFT(O$1,6),联通数据!C:C,F95)/1000</f>
        <v>200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6"/>
        <v>0</v>
      </c>
      <c r="N96" s="20">
        <f t="shared" si="7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6"/>
        <v>0</v>
      </c>
      <c r="N97" s="20">
        <f t="shared" si="7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6"/>
        <v>0</v>
      </c>
      <c r="N98" s="20">
        <f t="shared" si="7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6"/>
        <v>0</v>
      </c>
      <c r="N99" s="20">
        <f t="shared" si="7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6639.55</v>
      </c>
      <c r="K103" s="7">
        <v>0</v>
      </c>
      <c r="L103" s="7">
        <v>331.9775</v>
      </c>
      <c r="M103" s="30">
        <f t="shared" si="6"/>
        <v>0</v>
      </c>
      <c r="N103" s="20">
        <f t="shared" si="7"/>
        <v>331.98</v>
      </c>
      <c r="O103">
        <f>SUMIFS(联通数据!I:I,联通数据!A:A,LEFT(O$1,6),联通数据!C:C,F103)/1000</f>
        <v>6639.55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100</v>
      </c>
      <c r="K106" s="7">
        <v>0</v>
      </c>
      <c r="L106" s="7">
        <v>5</v>
      </c>
      <c r="M106" s="30">
        <f t="shared" ref="M106:M126" si="8">IF(J106+K106&gt;0,1-O106/(J106+K106),0)</f>
        <v>0</v>
      </c>
      <c r="N106" s="20">
        <f t="shared" ref="N106:N126" si="9">ROUND(L106*(1-M106),2)</f>
        <v>5</v>
      </c>
      <c r="O106">
        <f>SUMIFS(联通数据!I:I,联通数据!A:A,LEFT(O$1,6),联通数据!C:C,F106)/1000</f>
        <v>100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0</v>
      </c>
      <c r="K107" s="7">
        <v>0</v>
      </c>
      <c r="L107" s="7">
        <v>0</v>
      </c>
      <c r="M107" s="30">
        <f t="shared" si="8"/>
        <v>0</v>
      </c>
      <c r="N107" s="20">
        <f t="shared" si="9"/>
        <v>0</v>
      </c>
      <c r="O107">
        <f>SUMIFS(联通数据!I:I,联通数据!A:A,LEFT(O$1,6),联通数据!C:C,F107)/1000</f>
        <v>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si="8"/>
        <v>1</v>
      </c>
      <c r="N108" s="20">
        <f t="shared" si="9"/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3000</v>
      </c>
      <c r="K109" s="7">
        <v>0</v>
      </c>
      <c r="L109" s="7">
        <v>150</v>
      </c>
      <c r="M109" s="30">
        <f t="shared" si="8"/>
        <v>1</v>
      </c>
      <c r="N109" s="20">
        <f t="shared" si="9"/>
        <v>0</v>
      </c>
      <c r="O109">
        <f>SUMIFS(联通数据!I:I,联通数据!A:A,LEFT(O$1,6),联通数据!C:C,F109)/1000</f>
        <v>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95.36</v>
      </c>
      <c r="K110" s="7">
        <v>0</v>
      </c>
      <c r="L110" s="7">
        <v>4.768</v>
      </c>
      <c r="M110" s="30">
        <f t="shared" si="8"/>
        <v>0</v>
      </c>
      <c r="N110" s="20">
        <f t="shared" si="9"/>
        <v>4.77</v>
      </c>
      <c r="O110">
        <f>SUMIFS(联通数据!I:I,联通数据!A:A,LEFT(O$1,6),联通数据!C:C,F110)/1000</f>
        <v>95.36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0</v>
      </c>
      <c r="K111" s="7">
        <v>0</v>
      </c>
      <c r="L111" s="7">
        <v>0</v>
      </c>
      <c r="M111" s="30">
        <f t="shared" si="8"/>
        <v>0</v>
      </c>
      <c r="N111" s="20">
        <f t="shared" si="9"/>
        <v>0</v>
      </c>
      <c r="O111">
        <f>SUMIFS(联通数据!I:I,联通数据!A:A,LEFT(O$1,6),联通数据!C:C,F111)/1000</f>
        <v>0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8"/>
        <v>1</v>
      </c>
      <c r="N112" s="20">
        <f t="shared" si="9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800</v>
      </c>
      <c r="K113" s="7">
        <v>0</v>
      </c>
      <c r="L113" s="7">
        <v>40</v>
      </c>
      <c r="M113" s="30">
        <f t="shared" si="8"/>
        <v>0</v>
      </c>
      <c r="N113" s="20">
        <f t="shared" si="9"/>
        <v>40</v>
      </c>
      <c r="O113">
        <f>SUMIFS(联通数据!I:I,联通数据!A:A,LEFT(O$1,6),联通数据!C:C,F113)/1000</f>
        <v>800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8"/>
        <v>1</v>
      </c>
      <c r="N114" s="20">
        <f t="shared" si="9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</v>
      </c>
      <c r="K115" s="7">
        <v>0</v>
      </c>
      <c r="L115" s="7">
        <v>40</v>
      </c>
      <c r="M115" s="30">
        <f t="shared" si="8"/>
        <v>1</v>
      </c>
      <c r="N115" s="20">
        <f t="shared" si="9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0</v>
      </c>
      <c r="K116" s="7">
        <v>0</v>
      </c>
      <c r="L116" s="7">
        <v>0</v>
      </c>
      <c r="M116" s="30">
        <f t="shared" si="8"/>
        <v>0</v>
      </c>
      <c r="N116" s="20">
        <f t="shared" si="9"/>
        <v>0</v>
      </c>
      <c r="O116">
        <f>SUMIFS(联通数据!I:I,联通数据!A:A,LEFT(O$1,6),联通数据!C:C,F116)/1000</f>
        <v>0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0</v>
      </c>
      <c r="K117" s="7">
        <v>0</v>
      </c>
      <c r="L117" s="7">
        <v>0</v>
      </c>
      <c r="M117" s="30">
        <f t="shared" si="8"/>
        <v>0</v>
      </c>
      <c r="N117" s="20">
        <f t="shared" si="9"/>
        <v>0</v>
      </c>
      <c r="O117">
        <f>SUMIFS(联通数据!I:I,联通数据!A:A,LEFT(O$1,6),联通数据!C:C,F117)/1000</f>
        <v>0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17">
        <v>18603655031</v>
      </c>
      <c r="J118" s="7">
        <v>100</v>
      </c>
      <c r="K118" s="7">
        <v>0</v>
      </c>
      <c r="L118" s="7">
        <v>5</v>
      </c>
      <c r="M118" s="30">
        <f t="shared" si="8"/>
        <v>0</v>
      </c>
      <c r="N118" s="20">
        <f t="shared" si="9"/>
        <v>5</v>
      </c>
      <c r="O118">
        <f>SUMIFS(联通数据!I:I,联通数据!A:A,LEFT(O$1,6),联通数据!C:C,F118)/1000</f>
        <v>100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17">
        <v>15645902632</v>
      </c>
      <c r="J119" s="7">
        <v>400</v>
      </c>
      <c r="K119" s="7">
        <v>0</v>
      </c>
      <c r="L119" s="7">
        <v>20</v>
      </c>
      <c r="M119" s="30">
        <f t="shared" si="8"/>
        <v>1</v>
      </c>
      <c r="N119" s="20">
        <f t="shared" si="9"/>
        <v>0</v>
      </c>
      <c r="O119">
        <f>SUMIFS(联通数据!I:I,联通数据!A:A,LEFT(O$1,6),联通数据!C:C,F119)/1000</f>
        <v>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17">
        <v>18604531625</v>
      </c>
      <c r="J120" s="7">
        <v>0</v>
      </c>
      <c r="K120" s="7">
        <v>0</v>
      </c>
      <c r="L120" s="7">
        <v>0</v>
      </c>
      <c r="M120" s="30">
        <f t="shared" si="8"/>
        <v>0</v>
      </c>
      <c r="N120" s="20">
        <f t="shared" si="9"/>
        <v>0</v>
      </c>
      <c r="O120">
        <f>SUMIFS(联通数据!I:I,联通数据!A:A,LEFT(O$1,6),联通数据!C:C,F120)/1000</f>
        <v>0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17">
        <v>15645900806</v>
      </c>
      <c r="J121" s="7">
        <v>0.9</v>
      </c>
      <c r="K121" s="7">
        <v>0</v>
      </c>
      <c r="L121" s="7">
        <v>0.045</v>
      </c>
      <c r="M121" s="30">
        <f t="shared" si="8"/>
        <v>0</v>
      </c>
      <c r="N121" s="20">
        <f t="shared" si="9"/>
        <v>0.05</v>
      </c>
      <c r="O121">
        <f>SUMIFS(联通数据!I:I,联通数据!A:A,LEFT(O$1,6),联通数据!C:C,F121)/1000</f>
        <v>0.9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17">
        <v>15645900690</v>
      </c>
      <c r="J122" s="7">
        <v>0</v>
      </c>
      <c r="K122" s="7">
        <v>0</v>
      </c>
      <c r="L122" s="7">
        <v>0</v>
      </c>
      <c r="M122" s="30">
        <f t="shared" si="8"/>
        <v>0</v>
      </c>
      <c r="N122" s="20">
        <f t="shared" si="9"/>
        <v>0</v>
      </c>
      <c r="O122">
        <f>SUMIFS(联通数据!I:I,联通数据!A:A,LEFT(O$1,6),联通数据!C:C,F122)/1000</f>
        <v>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17">
        <v>15645902632</v>
      </c>
      <c r="J123" s="7">
        <v>0</v>
      </c>
      <c r="K123" s="7">
        <v>0</v>
      </c>
      <c r="L123" s="7">
        <v>0</v>
      </c>
      <c r="M123" s="30">
        <f t="shared" si="8"/>
        <v>0</v>
      </c>
      <c r="N123" s="20">
        <f t="shared" si="9"/>
        <v>0</v>
      </c>
      <c r="O123">
        <f>SUMIFS(联通数据!I:I,联通数据!A:A,LEFT(O$1,6),联通数据!C:C,F123)/1000</f>
        <v>0</v>
      </c>
    </row>
    <row r="124" spans="1:15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 t="s">
        <v>186</v>
      </c>
      <c r="I124" s="17">
        <v>18603655990</v>
      </c>
      <c r="J124" s="7">
        <v>200</v>
      </c>
      <c r="K124" s="7">
        <v>0</v>
      </c>
      <c r="L124" s="7">
        <v>10</v>
      </c>
      <c r="M124" s="30">
        <f t="shared" si="8"/>
        <v>0</v>
      </c>
      <c r="N124" s="20">
        <f t="shared" si="9"/>
        <v>10</v>
      </c>
      <c r="O124">
        <f>SUMIFS(联通数据!I:I,联通数据!A:A,LEFT(O$1,6),联通数据!C:C,F124)/1000</f>
        <v>200</v>
      </c>
    </row>
    <row r="125" spans="1:15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 t="s">
        <v>266</v>
      </c>
      <c r="I125" s="17">
        <v>15645882079</v>
      </c>
      <c r="J125" s="7">
        <v>1001.9</v>
      </c>
      <c r="K125" s="7">
        <v>0</v>
      </c>
      <c r="L125" s="7">
        <v>50.095</v>
      </c>
      <c r="M125" s="30">
        <f t="shared" si="8"/>
        <v>0.000249525900788528</v>
      </c>
      <c r="N125" s="20">
        <f t="shared" si="9"/>
        <v>50.08</v>
      </c>
      <c r="O125">
        <f>SUMIFS(联通数据!I:I,联通数据!A:A,LEFT(O$1,6),联通数据!C:C,F125)/1000</f>
        <v>1001.65</v>
      </c>
    </row>
    <row r="126" spans="1:15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 t="s">
        <v>178</v>
      </c>
      <c r="I126" s="17">
        <v>18604612320</v>
      </c>
      <c r="J126" s="7">
        <v>100</v>
      </c>
      <c r="K126" s="7">
        <v>0</v>
      </c>
      <c r="L126" s="7">
        <v>5</v>
      </c>
      <c r="M126" s="30">
        <f t="shared" si="8"/>
        <v>0</v>
      </c>
      <c r="N126" s="20">
        <f t="shared" si="9"/>
        <v>5</v>
      </c>
      <c r="O126">
        <f>SUMIFS(联通数据!I:I,联通数据!A:A,LEFT(O$1,6),联通数据!C:C,F126)/1000</f>
        <v>100</v>
      </c>
    </row>
  </sheetData>
  <autoFilter ref="A1:O126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9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K129" sqref="K2:K129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268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 t="shared" ref="M3:M10" si="0">IF(J3+K3&gt;0,1-O3/(J3+K3),0)</f>
        <v>0</v>
      </c>
      <c r="N3" s="20">
        <f t="shared" ref="N3:N10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1000.97</v>
      </c>
      <c r="K6" s="7">
        <v>0</v>
      </c>
      <c r="L6" s="7">
        <v>50.0485</v>
      </c>
      <c r="M6" s="30">
        <f t="shared" si="0"/>
        <v>0</v>
      </c>
      <c r="N6" s="20">
        <f t="shared" si="1"/>
        <v>50.05</v>
      </c>
      <c r="O6">
        <f>SUMIFS(联通数据!I:I,联通数据!A:A,LEFT(O$1,6),联通数据!C:C,F6)/1000</f>
        <v>1000.97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270.24</v>
      </c>
      <c r="K7" s="7">
        <v>0</v>
      </c>
      <c r="L7" s="7">
        <v>13.512</v>
      </c>
      <c r="M7" s="30">
        <f t="shared" si="0"/>
        <v>0</v>
      </c>
      <c r="N7" s="20">
        <f t="shared" si="1"/>
        <v>13.51</v>
      </c>
      <c r="O7">
        <f>SUMIFS(联通数据!I:I,联通数据!A:A,LEFT(O$1,6),联通数据!C:C,F7)/1000</f>
        <v>270.24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ref="M11:M42" si="2">IF(J11+K11&gt;0,1-O11/(J11+K11),0)</f>
        <v>0</v>
      </c>
      <c r="N11" s="20">
        <f t="shared" ref="N11:N42" si="3">ROUND(L11*(1-M11),2)</f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2"/>
        <v>0</v>
      </c>
      <c r="N12" s="20">
        <f t="shared" si="3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2"/>
        <v>0</v>
      </c>
      <c r="N13" s="20">
        <f t="shared" si="3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2"/>
        <v>0</v>
      </c>
      <c r="N14" s="20">
        <f t="shared" si="3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2"/>
        <v>0</v>
      </c>
      <c r="N15" s="20">
        <f t="shared" si="3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2"/>
        <v>0</v>
      </c>
      <c r="N16" s="20">
        <f t="shared" si="3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2"/>
        <v>0</v>
      </c>
      <c r="N17" s="20">
        <f t="shared" si="3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2457.84</v>
      </c>
      <c r="K18" s="7">
        <v>0</v>
      </c>
      <c r="L18" s="7">
        <v>122.892</v>
      </c>
      <c r="M18" s="30">
        <f t="shared" si="2"/>
        <v>4.88233570942187e-5</v>
      </c>
      <c r="N18" s="20">
        <f t="shared" si="3"/>
        <v>122.89</v>
      </c>
      <c r="O18">
        <f>SUMIFS(联通数据!I:I,联通数据!A:A,LEFT(O$1,6),联通数据!C:C,F18)/1000</f>
        <v>2457.72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367.45</v>
      </c>
      <c r="K19" s="7">
        <v>0</v>
      </c>
      <c r="L19" s="7">
        <v>18.3725</v>
      </c>
      <c r="M19" s="30">
        <f t="shared" si="2"/>
        <v>-1.08858348074568</v>
      </c>
      <c r="N19" s="20">
        <f t="shared" si="3"/>
        <v>38.37</v>
      </c>
      <c r="O19">
        <f>SUMIFS(联通数据!I:I,联通数据!A:A,LEFT(O$1,6),联通数据!C:C,F19)/1000</f>
        <v>767.45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2"/>
        <v>0</v>
      </c>
      <c r="N20" s="20">
        <f t="shared" si="3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2"/>
        <v>0.3995</v>
      </c>
      <c r="N21" s="20">
        <f t="shared" si="3"/>
        <v>12.01</v>
      </c>
      <c r="O21">
        <f>SUMIFS(联通数据!I:I,联通数据!A:A,LEFT(O$1,6),联通数据!C:C,F21)/1000</f>
        <v>240.2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2"/>
        <v>0</v>
      </c>
      <c r="N22" s="20">
        <f t="shared" si="3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2"/>
        <v>0</v>
      </c>
      <c r="N23" s="20">
        <f t="shared" si="3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2"/>
        <v>0</v>
      </c>
      <c r="N24" s="20">
        <f t="shared" si="3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2"/>
        <v>0</v>
      </c>
      <c r="N25" s="20">
        <f t="shared" si="3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2"/>
        <v>0</v>
      </c>
      <c r="N26" s="20">
        <f t="shared" si="3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220.43</v>
      </c>
      <c r="K27" s="7">
        <v>0</v>
      </c>
      <c r="L27" s="7">
        <v>11.0215</v>
      </c>
      <c r="M27" s="30">
        <f t="shared" si="2"/>
        <v>0</v>
      </c>
      <c r="N27" s="20">
        <f t="shared" si="3"/>
        <v>11.02</v>
      </c>
      <c r="O27">
        <f>SUMIFS(联通数据!I:I,联通数据!A:A,LEFT(O$1,6),联通数据!C:C,F27)/1000</f>
        <v>220.43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2"/>
        <v>0</v>
      </c>
      <c r="N28" s="20">
        <f t="shared" si="3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2"/>
        <v>0</v>
      </c>
      <c r="N29" s="20">
        <f t="shared" si="3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100</v>
      </c>
      <c r="K30" s="7">
        <v>0</v>
      </c>
      <c r="L30" s="7">
        <v>5</v>
      </c>
      <c r="M30" s="30">
        <f t="shared" si="2"/>
        <v>1</v>
      </c>
      <c r="N30" s="20">
        <f t="shared" si="3"/>
        <v>0</v>
      </c>
      <c r="O30">
        <f>SUMIFS(联通数据!I:I,联通数据!A:A,LEFT(O$1,6),联通数据!C:C,F30)/1000</f>
        <v>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2"/>
        <v>0</v>
      </c>
      <c r="N31" s="20">
        <f t="shared" si="3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2"/>
        <v>0</v>
      </c>
      <c r="N32" s="20">
        <f t="shared" si="3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2"/>
        <v>0</v>
      </c>
      <c r="N33" s="20">
        <f t="shared" si="3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2"/>
        <v>0</v>
      </c>
      <c r="N34" s="20">
        <f t="shared" si="3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2"/>
        <v>0</v>
      </c>
      <c r="N35" s="20">
        <f t="shared" si="3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562.68</v>
      </c>
      <c r="K38" s="7">
        <v>0</v>
      </c>
      <c r="L38" s="7">
        <v>28.134</v>
      </c>
      <c r="M38" s="30">
        <f t="shared" si="2"/>
        <v>0</v>
      </c>
      <c r="N38" s="20">
        <f t="shared" si="3"/>
        <v>28.13</v>
      </c>
      <c r="O38">
        <f>SUMIFS(联通数据!I:I,联通数据!A:A,LEFT(O$1,6),联通数据!C:C,F38)/1000</f>
        <v>562.68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ref="M43:M74" si="4">IF(J43+K43&gt;0,1-O43/(J43+K43),0)</f>
        <v>0.5</v>
      </c>
      <c r="N43" s="20">
        <f t="shared" ref="N43:N74" si="5">ROUND(L43*(1-M43),2)</f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246</v>
      </c>
      <c r="K44" s="7">
        <v>0</v>
      </c>
      <c r="L44" s="7">
        <v>12.3</v>
      </c>
      <c r="M44" s="30">
        <f t="shared" si="4"/>
        <v>0</v>
      </c>
      <c r="N44" s="20">
        <f t="shared" si="5"/>
        <v>12.3</v>
      </c>
      <c r="O44">
        <f>SUMIFS(联通数据!I:I,联通数据!A:A,LEFT(O$1,6),联通数据!C:C,F44)/1000</f>
        <v>246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3563.82</v>
      </c>
      <c r="K45" s="7">
        <v>0</v>
      </c>
      <c r="L45" s="7">
        <v>178.191</v>
      </c>
      <c r="M45" s="30">
        <f t="shared" si="4"/>
        <v>0</v>
      </c>
      <c r="N45" s="20">
        <f t="shared" si="5"/>
        <v>178.19</v>
      </c>
      <c r="O45">
        <f>SUMIFS(联通数据!I:I,联通数据!A:A,LEFT(O$1,6),联通数据!C:C,F45)/1000</f>
        <v>3563.82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4"/>
        <v>0</v>
      </c>
      <c r="N46" s="20">
        <f t="shared" si="5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4"/>
        <v>0</v>
      </c>
      <c r="N47" s="20">
        <f t="shared" si="5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664.74</v>
      </c>
      <c r="K48" s="7">
        <v>0</v>
      </c>
      <c r="L48" s="7">
        <v>33.237</v>
      </c>
      <c r="M48" s="30">
        <f t="shared" si="4"/>
        <v>0</v>
      </c>
      <c r="N48" s="20">
        <f t="shared" si="5"/>
        <v>33.24</v>
      </c>
      <c r="O48">
        <f>SUMIFS(联通数据!I:I,联通数据!A:A,LEFT(O$1,6),联通数据!C:C,F48)/1000</f>
        <v>664.74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4"/>
        <v>0</v>
      </c>
      <c r="N49" s="20">
        <f t="shared" si="5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156.38</v>
      </c>
      <c r="K50" s="7">
        <v>0</v>
      </c>
      <c r="L50" s="7">
        <v>7.819</v>
      </c>
      <c r="M50" s="30">
        <f t="shared" si="4"/>
        <v>0</v>
      </c>
      <c r="N50" s="20">
        <f t="shared" si="5"/>
        <v>7.82</v>
      </c>
      <c r="O50">
        <f>SUMIFS(联通数据!I:I,联通数据!A:A,LEFT(O$1,6),联通数据!C:C,F50)/1000</f>
        <v>156.38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4"/>
        <v>0</v>
      </c>
      <c r="N51" s="20">
        <f t="shared" si="5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4"/>
        <v>0</v>
      </c>
      <c r="N52" s="20">
        <f t="shared" si="5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4"/>
        <v>0</v>
      </c>
      <c r="N53" s="20">
        <f t="shared" si="5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4"/>
        <v>0</v>
      </c>
      <c r="N54" s="20">
        <f t="shared" si="5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4"/>
        <v>0</v>
      </c>
      <c r="N55" s="20">
        <f t="shared" si="5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4"/>
        <v>0.5</v>
      </c>
      <c r="N56" s="20">
        <f t="shared" si="5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4"/>
        <v>0</v>
      </c>
      <c r="N57" s="20">
        <f t="shared" si="5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4"/>
        <v>1</v>
      </c>
      <c r="N58" s="20">
        <f t="shared" si="5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4"/>
        <v>0</v>
      </c>
      <c r="N59" s="20">
        <f t="shared" si="5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0</v>
      </c>
      <c r="K60" s="7">
        <v>0</v>
      </c>
      <c r="L60" s="7">
        <v>0</v>
      </c>
      <c r="M60" s="30">
        <f t="shared" si="4"/>
        <v>0</v>
      </c>
      <c r="N60" s="20">
        <f t="shared" si="5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0</v>
      </c>
      <c r="K61" s="7">
        <v>0</v>
      </c>
      <c r="L61" s="7">
        <v>0</v>
      </c>
      <c r="M61" s="30">
        <f t="shared" si="4"/>
        <v>0</v>
      </c>
      <c r="N61" s="20">
        <f t="shared" si="5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0</v>
      </c>
      <c r="K62" s="7">
        <v>0</v>
      </c>
      <c r="L62" s="7">
        <v>0</v>
      </c>
      <c r="M62" s="30">
        <f t="shared" si="4"/>
        <v>0</v>
      </c>
      <c r="N62" s="20">
        <f t="shared" si="5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4"/>
        <v>1</v>
      </c>
      <c r="N63" s="20">
        <f t="shared" si="5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4010.86</v>
      </c>
      <c r="K64" s="7">
        <v>0</v>
      </c>
      <c r="L64" s="7">
        <v>200.543</v>
      </c>
      <c r="M64" s="30">
        <f t="shared" si="4"/>
        <v>0</v>
      </c>
      <c r="N64" s="20">
        <f t="shared" si="5"/>
        <v>200.54</v>
      </c>
      <c r="O64">
        <f>SUMIFS(联通数据!I:I,联通数据!A:A,LEFT(O$1,6),联通数据!C:C,F64)/1000</f>
        <v>4010.86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611.4</v>
      </c>
      <c r="K65" s="7">
        <v>0</v>
      </c>
      <c r="L65" s="7">
        <v>30.57</v>
      </c>
      <c r="M65" s="30">
        <f t="shared" si="4"/>
        <v>0</v>
      </c>
      <c r="N65" s="20">
        <f t="shared" si="5"/>
        <v>30.57</v>
      </c>
      <c r="O65">
        <f>SUMIFS(联通数据!I:I,联通数据!A:A,LEFT(O$1,6),联通数据!C:C,F65)/1000</f>
        <v>611.4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4"/>
        <v>0</v>
      </c>
      <c r="N66" s="20">
        <f t="shared" si="5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745.52</v>
      </c>
      <c r="K67" s="7">
        <v>0</v>
      </c>
      <c r="L67" s="7">
        <v>37.276</v>
      </c>
      <c r="M67" s="30">
        <f t="shared" si="4"/>
        <v>-0.536538255177594</v>
      </c>
      <c r="N67" s="20">
        <f t="shared" si="5"/>
        <v>57.28</v>
      </c>
      <c r="O67">
        <f>SUMIFS(联通数据!I:I,联通数据!A:A,LEFT(O$1,6),联通数据!C:C,F67)/1000</f>
        <v>1145.52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549.84</v>
      </c>
      <c r="K72" s="7">
        <v>0</v>
      </c>
      <c r="L72" s="7">
        <v>27.492</v>
      </c>
      <c r="M72" s="30">
        <f t="shared" si="4"/>
        <v>0</v>
      </c>
      <c r="N72" s="20">
        <f t="shared" si="5"/>
        <v>27.49</v>
      </c>
      <c r="O72">
        <f>SUMIFS(联通数据!I:I,联通数据!A:A,LEFT(O$1,6),联通数据!C:C,F72)/1000</f>
        <v>549.84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ref="M75:M106" si="6">IF(J75+K75&gt;0,1-O75/(J75+K75),0)</f>
        <v>0</v>
      </c>
      <c r="N75" s="20">
        <f t="shared" ref="N75:N106" si="7">ROUND(L75*(1-M75),2)</f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6"/>
        <v>0</v>
      </c>
      <c r="N76" s="20">
        <f t="shared" si="7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6"/>
        <v>0</v>
      </c>
      <c r="N77" s="20">
        <f t="shared" si="7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6"/>
        <v>0</v>
      </c>
      <c r="N78" s="20">
        <f t="shared" si="7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6"/>
        <v>1</v>
      </c>
      <c r="N79" s="20">
        <f t="shared" si="7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6"/>
        <v>0</v>
      </c>
      <c r="N80" s="20">
        <f t="shared" si="7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84.2</v>
      </c>
      <c r="K81" s="7">
        <v>0</v>
      </c>
      <c r="L81" s="7">
        <v>4.21</v>
      </c>
      <c r="M81" s="30">
        <f t="shared" si="6"/>
        <v>0</v>
      </c>
      <c r="N81" s="20">
        <f t="shared" si="7"/>
        <v>4.21</v>
      </c>
      <c r="O81">
        <f>SUMIFS(联通数据!I:I,联通数据!A:A,LEFT(O$1,6),联通数据!C:C,F81)/1000</f>
        <v>84.2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6"/>
        <v>0</v>
      </c>
      <c r="N82" s="20">
        <f t="shared" si="7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6"/>
        <v>0</v>
      </c>
      <c r="N83" s="20">
        <f t="shared" si="7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6"/>
        <v>0</v>
      </c>
      <c r="N84" s="20">
        <f t="shared" si="7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6"/>
        <v>0</v>
      </c>
      <c r="N85" s="20">
        <f t="shared" si="7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6"/>
        <v>0</v>
      </c>
      <c r="N86" s="20">
        <f t="shared" si="7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6"/>
        <v>0</v>
      </c>
      <c r="N87" s="20">
        <f t="shared" si="7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6"/>
        <v>0</v>
      </c>
      <c r="N88" s="20">
        <f t="shared" si="7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61.79</v>
      </c>
      <c r="K89" s="7">
        <v>0</v>
      </c>
      <c r="L89" s="7">
        <v>3.0895</v>
      </c>
      <c r="M89" s="30">
        <f t="shared" si="6"/>
        <v>0</v>
      </c>
      <c r="N89" s="20">
        <f t="shared" si="7"/>
        <v>3.09</v>
      </c>
      <c r="O89">
        <f>SUMIFS(联通数据!I:I,联通数据!A:A,LEFT(O$1,6),联通数据!C:C,F89)/1000</f>
        <v>61.79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403.15</v>
      </c>
      <c r="K90" s="7">
        <v>0</v>
      </c>
      <c r="L90" s="7">
        <v>20.1575</v>
      </c>
      <c r="M90" s="30">
        <f t="shared" si="6"/>
        <v>0</v>
      </c>
      <c r="N90" s="20">
        <f t="shared" si="7"/>
        <v>20.16</v>
      </c>
      <c r="O90">
        <f>SUMIFS(联通数据!I:I,联通数据!A:A,LEFT(O$1,6),联通数据!C:C,F90)/1000</f>
        <v>403.15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8561.15</v>
      </c>
      <c r="K91" s="7">
        <v>0</v>
      </c>
      <c r="L91" s="7">
        <v>428.0575</v>
      </c>
      <c r="M91" s="30">
        <f t="shared" si="6"/>
        <v>1</v>
      </c>
      <c r="N91" s="20">
        <f t="shared" si="7"/>
        <v>0</v>
      </c>
      <c r="O91">
        <f>SUMIFS(联通数据!I:I,联通数据!A:A,LEFT(O$1,6),联通数据!C:C,F91)/1000</f>
        <v>0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6"/>
        <v>0</v>
      </c>
      <c r="N92" s="20">
        <f t="shared" si="7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55.04</v>
      </c>
      <c r="K93" s="7">
        <v>0</v>
      </c>
      <c r="L93" s="7">
        <v>2.752</v>
      </c>
      <c r="M93" s="30">
        <f t="shared" si="6"/>
        <v>0</v>
      </c>
      <c r="N93" s="20">
        <f t="shared" si="7"/>
        <v>2.75</v>
      </c>
      <c r="O93">
        <f>SUMIFS(联通数据!I:I,联通数据!A:A,LEFT(O$1,6),联通数据!C:C,F93)/1000</f>
        <v>55.04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0</v>
      </c>
      <c r="K94" s="7">
        <v>0</v>
      </c>
      <c r="L94" s="7">
        <v>0</v>
      </c>
      <c r="M94" s="30">
        <f t="shared" si="6"/>
        <v>0</v>
      </c>
      <c r="N94" s="20">
        <f t="shared" si="7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803.52</v>
      </c>
      <c r="K95" s="7">
        <v>0</v>
      </c>
      <c r="L95" s="7">
        <v>40.176</v>
      </c>
      <c r="M95" s="30">
        <f t="shared" si="6"/>
        <v>0</v>
      </c>
      <c r="N95" s="20">
        <f t="shared" si="7"/>
        <v>40.18</v>
      </c>
      <c r="O95">
        <f>SUMIFS(联通数据!I:I,联通数据!A:A,LEFT(O$1,6),联通数据!C:C,F95)/1000</f>
        <v>803.52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1195.57</v>
      </c>
      <c r="K96" s="7">
        <v>0</v>
      </c>
      <c r="L96" s="7">
        <v>59.7785</v>
      </c>
      <c r="M96" s="30">
        <f t="shared" si="6"/>
        <v>0</v>
      </c>
      <c r="N96" s="20">
        <f t="shared" si="7"/>
        <v>59.78</v>
      </c>
      <c r="O96">
        <f>SUMIFS(联通数据!I:I,联通数据!A:A,LEFT(O$1,6),联通数据!C:C,F96)/1000</f>
        <v>1195.57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6"/>
        <v>0</v>
      </c>
      <c r="N97" s="20">
        <f t="shared" si="7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6"/>
        <v>0</v>
      </c>
      <c r="N98" s="20">
        <f t="shared" si="7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6"/>
        <v>0</v>
      </c>
      <c r="N99" s="20">
        <f t="shared" si="7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7924.95</v>
      </c>
      <c r="K103" s="7">
        <v>0</v>
      </c>
      <c r="L103" s="7">
        <v>396.2475</v>
      </c>
      <c r="M103" s="30">
        <f t="shared" si="6"/>
        <v>0</v>
      </c>
      <c r="N103" s="20">
        <f t="shared" si="7"/>
        <v>396.25</v>
      </c>
      <c r="O103">
        <f>SUMIFS(联通数据!I:I,联通数据!A:A,LEFT(O$1,6),联通数据!C:C,F103)/1000</f>
        <v>7924.95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100</v>
      </c>
      <c r="K106" s="7">
        <v>0</v>
      </c>
      <c r="L106" s="7">
        <v>5</v>
      </c>
      <c r="M106" s="30">
        <f t="shared" si="6"/>
        <v>0</v>
      </c>
      <c r="N106" s="20">
        <f t="shared" si="7"/>
        <v>5</v>
      </c>
      <c r="O106">
        <f>SUMIFS(联通数据!I:I,联通数据!A:A,LEFT(O$1,6),联通数据!C:C,F106)/1000</f>
        <v>100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0</v>
      </c>
      <c r="K107" s="7">
        <v>0</v>
      </c>
      <c r="L107" s="7">
        <v>0</v>
      </c>
      <c r="M107" s="30">
        <f t="shared" ref="M107:M129" si="8">IF(J107+K107&gt;0,1-O107/(J107+K107),0)</f>
        <v>0</v>
      </c>
      <c r="N107" s="20">
        <f t="shared" ref="N107:N129" si="9">ROUND(L107*(1-M107),2)</f>
        <v>0</v>
      </c>
      <c r="O107">
        <f>SUMIFS(联通数据!I:I,联通数据!A:A,LEFT(O$1,6),联通数据!C:C,F107)/1000</f>
        <v>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si="8"/>
        <v>1</v>
      </c>
      <c r="N108" s="20">
        <f t="shared" si="9"/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3000</v>
      </c>
      <c r="K109" s="7">
        <v>0</v>
      </c>
      <c r="L109" s="7">
        <v>150</v>
      </c>
      <c r="M109" s="30">
        <f t="shared" si="8"/>
        <v>1</v>
      </c>
      <c r="N109" s="20">
        <f t="shared" si="9"/>
        <v>0</v>
      </c>
      <c r="O109">
        <f>SUMIFS(联通数据!I:I,联通数据!A:A,LEFT(O$1,6),联通数据!C:C,F109)/1000</f>
        <v>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50</v>
      </c>
      <c r="K110" s="7">
        <v>0</v>
      </c>
      <c r="L110" s="7">
        <v>2.5</v>
      </c>
      <c r="M110" s="30">
        <f t="shared" si="8"/>
        <v>0</v>
      </c>
      <c r="N110" s="20">
        <f t="shared" si="9"/>
        <v>2.5</v>
      </c>
      <c r="O110">
        <f>SUMIFS(联通数据!I:I,联通数据!A:A,LEFT(O$1,6),联通数据!C:C,F110)/1000</f>
        <v>50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0</v>
      </c>
      <c r="K111" s="7">
        <v>0</v>
      </c>
      <c r="L111" s="7">
        <v>0</v>
      </c>
      <c r="M111" s="30">
        <f t="shared" si="8"/>
        <v>0</v>
      </c>
      <c r="N111" s="20">
        <f t="shared" si="9"/>
        <v>0</v>
      </c>
      <c r="O111">
        <f>SUMIFS(联通数据!I:I,联通数据!A:A,LEFT(O$1,6),联通数据!C:C,F111)/1000</f>
        <v>0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8"/>
        <v>1</v>
      </c>
      <c r="N112" s="20">
        <f t="shared" si="9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800</v>
      </c>
      <c r="K113" s="7">
        <v>0</v>
      </c>
      <c r="L113" s="7">
        <v>40</v>
      </c>
      <c r="M113" s="30">
        <f t="shared" si="8"/>
        <v>0</v>
      </c>
      <c r="N113" s="20">
        <f t="shared" si="9"/>
        <v>40</v>
      </c>
      <c r="O113">
        <f>SUMIFS(联通数据!I:I,联通数据!A:A,LEFT(O$1,6),联通数据!C:C,F113)/1000</f>
        <v>800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8"/>
        <v>1</v>
      </c>
      <c r="N114" s="20">
        <f t="shared" si="9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</v>
      </c>
      <c r="K115" s="7">
        <v>0</v>
      </c>
      <c r="L115" s="7">
        <v>40</v>
      </c>
      <c r="M115" s="30">
        <f t="shared" si="8"/>
        <v>1</v>
      </c>
      <c r="N115" s="20">
        <f t="shared" si="9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0</v>
      </c>
      <c r="K116" s="7">
        <v>0</v>
      </c>
      <c r="L116" s="7">
        <v>0</v>
      </c>
      <c r="M116" s="30">
        <f t="shared" si="8"/>
        <v>0</v>
      </c>
      <c r="N116" s="20">
        <f t="shared" si="9"/>
        <v>0</v>
      </c>
      <c r="O116">
        <f>SUMIFS(联通数据!I:I,联通数据!A:A,LEFT(O$1,6),联通数据!C:C,F116)/1000</f>
        <v>0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0</v>
      </c>
      <c r="K117" s="7">
        <v>0</v>
      </c>
      <c r="L117" s="7">
        <v>0</v>
      </c>
      <c r="M117" s="30">
        <f t="shared" si="8"/>
        <v>0</v>
      </c>
      <c r="N117" s="20">
        <f t="shared" si="9"/>
        <v>0</v>
      </c>
      <c r="O117">
        <f>SUMIFS(联通数据!I:I,联通数据!A:A,LEFT(O$1,6),联通数据!C:C,F117)/1000</f>
        <v>0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17">
        <v>18603655031</v>
      </c>
      <c r="J118" s="7">
        <v>100</v>
      </c>
      <c r="K118" s="7">
        <v>0</v>
      </c>
      <c r="L118" s="7">
        <v>5</v>
      </c>
      <c r="M118" s="30">
        <f t="shared" si="8"/>
        <v>0</v>
      </c>
      <c r="N118" s="20">
        <f t="shared" si="9"/>
        <v>5</v>
      </c>
      <c r="O118">
        <f>SUMIFS(联通数据!I:I,联通数据!A:A,LEFT(O$1,6),联通数据!C:C,F118)/1000</f>
        <v>100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17">
        <v>15645902632</v>
      </c>
      <c r="J119" s="7">
        <v>0</v>
      </c>
      <c r="K119" s="7">
        <v>0</v>
      </c>
      <c r="L119" s="7">
        <v>0</v>
      </c>
      <c r="M119" s="30">
        <f t="shared" si="8"/>
        <v>0</v>
      </c>
      <c r="N119" s="20">
        <f t="shared" si="9"/>
        <v>0</v>
      </c>
      <c r="O119">
        <f>SUMIFS(联通数据!I:I,联通数据!A:A,LEFT(O$1,6),联通数据!C:C,F119)/1000</f>
        <v>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17">
        <v>18604531625</v>
      </c>
      <c r="J120" s="7">
        <v>0</v>
      </c>
      <c r="K120" s="7">
        <v>0</v>
      </c>
      <c r="L120" s="7">
        <v>0</v>
      </c>
      <c r="M120" s="30">
        <f t="shared" si="8"/>
        <v>0</v>
      </c>
      <c r="N120" s="20">
        <f t="shared" si="9"/>
        <v>0</v>
      </c>
      <c r="O120">
        <f>SUMIFS(联通数据!I:I,联通数据!A:A,LEFT(O$1,6),联通数据!C:C,F120)/1000</f>
        <v>0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17">
        <v>15645900806</v>
      </c>
      <c r="J121" s="7">
        <v>15.42</v>
      </c>
      <c r="K121" s="7">
        <v>0</v>
      </c>
      <c r="L121" s="7">
        <v>0.771</v>
      </c>
      <c r="M121" s="30">
        <f t="shared" si="8"/>
        <v>0</v>
      </c>
      <c r="N121" s="20">
        <f t="shared" si="9"/>
        <v>0.77</v>
      </c>
      <c r="O121">
        <f>SUMIFS(联通数据!I:I,联通数据!A:A,LEFT(O$1,6),联通数据!C:C,F121)/1000</f>
        <v>15.42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17">
        <v>15645900690</v>
      </c>
      <c r="J122" s="7">
        <v>0</v>
      </c>
      <c r="K122" s="7">
        <v>0</v>
      </c>
      <c r="L122" s="7">
        <v>0</v>
      </c>
      <c r="M122" s="30">
        <f t="shared" si="8"/>
        <v>0</v>
      </c>
      <c r="N122" s="20">
        <f t="shared" si="9"/>
        <v>0</v>
      </c>
      <c r="O122">
        <f>SUMIFS(联通数据!I:I,联通数据!A:A,LEFT(O$1,6),联通数据!C:C,F122)/1000</f>
        <v>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17">
        <v>15645902632</v>
      </c>
      <c r="J123" s="7">
        <v>0</v>
      </c>
      <c r="K123" s="7">
        <v>0</v>
      </c>
      <c r="L123" s="7">
        <v>0</v>
      </c>
      <c r="M123" s="30">
        <f t="shared" si="8"/>
        <v>0</v>
      </c>
      <c r="N123" s="20">
        <f t="shared" si="9"/>
        <v>0</v>
      </c>
      <c r="O123">
        <f>SUMIFS(联通数据!I:I,联通数据!A:A,LEFT(O$1,6),联通数据!C:C,F123)/1000</f>
        <v>0</v>
      </c>
    </row>
    <row r="124" spans="1:15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 t="s">
        <v>186</v>
      </c>
      <c r="I124" s="17">
        <v>18603655990</v>
      </c>
      <c r="J124" s="7">
        <v>200</v>
      </c>
      <c r="K124" s="7">
        <v>0</v>
      </c>
      <c r="L124" s="7">
        <v>10</v>
      </c>
      <c r="M124" s="30">
        <f t="shared" si="8"/>
        <v>0</v>
      </c>
      <c r="N124" s="20">
        <f t="shared" si="9"/>
        <v>10</v>
      </c>
      <c r="O124">
        <f>SUMIFS(联通数据!I:I,联通数据!A:A,LEFT(O$1,6),联通数据!C:C,F124)/1000</f>
        <v>200</v>
      </c>
    </row>
    <row r="125" spans="1:15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 t="s">
        <v>266</v>
      </c>
      <c r="I125" s="17">
        <v>15645882079</v>
      </c>
      <c r="J125" s="7">
        <v>1930.3</v>
      </c>
      <c r="K125" s="7">
        <v>0</v>
      </c>
      <c r="L125" s="7">
        <v>96.515</v>
      </c>
      <c r="M125" s="30">
        <f t="shared" si="8"/>
        <v>-0.000103610837693724</v>
      </c>
      <c r="N125" s="20">
        <f t="shared" si="9"/>
        <v>96.53</v>
      </c>
      <c r="O125">
        <f>SUMIFS(联通数据!I:I,联通数据!A:A,LEFT(O$1,6),联通数据!C:C,F125)/1000</f>
        <v>1930.5</v>
      </c>
    </row>
    <row r="126" spans="1:15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 t="s">
        <v>178</v>
      </c>
      <c r="I126" s="17">
        <v>18604612320</v>
      </c>
      <c r="J126" s="7">
        <v>100</v>
      </c>
      <c r="K126" s="7">
        <v>0</v>
      </c>
      <c r="L126" s="7">
        <v>5</v>
      </c>
      <c r="M126" s="30">
        <f t="shared" si="8"/>
        <v>0.0790000000000001</v>
      </c>
      <c r="N126" s="20">
        <f t="shared" si="9"/>
        <v>4.61</v>
      </c>
      <c r="O126">
        <f>SUMIFS(联通数据!I:I,联通数据!A:A,LEFT(O$1,6),联通数据!C:C,F126)/1000</f>
        <v>92.1</v>
      </c>
    </row>
    <row r="127" spans="1:15">
      <c r="A127" s="17">
        <v>242683</v>
      </c>
      <c r="B127" s="17" t="s">
        <v>269</v>
      </c>
      <c r="C127" s="17" t="s">
        <v>20</v>
      </c>
      <c r="D127" s="18">
        <v>42948</v>
      </c>
      <c r="E127" s="17" t="s">
        <v>17</v>
      </c>
      <c r="F127" s="17">
        <v>13154537508</v>
      </c>
      <c r="G127" s="17" t="s">
        <v>18</v>
      </c>
      <c r="H127" s="17" t="s">
        <v>270</v>
      </c>
      <c r="I127" s="17">
        <v>18645320599</v>
      </c>
      <c r="J127" s="7">
        <v>200</v>
      </c>
      <c r="K127" s="7">
        <v>0</v>
      </c>
      <c r="L127" s="7">
        <v>10</v>
      </c>
      <c r="M127" s="30">
        <f t="shared" si="8"/>
        <v>0</v>
      </c>
      <c r="N127" s="20">
        <f t="shared" si="9"/>
        <v>10</v>
      </c>
      <c r="O127">
        <f>SUMIFS(联通数据!I:I,联通数据!A:A,LEFT(O$1,6),联通数据!C:C,F127)/1000</f>
        <v>200</v>
      </c>
    </row>
    <row r="128" spans="1:15">
      <c r="A128" s="17">
        <v>242844</v>
      </c>
      <c r="B128" s="17" t="s">
        <v>271</v>
      </c>
      <c r="C128" s="17" t="s">
        <v>23</v>
      </c>
      <c r="D128" s="18">
        <v>42956</v>
      </c>
      <c r="E128" s="17" t="s">
        <v>17</v>
      </c>
      <c r="F128" s="17">
        <v>13199530121</v>
      </c>
      <c r="G128" s="17" t="s">
        <v>18</v>
      </c>
      <c r="H128" s="17" t="s">
        <v>272</v>
      </c>
      <c r="I128" s="17">
        <v>18603611236</v>
      </c>
      <c r="J128" s="7">
        <v>102.88</v>
      </c>
      <c r="K128" s="7">
        <v>0</v>
      </c>
      <c r="L128" s="7">
        <v>5.144</v>
      </c>
      <c r="M128" s="30">
        <f t="shared" si="8"/>
        <v>0</v>
      </c>
      <c r="N128" s="20">
        <f t="shared" si="9"/>
        <v>5.14</v>
      </c>
      <c r="O128">
        <f>SUMIFS(联通数据!I:I,联通数据!A:A,LEFT(O$1,6),联通数据!C:C,F128)/1000</f>
        <v>102.88</v>
      </c>
    </row>
    <row r="129" spans="1:15">
      <c r="A129" s="17">
        <v>242913</v>
      </c>
      <c r="B129" s="17" t="s">
        <v>273</v>
      </c>
      <c r="C129" s="17" t="s">
        <v>23</v>
      </c>
      <c r="D129" s="18">
        <v>42961</v>
      </c>
      <c r="E129" s="17" t="s">
        <v>17</v>
      </c>
      <c r="F129" s="17">
        <v>13206696812</v>
      </c>
      <c r="G129" s="17" t="s">
        <v>18</v>
      </c>
      <c r="H129" s="17" t="s">
        <v>272</v>
      </c>
      <c r="I129" s="17">
        <v>18603611236</v>
      </c>
      <c r="J129" s="7">
        <v>100</v>
      </c>
      <c r="K129" s="7">
        <v>0</v>
      </c>
      <c r="L129" s="7">
        <v>5</v>
      </c>
      <c r="M129" s="30">
        <f t="shared" si="8"/>
        <v>0</v>
      </c>
      <c r="N129" s="20">
        <f t="shared" si="9"/>
        <v>5</v>
      </c>
      <c r="O129">
        <f>SUMIFS(联通数据!I:I,联通数据!A:A,LEFT(O$1,6),联通数据!C:C,F129)/1000</f>
        <v>100</v>
      </c>
    </row>
  </sheetData>
  <autoFilter ref="A1:O129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"/>
  <sheetViews>
    <sheetView workbookViewId="0">
      <pane xSplit="14" ySplit="1" topLeftCell="O122" activePane="bottomRight" state="frozen"/>
      <selection/>
      <selection pane="topRight"/>
      <selection pane="bottomLeft"/>
      <selection pane="bottomRight" activeCell="K2" sqref="K2:K132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274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 t="shared" ref="M3:M11" si="0">IF(J3+K3&gt;0,1-O3/(J3+K3),0)</f>
        <v>0</v>
      </c>
      <c r="N3" s="20">
        <f t="shared" ref="N3:N11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1106.04</v>
      </c>
      <c r="K6" s="7">
        <v>0</v>
      </c>
      <c r="L6" s="7">
        <v>55.302</v>
      </c>
      <c r="M6" s="30">
        <f t="shared" si="0"/>
        <v>0</v>
      </c>
      <c r="N6" s="20">
        <f t="shared" si="1"/>
        <v>55.3</v>
      </c>
      <c r="O6">
        <f>SUMIFS(联通数据!I:I,联通数据!A:A,LEFT(O$1,6),联通数据!C:C,F6)/1000</f>
        <v>1106.04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ref="M12:M43" si="2">IF(J12+K12&gt;0,1-O12/(J12+K12),0)</f>
        <v>0</v>
      </c>
      <c r="N12" s="20">
        <f t="shared" ref="N12:N43" si="3">ROUND(L12*(1-M12),2)</f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2"/>
        <v>0</v>
      </c>
      <c r="N13" s="20">
        <f t="shared" si="3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2"/>
        <v>0</v>
      </c>
      <c r="N14" s="20">
        <f t="shared" si="3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2"/>
        <v>0</v>
      </c>
      <c r="N15" s="20">
        <f t="shared" si="3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2"/>
        <v>0</v>
      </c>
      <c r="N16" s="20">
        <f t="shared" si="3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2"/>
        <v>0</v>
      </c>
      <c r="N17" s="20">
        <f t="shared" si="3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2754.18</v>
      </c>
      <c r="K18" s="7">
        <v>0</v>
      </c>
      <c r="L18" s="7">
        <v>137.709</v>
      </c>
      <c r="M18" s="30">
        <f t="shared" si="2"/>
        <v>0.00206958150883374</v>
      </c>
      <c r="N18" s="20">
        <f t="shared" si="3"/>
        <v>137.42</v>
      </c>
      <c r="O18">
        <f>SUMIFS(联通数据!I:I,联通数据!A:A,LEFT(O$1,6),联通数据!C:C,F18)/1000</f>
        <v>2748.48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134.75</v>
      </c>
      <c r="K19" s="7">
        <v>0</v>
      </c>
      <c r="L19" s="7">
        <v>6.7375</v>
      </c>
      <c r="M19" s="30">
        <f t="shared" si="2"/>
        <v>-2.96846011131725</v>
      </c>
      <c r="N19" s="20">
        <f t="shared" si="3"/>
        <v>26.74</v>
      </c>
      <c r="O19">
        <f>SUMIFS(联通数据!I:I,联通数据!A:A,LEFT(O$1,6),联通数据!C:C,F19)/1000</f>
        <v>534.75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2"/>
        <v>0</v>
      </c>
      <c r="N20" s="20">
        <f t="shared" si="3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0</v>
      </c>
      <c r="K21" s="7">
        <v>0</v>
      </c>
      <c r="L21" s="7">
        <v>0</v>
      </c>
      <c r="M21" s="30">
        <f t="shared" si="2"/>
        <v>0</v>
      </c>
      <c r="N21" s="20">
        <f t="shared" si="3"/>
        <v>0</v>
      </c>
      <c r="O21">
        <f>SUMIFS(联通数据!I:I,联通数据!A:A,LEFT(O$1,6),联通数据!C:C,F21)/1000</f>
        <v>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2"/>
        <v>0</v>
      </c>
      <c r="N22" s="20">
        <f t="shared" si="3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2"/>
        <v>0</v>
      </c>
      <c r="N23" s="20">
        <f t="shared" si="3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2"/>
        <v>0</v>
      </c>
      <c r="N24" s="20">
        <f t="shared" si="3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2"/>
        <v>0</v>
      </c>
      <c r="N25" s="20">
        <f t="shared" si="3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2"/>
        <v>0</v>
      </c>
      <c r="N26" s="20">
        <f t="shared" si="3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225.33</v>
      </c>
      <c r="K27" s="7">
        <v>0</v>
      </c>
      <c r="L27" s="7">
        <v>11.2665</v>
      </c>
      <c r="M27" s="30">
        <f t="shared" si="2"/>
        <v>0</v>
      </c>
      <c r="N27" s="20">
        <f t="shared" si="3"/>
        <v>11.27</v>
      </c>
      <c r="O27">
        <f>SUMIFS(联通数据!I:I,联通数据!A:A,LEFT(O$1,6),联通数据!C:C,F27)/1000</f>
        <v>225.33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2"/>
        <v>0</v>
      </c>
      <c r="N28" s="20">
        <f t="shared" si="3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2"/>
        <v>0</v>
      </c>
      <c r="N29" s="20">
        <f t="shared" si="3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100</v>
      </c>
      <c r="K30" s="7">
        <v>0</v>
      </c>
      <c r="L30" s="7">
        <v>5</v>
      </c>
      <c r="M30" s="30">
        <f t="shared" si="2"/>
        <v>1</v>
      </c>
      <c r="N30" s="20">
        <f t="shared" si="3"/>
        <v>0</v>
      </c>
      <c r="O30">
        <f>SUMIFS(联通数据!I:I,联通数据!A:A,LEFT(O$1,6),联通数据!C:C,F30)/1000</f>
        <v>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2"/>
        <v>0</v>
      </c>
      <c r="N31" s="20">
        <f t="shared" si="3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2"/>
        <v>0</v>
      </c>
      <c r="N32" s="20">
        <f t="shared" si="3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2"/>
        <v>0</v>
      </c>
      <c r="N33" s="20">
        <f t="shared" si="3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2"/>
        <v>0</v>
      </c>
      <c r="N34" s="20">
        <f t="shared" si="3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2"/>
        <v>0</v>
      </c>
      <c r="N35" s="20">
        <f t="shared" si="3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804.04</v>
      </c>
      <c r="K38" s="7">
        <v>0</v>
      </c>
      <c r="L38" s="7">
        <v>40.202</v>
      </c>
      <c r="M38" s="30">
        <f t="shared" si="2"/>
        <v>0</v>
      </c>
      <c r="N38" s="20">
        <f t="shared" si="3"/>
        <v>40.2</v>
      </c>
      <c r="O38">
        <f>SUMIFS(联通数据!I:I,联通数据!A:A,LEFT(O$1,6),联通数据!C:C,F38)/1000</f>
        <v>804.04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300</v>
      </c>
      <c r="K44" s="7">
        <v>0</v>
      </c>
      <c r="L44" s="7">
        <v>15</v>
      </c>
      <c r="M44" s="30">
        <f t="shared" ref="M44:M75" si="4">IF(J44+K44&gt;0,1-O44/(J44+K44),0)</f>
        <v>0</v>
      </c>
      <c r="N44" s="20">
        <f t="shared" ref="N44:N75" si="5">ROUND(L44*(1-M44),2)</f>
        <v>15</v>
      </c>
      <c r="O44">
        <f>SUMIFS(联通数据!I:I,联通数据!A:A,LEFT(O$1,6),联通数据!C:C,F44)/1000</f>
        <v>300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3169.2</v>
      </c>
      <c r="K45" s="7">
        <v>0</v>
      </c>
      <c r="L45" s="7">
        <v>158.46</v>
      </c>
      <c r="M45" s="30">
        <f t="shared" si="4"/>
        <v>0</v>
      </c>
      <c r="N45" s="20">
        <f t="shared" si="5"/>
        <v>158.46</v>
      </c>
      <c r="O45">
        <f>SUMIFS(联通数据!I:I,联通数据!A:A,LEFT(O$1,6),联通数据!C:C,F45)/1000</f>
        <v>3169.2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4"/>
        <v>0</v>
      </c>
      <c r="N46" s="20">
        <f t="shared" si="5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4"/>
        <v>0</v>
      </c>
      <c r="N47" s="20">
        <f t="shared" si="5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735.37</v>
      </c>
      <c r="K48" s="7">
        <v>0</v>
      </c>
      <c r="L48" s="7">
        <v>36.7685</v>
      </c>
      <c r="M48" s="30">
        <f t="shared" si="4"/>
        <v>0</v>
      </c>
      <c r="N48" s="20">
        <f t="shared" si="5"/>
        <v>36.77</v>
      </c>
      <c r="O48">
        <f>SUMIFS(联通数据!I:I,联通数据!A:A,LEFT(O$1,6),联通数据!C:C,F48)/1000</f>
        <v>735.37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4"/>
        <v>0</v>
      </c>
      <c r="N49" s="20">
        <f t="shared" si="5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50</v>
      </c>
      <c r="K50" s="7">
        <v>0</v>
      </c>
      <c r="L50" s="7">
        <v>2.5</v>
      </c>
      <c r="M50" s="30">
        <f t="shared" si="4"/>
        <v>0.3336</v>
      </c>
      <c r="N50" s="20">
        <f t="shared" si="5"/>
        <v>1.67</v>
      </c>
      <c r="O50">
        <f>SUMIFS(联通数据!I:I,联通数据!A:A,LEFT(O$1,6),联通数据!C:C,F50)/1000</f>
        <v>33.32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4"/>
        <v>0</v>
      </c>
      <c r="N51" s="20">
        <f t="shared" si="5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4"/>
        <v>0</v>
      </c>
      <c r="N52" s="20">
        <f t="shared" si="5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4"/>
        <v>0</v>
      </c>
      <c r="N53" s="20">
        <f t="shared" si="5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4"/>
        <v>0</v>
      </c>
      <c r="N54" s="20">
        <f t="shared" si="5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4"/>
        <v>0</v>
      </c>
      <c r="N55" s="20">
        <f t="shared" si="5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4"/>
        <v>0.5</v>
      </c>
      <c r="N56" s="20">
        <f t="shared" si="5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0</v>
      </c>
      <c r="K57" s="7">
        <v>0</v>
      </c>
      <c r="L57" s="7">
        <v>0</v>
      </c>
      <c r="M57" s="30">
        <f t="shared" si="4"/>
        <v>0</v>
      </c>
      <c r="N57" s="20">
        <f t="shared" si="5"/>
        <v>0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4"/>
        <v>1</v>
      </c>
      <c r="N58" s="20">
        <f t="shared" si="5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4"/>
        <v>0</v>
      </c>
      <c r="N59" s="20">
        <f t="shared" si="5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0</v>
      </c>
      <c r="K60" s="7">
        <v>0</v>
      </c>
      <c r="L60" s="7">
        <v>0</v>
      </c>
      <c r="M60" s="30">
        <f t="shared" si="4"/>
        <v>0</v>
      </c>
      <c r="N60" s="20">
        <f t="shared" si="5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0</v>
      </c>
      <c r="K61" s="7">
        <v>0</v>
      </c>
      <c r="L61" s="7">
        <v>0</v>
      </c>
      <c r="M61" s="30">
        <f t="shared" si="4"/>
        <v>0</v>
      </c>
      <c r="N61" s="20">
        <f t="shared" si="5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0</v>
      </c>
      <c r="K62" s="7">
        <v>0</v>
      </c>
      <c r="L62" s="7">
        <v>0</v>
      </c>
      <c r="M62" s="30">
        <f t="shared" si="4"/>
        <v>0</v>
      </c>
      <c r="N62" s="20">
        <f t="shared" si="5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4"/>
        <v>1</v>
      </c>
      <c r="N63" s="20">
        <f t="shared" si="5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4859.26</v>
      </c>
      <c r="K64" s="7">
        <v>0</v>
      </c>
      <c r="L64" s="7">
        <v>242.963</v>
      </c>
      <c r="M64" s="30">
        <f t="shared" si="4"/>
        <v>0</v>
      </c>
      <c r="N64" s="20">
        <f t="shared" si="5"/>
        <v>242.96</v>
      </c>
      <c r="O64">
        <f>SUMIFS(联通数据!I:I,联通数据!A:A,LEFT(O$1,6),联通数据!C:C,F64)/1000</f>
        <v>4859.26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538.81</v>
      </c>
      <c r="K65" s="7">
        <v>0</v>
      </c>
      <c r="L65" s="7">
        <v>26.9405</v>
      </c>
      <c r="M65" s="30">
        <f t="shared" si="4"/>
        <v>0</v>
      </c>
      <c r="N65" s="20">
        <f t="shared" si="5"/>
        <v>26.94</v>
      </c>
      <c r="O65">
        <f>SUMIFS(联通数据!I:I,联通数据!A:A,LEFT(O$1,6),联通数据!C:C,F65)/1000</f>
        <v>538.81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4"/>
        <v>0</v>
      </c>
      <c r="N66" s="20">
        <f t="shared" si="5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667.26</v>
      </c>
      <c r="K67" s="7">
        <v>0</v>
      </c>
      <c r="L67" s="7">
        <v>33.363</v>
      </c>
      <c r="M67" s="30">
        <f t="shared" si="4"/>
        <v>-0.599466474837395</v>
      </c>
      <c r="N67" s="20">
        <f t="shared" si="5"/>
        <v>53.36</v>
      </c>
      <c r="O67">
        <f>SUMIFS(联通数据!I:I,联通数据!A:A,LEFT(O$1,6),联通数据!C:C,F67)/1000</f>
        <v>1067.26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324.64</v>
      </c>
      <c r="K72" s="7">
        <v>0</v>
      </c>
      <c r="L72" s="7">
        <v>16.232</v>
      </c>
      <c r="M72" s="30">
        <f t="shared" si="4"/>
        <v>0</v>
      </c>
      <c r="N72" s="20">
        <f t="shared" si="5"/>
        <v>16.23</v>
      </c>
      <c r="O72">
        <f>SUMIFS(联通数据!I:I,联通数据!A:A,LEFT(O$1,6),联通数据!C:C,F72)/1000</f>
        <v>324.64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ref="M76:M107" si="6">IF(J76+K76&gt;0,1-O76/(J76+K76),0)</f>
        <v>0</v>
      </c>
      <c r="N76" s="20">
        <f t="shared" ref="N76:N107" si="7">ROUND(L76*(1-M76),2)</f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6"/>
        <v>0</v>
      </c>
      <c r="N77" s="20">
        <f t="shared" si="7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6"/>
        <v>0</v>
      </c>
      <c r="N78" s="20">
        <f t="shared" si="7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6"/>
        <v>1</v>
      </c>
      <c r="N79" s="20">
        <f t="shared" si="7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6"/>
        <v>0</v>
      </c>
      <c r="N80" s="20">
        <f t="shared" si="7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50</v>
      </c>
      <c r="K81" s="7">
        <v>0</v>
      </c>
      <c r="L81" s="7">
        <v>2.5</v>
      </c>
      <c r="M81" s="30">
        <f t="shared" si="6"/>
        <v>0</v>
      </c>
      <c r="N81" s="20">
        <f t="shared" si="7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6"/>
        <v>0</v>
      </c>
      <c r="N82" s="20">
        <f t="shared" si="7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6"/>
        <v>0</v>
      </c>
      <c r="N83" s="20">
        <f t="shared" si="7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6"/>
        <v>0</v>
      </c>
      <c r="N84" s="20">
        <f t="shared" si="7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6"/>
        <v>0</v>
      </c>
      <c r="N85" s="20">
        <f t="shared" si="7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6"/>
        <v>0</v>
      </c>
      <c r="N86" s="20">
        <f t="shared" si="7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73.22</v>
      </c>
      <c r="K87" s="7">
        <v>0</v>
      </c>
      <c r="L87" s="7">
        <v>3.661</v>
      </c>
      <c r="M87" s="30">
        <f t="shared" si="6"/>
        <v>0</v>
      </c>
      <c r="N87" s="20">
        <f t="shared" si="7"/>
        <v>3.66</v>
      </c>
      <c r="O87">
        <f>SUMIFS(联通数据!I:I,联通数据!A:A,LEFT(O$1,6),联通数据!C:C,F87)/1000</f>
        <v>73.22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6"/>
        <v>0</v>
      </c>
      <c r="N88" s="20">
        <f t="shared" si="7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6"/>
        <v>0</v>
      </c>
      <c r="N89" s="20">
        <f t="shared" si="7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400</v>
      </c>
      <c r="K90" s="7">
        <v>0</v>
      </c>
      <c r="L90" s="7">
        <v>20</v>
      </c>
      <c r="M90" s="30">
        <f t="shared" si="6"/>
        <v>0</v>
      </c>
      <c r="N90" s="20">
        <f t="shared" si="7"/>
        <v>20</v>
      </c>
      <c r="O90">
        <f>SUMIFS(联通数据!I:I,联通数据!A:A,LEFT(O$1,6),联通数据!C:C,F90)/1000</f>
        <v>400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9155</v>
      </c>
      <c r="K91" s="7">
        <v>0</v>
      </c>
      <c r="L91" s="7">
        <v>457.75</v>
      </c>
      <c r="M91" s="30">
        <f t="shared" si="6"/>
        <v>1</v>
      </c>
      <c r="N91" s="20">
        <f t="shared" si="7"/>
        <v>0</v>
      </c>
      <c r="O91">
        <f>SUMIFS(联通数据!I:I,联通数据!A:A,LEFT(O$1,6),联通数据!C:C,F91)/1000</f>
        <v>0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6"/>
        <v>0</v>
      </c>
      <c r="N92" s="20">
        <f t="shared" si="7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6"/>
        <v>0</v>
      </c>
      <c r="N93" s="20">
        <f t="shared" si="7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0</v>
      </c>
      <c r="K94" s="7">
        <v>0</v>
      </c>
      <c r="L94" s="7">
        <v>0</v>
      </c>
      <c r="M94" s="30">
        <f t="shared" si="6"/>
        <v>0</v>
      </c>
      <c r="N94" s="20">
        <f t="shared" si="7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200</v>
      </c>
      <c r="K95" s="7">
        <v>0</v>
      </c>
      <c r="L95" s="7">
        <v>10</v>
      </c>
      <c r="M95" s="30">
        <f t="shared" si="6"/>
        <v>0</v>
      </c>
      <c r="N95" s="20">
        <f t="shared" si="7"/>
        <v>10</v>
      </c>
      <c r="O95">
        <f>SUMIFS(联通数据!I:I,联通数据!A:A,LEFT(O$1,6),联通数据!C:C,F95)/1000</f>
        <v>200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6"/>
        <v>0</v>
      </c>
      <c r="N96" s="20">
        <f t="shared" si="7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6"/>
        <v>0</v>
      </c>
      <c r="N97" s="20">
        <f t="shared" si="7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6"/>
        <v>0</v>
      </c>
      <c r="N98" s="20">
        <f t="shared" si="7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6"/>
        <v>0</v>
      </c>
      <c r="N99" s="20">
        <f t="shared" si="7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9333.05</v>
      </c>
      <c r="K103" s="7">
        <v>0</v>
      </c>
      <c r="L103" s="7">
        <v>466.6525</v>
      </c>
      <c r="M103" s="30">
        <f t="shared" si="6"/>
        <v>0</v>
      </c>
      <c r="N103" s="20">
        <f t="shared" si="7"/>
        <v>466.65</v>
      </c>
      <c r="O103">
        <f>SUMIFS(联通数据!I:I,联通数据!A:A,LEFT(O$1,6),联通数据!C:C,F103)/1000</f>
        <v>9333.05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112.72</v>
      </c>
      <c r="K106" s="7">
        <v>0</v>
      </c>
      <c r="L106" s="7">
        <v>5.636</v>
      </c>
      <c r="M106" s="30">
        <f t="shared" si="6"/>
        <v>0.0553584102200142</v>
      </c>
      <c r="N106" s="20">
        <f t="shared" si="7"/>
        <v>5.32</v>
      </c>
      <c r="O106">
        <f>SUMIFS(联通数据!I:I,联通数据!A:A,LEFT(O$1,6),联通数据!C:C,F106)/1000</f>
        <v>106.48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0</v>
      </c>
      <c r="K107" s="7">
        <v>0</v>
      </c>
      <c r="L107" s="7">
        <v>0</v>
      </c>
      <c r="M107" s="30">
        <f t="shared" si="6"/>
        <v>0</v>
      </c>
      <c r="N107" s="20">
        <f t="shared" si="7"/>
        <v>0</v>
      </c>
      <c r="O107">
        <f>SUMIFS(联通数据!I:I,联通数据!A:A,LEFT(O$1,6),联通数据!C:C,F107)/1000</f>
        <v>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ref="M108:M132" si="8">IF(J108+K108&gt;0,1-O108/(J108+K108),0)</f>
        <v>1</v>
      </c>
      <c r="N108" s="20">
        <f t="shared" ref="N108:N132" si="9">ROUND(L108*(1-M108),2)</f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3000</v>
      </c>
      <c r="K109" s="7">
        <v>0</v>
      </c>
      <c r="L109" s="7">
        <v>150</v>
      </c>
      <c r="M109" s="30">
        <f t="shared" si="8"/>
        <v>1</v>
      </c>
      <c r="N109" s="20">
        <f t="shared" si="9"/>
        <v>0</v>
      </c>
      <c r="O109">
        <f>SUMIFS(联通数据!I:I,联通数据!A:A,LEFT(O$1,6),联通数据!C:C,F109)/1000</f>
        <v>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50</v>
      </c>
      <c r="K110" s="7">
        <v>0</v>
      </c>
      <c r="L110" s="7">
        <v>2.5</v>
      </c>
      <c r="M110" s="30">
        <f t="shared" si="8"/>
        <v>0</v>
      </c>
      <c r="N110" s="20">
        <f t="shared" si="9"/>
        <v>2.5</v>
      </c>
      <c r="O110">
        <f>SUMIFS(联通数据!I:I,联通数据!A:A,LEFT(O$1,6),联通数据!C:C,F110)/1000</f>
        <v>50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0</v>
      </c>
      <c r="K111" s="7">
        <v>0</v>
      </c>
      <c r="L111" s="7">
        <v>0</v>
      </c>
      <c r="M111" s="30">
        <f t="shared" si="8"/>
        <v>0</v>
      </c>
      <c r="N111" s="20">
        <f t="shared" si="9"/>
        <v>0</v>
      </c>
      <c r="O111">
        <f>SUMIFS(联通数据!I:I,联通数据!A:A,LEFT(O$1,6),联通数据!C:C,F111)/1000</f>
        <v>0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8"/>
        <v>1</v>
      </c>
      <c r="N112" s="20">
        <f t="shared" si="9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924.46</v>
      </c>
      <c r="K113" s="7">
        <v>0</v>
      </c>
      <c r="L113" s="7">
        <v>46.223</v>
      </c>
      <c r="M113" s="30">
        <f t="shared" si="8"/>
        <v>0</v>
      </c>
      <c r="N113" s="20">
        <f t="shared" si="9"/>
        <v>46.22</v>
      </c>
      <c r="O113">
        <f>SUMIFS(联通数据!I:I,联通数据!A:A,LEFT(O$1,6),联通数据!C:C,F113)/1000</f>
        <v>924.46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8"/>
        <v>1</v>
      </c>
      <c r="N114" s="20">
        <f t="shared" si="9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</v>
      </c>
      <c r="K115" s="7">
        <v>0</v>
      </c>
      <c r="L115" s="7">
        <v>40</v>
      </c>
      <c r="M115" s="30">
        <f t="shared" si="8"/>
        <v>1</v>
      </c>
      <c r="N115" s="20">
        <f t="shared" si="9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0</v>
      </c>
      <c r="K116" s="7">
        <v>0</v>
      </c>
      <c r="L116" s="7">
        <v>0</v>
      </c>
      <c r="M116" s="30">
        <f t="shared" si="8"/>
        <v>0</v>
      </c>
      <c r="N116" s="20">
        <f t="shared" si="9"/>
        <v>0</v>
      </c>
      <c r="O116">
        <f>SUMIFS(联通数据!I:I,联通数据!A:A,LEFT(O$1,6),联通数据!C:C,F116)/1000</f>
        <v>0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0.2</v>
      </c>
      <c r="K117" s="7">
        <v>0</v>
      </c>
      <c r="L117" s="7">
        <v>0.01</v>
      </c>
      <c r="M117" s="30">
        <f t="shared" si="8"/>
        <v>0</v>
      </c>
      <c r="N117" s="20">
        <f t="shared" si="9"/>
        <v>0.01</v>
      </c>
      <c r="O117">
        <f>SUMIFS(联通数据!I:I,联通数据!A:A,LEFT(O$1,6),联通数据!C:C,F117)/1000</f>
        <v>0.2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17">
        <v>18603655031</v>
      </c>
      <c r="J118" s="7">
        <v>101.36</v>
      </c>
      <c r="K118" s="7">
        <v>0</v>
      </c>
      <c r="L118" s="7">
        <v>5.068</v>
      </c>
      <c r="M118" s="30">
        <f t="shared" si="8"/>
        <v>0</v>
      </c>
      <c r="N118" s="20">
        <f t="shared" si="9"/>
        <v>5.07</v>
      </c>
      <c r="O118">
        <f>SUMIFS(联通数据!I:I,联通数据!A:A,LEFT(O$1,6),联通数据!C:C,F118)/1000</f>
        <v>101.36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17">
        <v>15645902632</v>
      </c>
      <c r="J119" s="7">
        <v>0</v>
      </c>
      <c r="K119" s="7">
        <v>0</v>
      </c>
      <c r="L119" s="7">
        <v>0</v>
      </c>
      <c r="M119" s="30">
        <f t="shared" si="8"/>
        <v>0</v>
      </c>
      <c r="N119" s="20">
        <f t="shared" si="9"/>
        <v>0</v>
      </c>
      <c r="O119">
        <f>SUMIFS(联通数据!I:I,联通数据!A:A,LEFT(O$1,6),联通数据!C:C,F119)/1000</f>
        <v>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17">
        <v>18604531625</v>
      </c>
      <c r="J120" s="7">
        <v>91.31</v>
      </c>
      <c r="K120" s="7">
        <v>0</v>
      </c>
      <c r="L120" s="7">
        <v>4.5655</v>
      </c>
      <c r="M120" s="30">
        <f t="shared" si="8"/>
        <v>0</v>
      </c>
      <c r="N120" s="20">
        <f t="shared" si="9"/>
        <v>4.57</v>
      </c>
      <c r="O120">
        <f>SUMIFS(联通数据!I:I,联通数据!A:A,LEFT(O$1,6),联通数据!C:C,F120)/1000</f>
        <v>91.31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17">
        <v>15645900806</v>
      </c>
      <c r="J121" s="7">
        <v>12.18</v>
      </c>
      <c r="K121" s="7">
        <v>0</v>
      </c>
      <c r="L121" s="7">
        <v>0.609</v>
      </c>
      <c r="M121" s="30">
        <f t="shared" si="8"/>
        <v>0</v>
      </c>
      <c r="N121" s="20">
        <f t="shared" si="9"/>
        <v>0.61</v>
      </c>
      <c r="O121">
        <f>SUMIFS(联通数据!I:I,联通数据!A:A,LEFT(O$1,6),联通数据!C:C,F121)/1000</f>
        <v>12.18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17">
        <v>15645900690</v>
      </c>
      <c r="J122" s="7">
        <v>0</v>
      </c>
      <c r="K122" s="7">
        <v>0</v>
      </c>
      <c r="L122" s="7">
        <v>0</v>
      </c>
      <c r="M122" s="30">
        <f t="shared" si="8"/>
        <v>0</v>
      </c>
      <c r="N122" s="20">
        <f t="shared" si="9"/>
        <v>0</v>
      </c>
      <c r="O122">
        <f>SUMIFS(联通数据!I:I,联通数据!A:A,LEFT(O$1,6),联通数据!C:C,F122)/1000</f>
        <v>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17">
        <v>15645902632</v>
      </c>
      <c r="J123" s="7">
        <v>0</v>
      </c>
      <c r="K123" s="7">
        <v>0</v>
      </c>
      <c r="L123" s="7">
        <v>0</v>
      </c>
      <c r="M123" s="30">
        <f t="shared" si="8"/>
        <v>0</v>
      </c>
      <c r="N123" s="20">
        <f t="shared" si="9"/>
        <v>0</v>
      </c>
      <c r="O123">
        <f>SUMIFS(联通数据!I:I,联通数据!A:A,LEFT(O$1,6),联通数据!C:C,F123)/1000</f>
        <v>0</v>
      </c>
    </row>
    <row r="124" spans="1:15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 t="s">
        <v>186</v>
      </c>
      <c r="I124" s="17">
        <v>18603655990</v>
      </c>
      <c r="J124" s="7">
        <v>200</v>
      </c>
      <c r="K124" s="7">
        <v>0</v>
      </c>
      <c r="L124" s="7">
        <v>10</v>
      </c>
      <c r="M124" s="30">
        <f t="shared" si="8"/>
        <v>0</v>
      </c>
      <c r="N124" s="20">
        <f t="shared" si="9"/>
        <v>10</v>
      </c>
      <c r="O124">
        <f>SUMIFS(联通数据!I:I,联通数据!A:A,LEFT(O$1,6),联通数据!C:C,F124)/1000</f>
        <v>200</v>
      </c>
    </row>
    <row r="125" spans="1:15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 t="s">
        <v>266</v>
      </c>
      <c r="I125" s="17">
        <v>15645882079</v>
      </c>
      <c r="J125" s="7">
        <v>1184.25</v>
      </c>
      <c r="K125" s="7">
        <v>0</v>
      </c>
      <c r="L125" s="7">
        <v>59.2125</v>
      </c>
      <c r="M125" s="30">
        <f t="shared" si="8"/>
        <v>4.22208148617154e-5</v>
      </c>
      <c r="N125" s="20">
        <f t="shared" si="9"/>
        <v>59.21</v>
      </c>
      <c r="O125">
        <f>SUMIFS(联通数据!I:I,联通数据!A:A,LEFT(O$1,6),联通数据!C:C,F125)/1000</f>
        <v>1184.2</v>
      </c>
    </row>
    <row r="126" spans="1:15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 t="s">
        <v>178</v>
      </c>
      <c r="I126" s="17">
        <v>18604612320</v>
      </c>
      <c r="J126" s="7">
        <v>0</v>
      </c>
      <c r="K126" s="7">
        <v>0</v>
      </c>
      <c r="L126" s="7">
        <v>0</v>
      </c>
      <c r="M126" s="30">
        <f t="shared" si="8"/>
        <v>0</v>
      </c>
      <c r="N126" s="20">
        <f t="shared" si="9"/>
        <v>0</v>
      </c>
      <c r="O126">
        <f>SUMIFS(联通数据!I:I,联通数据!A:A,LEFT(O$1,6),联通数据!C:C,F126)/1000</f>
        <v>0</v>
      </c>
    </row>
    <row r="127" spans="1:15">
      <c r="A127" s="17">
        <v>242683</v>
      </c>
      <c r="B127" s="17" t="s">
        <v>269</v>
      </c>
      <c r="C127" s="17" t="s">
        <v>20</v>
      </c>
      <c r="D127" s="18">
        <v>42948</v>
      </c>
      <c r="E127" s="17" t="s">
        <v>17</v>
      </c>
      <c r="F127" s="17">
        <v>13154537508</v>
      </c>
      <c r="G127" s="17" t="s">
        <v>18</v>
      </c>
      <c r="H127" s="17" t="s">
        <v>270</v>
      </c>
      <c r="I127" s="17">
        <v>18645320599</v>
      </c>
      <c r="J127" s="7">
        <v>200</v>
      </c>
      <c r="K127" s="7">
        <v>0</v>
      </c>
      <c r="L127" s="7">
        <v>10</v>
      </c>
      <c r="M127" s="30">
        <f t="shared" si="8"/>
        <v>0</v>
      </c>
      <c r="N127" s="20">
        <f t="shared" si="9"/>
        <v>10</v>
      </c>
      <c r="O127">
        <f>SUMIFS(联通数据!I:I,联通数据!A:A,LEFT(O$1,6),联通数据!C:C,F127)/1000</f>
        <v>200</v>
      </c>
    </row>
    <row r="128" spans="1:15">
      <c r="A128" s="17">
        <v>242844</v>
      </c>
      <c r="B128" s="17" t="s">
        <v>271</v>
      </c>
      <c r="C128" s="17" t="s">
        <v>23</v>
      </c>
      <c r="D128" s="18">
        <v>42956</v>
      </c>
      <c r="E128" s="17" t="s">
        <v>17</v>
      </c>
      <c r="F128" s="17">
        <v>13199530121</v>
      </c>
      <c r="G128" s="17" t="s">
        <v>18</v>
      </c>
      <c r="H128" s="17" t="s">
        <v>272</v>
      </c>
      <c r="I128" s="17">
        <v>18603611236</v>
      </c>
      <c r="J128" s="7">
        <v>100</v>
      </c>
      <c r="K128" s="7">
        <v>0</v>
      </c>
      <c r="L128" s="7">
        <v>5</v>
      </c>
      <c r="M128" s="30">
        <f t="shared" si="8"/>
        <v>0</v>
      </c>
      <c r="N128" s="20">
        <f t="shared" si="9"/>
        <v>5</v>
      </c>
      <c r="O128">
        <f>SUMIFS(联通数据!I:I,联通数据!A:A,LEFT(O$1,6),联通数据!C:C,F128)/1000</f>
        <v>100</v>
      </c>
    </row>
    <row r="129" spans="1:15">
      <c r="A129" s="17">
        <v>242913</v>
      </c>
      <c r="B129" s="17" t="s">
        <v>273</v>
      </c>
      <c r="C129" s="17" t="s">
        <v>23</v>
      </c>
      <c r="D129" s="18">
        <v>42961</v>
      </c>
      <c r="E129" s="17" t="s">
        <v>17</v>
      </c>
      <c r="F129" s="17">
        <v>13206696812</v>
      </c>
      <c r="G129" s="17" t="s">
        <v>18</v>
      </c>
      <c r="H129" s="17" t="s">
        <v>272</v>
      </c>
      <c r="I129" s="17">
        <v>18603611236</v>
      </c>
      <c r="J129" s="7">
        <v>100</v>
      </c>
      <c r="K129" s="7">
        <v>0</v>
      </c>
      <c r="L129" s="7">
        <v>5</v>
      </c>
      <c r="M129" s="30">
        <f t="shared" si="8"/>
        <v>0</v>
      </c>
      <c r="N129" s="20">
        <f t="shared" si="9"/>
        <v>5</v>
      </c>
      <c r="O129">
        <f>SUMIFS(联通数据!I:I,联通数据!A:A,LEFT(O$1,6),联通数据!C:C,F129)/1000</f>
        <v>100</v>
      </c>
    </row>
    <row r="130" spans="1:15">
      <c r="A130" s="17">
        <v>243244</v>
      </c>
      <c r="B130" s="17" t="s">
        <v>275</v>
      </c>
      <c r="C130" s="17" t="s">
        <v>23</v>
      </c>
      <c r="D130" s="18">
        <v>42982</v>
      </c>
      <c r="E130" s="17" t="s">
        <v>17</v>
      </c>
      <c r="F130" s="17">
        <v>13206571707</v>
      </c>
      <c r="G130" s="17" t="s">
        <v>18</v>
      </c>
      <c r="H130" s="17" t="s">
        <v>276</v>
      </c>
      <c r="I130" s="17">
        <v>18603656031</v>
      </c>
      <c r="J130" s="7">
        <v>2000</v>
      </c>
      <c r="K130" s="7">
        <v>0</v>
      </c>
      <c r="L130" s="7">
        <v>100</v>
      </c>
      <c r="M130" s="30">
        <f t="shared" si="8"/>
        <v>0</v>
      </c>
      <c r="N130" s="20">
        <f t="shared" si="9"/>
        <v>100</v>
      </c>
      <c r="O130">
        <f>SUMIFS(联通数据!I:I,联通数据!A:A,LEFT(O$1,6),联通数据!C:C,F130)/1000</f>
        <v>2000</v>
      </c>
    </row>
    <row r="131" spans="1:15">
      <c r="A131" s="17">
        <v>243670</v>
      </c>
      <c r="B131" s="17" t="s">
        <v>277</v>
      </c>
      <c r="C131" s="17" t="s">
        <v>26</v>
      </c>
      <c r="D131" s="18">
        <v>42999</v>
      </c>
      <c r="E131" s="17" t="s">
        <v>17</v>
      </c>
      <c r="F131" s="17">
        <v>13214528702</v>
      </c>
      <c r="G131" s="17" t="s">
        <v>18</v>
      </c>
      <c r="H131" s="17" t="s">
        <v>143</v>
      </c>
      <c r="I131" s="17">
        <v>15645202539</v>
      </c>
      <c r="J131" s="7">
        <v>100</v>
      </c>
      <c r="K131" s="7">
        <v>0</v>
      </c>
      <c r="L131" s="7">
        <v>5</v>
      </c>
      <c r="M131" s="30">
        <f t="shared" si="8"/>
        <v>0</v>
      </c>
      <c r="N131" s="20">
        <f t="shared" si="9"/>
        <v>5</v>
      </c>
      <c r="O131">
        <f>SUMIFS(联通数据!I:I,联通数据!A:A,LEFT(O$1,6),联通数据!C:C,F131)/1000</f>
        <v>100</v>
      </c>
    </row>
    <row r="132" spans="1:15">
      <c r="A132" s="17">
        <v>243752</v>
      </c>
      <c r="B132" s="17" t="s">
        <v>278</v>
      </c>
      <c r="C132" s="17" t="s">
        <v>23</v>
      </c>
      <c r="D132" s="18">
        <v>43004</v>
      </c>
      <c r="E132" s="17" t="s">
        <v>17</v>
      </c>
      <c r="F132" s="17">
        <v>13199520937</v>
      </c>
      <c r="G132" s="17" t="s">
        <v>18</v>
      </c>
      <c r="H132" s="17" t="s">
        <v>279</v>
      </c>
      <c r="I132" s="17">
        <v>18603656003</v>
      </c>
      <c r="J132" s="7">
        <v>0.66</v>
      </c>
      <c r="K132" s="7">
        <v>0</v>
      </c>
      <c r="L132" s="7">
        <v>0.033</v>
      </c>
      <c r="M132" s="30">
        <f t="shared" si="8"/>
        <v>0</v>
      </c>
      <c r="N132" s="20">
        <f t="shared" si="9"/>
        <v>0.03</v>
      </c>
      <c r="O132">
        <f>SUMIFS(联通数据!I:I,联通数据!A:A,LEFT(O$1,6),联通数据!C:C,F132)/1000</f>
        <v>0.66</v>
      </c>
    </row>
  </sheetData>
  <autoFilter ref="A1:O132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9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K139" sqref="K2:K139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  <col min="15" max="15" width="9.37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280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 t="shared" ref="M3:M11" si="0">IF(J3+K3&gt;0,1-O3/(J3+K3),0)</f>
        <v>0</v>
      </c>
      <c r="N3" s="20">
        <f t="shared" ref="N3:N11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994.04</v>
      </c>
      <c r="K6" s="7">
        <v>0</v>
      </c>
      <c r="L6" s="7">
        <v>49.702</v>
      </c>
      <c r="M6" s="30">
        <f t="shared" si="0"/>
        <v>0.000814856545008236</v>
      </c>
      <c r="N6" s="20">
        <f t="shared" si="1"/>
        <v>49.66</v>
      </c>
      <c r="O6">
        <f>SUMIFS(联通数据!I:I,联通数据!A:A,LEFT(O$1,6),联通数据!C:C,F6)/1000</f>
        <v>993.23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ref="M12:M43" si="2">IF(J12+K12&gt;0,1-O12/(J12+K12),0)</f>
        <v>0</v>
      </c>
      <c r="N12" s="20">
        <f t="shared" ref="N12:N43" si="3">ROUND(L12*(1-M12),2)</f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2"/>
        <v>0</v>
      </c>
      <c r="N13" s="20">
        <f t="shared" si="3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2"/>
        <v>0</v>
      </c>
      <c r="N14" s="20">
        <f t="shared" si="3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2"/>
        <v>0</v>
      </c>
      <c r="N15" s="20">
        <f t="shared" si="3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2"/>
        <v>0</v>
      </c>
      <c r="N16" s="20">
        <f t="shared" si="3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2"/>
        <v>0</v>
      </c>
      <c r="N17" s="20">
        <f t="shared" si="3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2620.14</v>
      </c>
      <c r="K18" s="7">
        <v>0</v>
      </c>
      <c r="L18" s="7">
        <v>131.007</v>
      </c>
      <c r="M18" s="30">
        <f t="shared" si="2"/>
        <v>-0.00235865259108303</v>
      </c>
      <c r="N18" s="20">
        <f t="shared" si="3"/>
        <v>131.32</v>
      </c>
      <c r="O18">
        <f>SUMIFS(联通数据!I:I,联通数据!A:A,LEFT(O$1,6),联通数据!C:C,F18)/1000</f>
        <v>2626.32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84.9</v>
      </c>
      <c r="K19" s="7">
        <v>0</v>
      </c>
      <c r="L19" s="7">
        <v>4.245</v>
      </c>
      <c r="M19" s="30">
        <f t="shared" si="2"/>
        <v>-4.71142520612485</v>
      </c>
      <c r="N19" s="20">
        <f t="shared" si="3"/>
        <v>24.25</v>
      </c>
      <c r="O19">
        <f>SUMIFS(联通数据!I:I,联通数据!A:A,LEFT(O$1,6),联通数据!C:C,F19)/1000</f>
        <v>484.9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2"/>
        <v>0</v>
      </c>
      <c r="N20" s="20">
        <f t="shared" si="3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0</v>
      </c>
      <c r="K21" s="7">
        <v>0</v>
      </c>
      <c r="L21" s="7">
        <v>0</v>
      </c>
      <c r="M21" s="30">
        <f t="shared" si="2"/>
        <v>0</v>
      </c>
      <c r="N21" s="20">
        <f t="shared" si="3"/>
        <v>0</v>
      </c>
      <c r="O21">
        <f>SUMIFS(联通数据!I:I,联通数据!A:A,LEFT(O$1,6),联通数据!C:C,F21)/1000</f>
        <v>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2"/>
        <v>0</v>
      </c>
      <c r="N22" s="20">
        <f t="shared" si="3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2"/>
        <v>0</v>
      </c>
      <c r="N23" s="20">
        <f t="shared" si="3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2"/>
        <v>0</v>
      </c>
      <c r="N24" s="20">
        <f t="shared" si="3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2"/>
        <v>0</v>
      </c>
      <c r="N25" s="20">
        <f t="shared" si="3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2"/>
        <v>0</v>
      </c>
      <c r="N26" s="20">
        <f t="shared" si="3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194.04</v>
      </c>
      <c r="K27" s="7">
        <v>0</v>
      </c>
      <c r="L27" s="7">
        <v>9.702</v>
      </c>
      <c r="M27" s="30">
        <f t="shared" si="2"/>
        <v>0</v>
      </c>
      <c r="N27" s="20">
        <f t="shared" si="3"/>
        <v>9.7</v>
      </c>
      <c r="O27">
        <f>SUMIFS(联通数据!I:I,联通数据!A:A,LEFT(O$1,6),联通数据!C:C,F27)/1000</f>
        <v>194.04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2"/>
        <v>0</v>
      </c>
      <c r="N28" s="20">
        <f t="shared" si="3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2"/>
        <v>0</v>
      </c>
      <c r="N29" s="20">
        <f t="shared" si="3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100</v>
      </c>
      <c r="K30" s="7">
        <v>0</v>
      </c>
      <c r="L30" s="7">
        <v>5</v>
      </c>
      <c r="M30" s="30">
        <f t="shared" si="2"/>
        <v>1</v>
      </c>
      <c r="N30" s="20">
        <f t="shared" si="3"/>
        <v>0</v>
      </c>
      <c r="O30">
        <f>SUMIFS(联通数据!I:I,联通数据!A:A,LEFT(O$1,6),联通数据!C:C,F30)/1000</f>
        <v>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2"/>
        <v>0</v>
      </c>
      <c r="N31" s="20">
        <f t="shared" si="3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2"/>
        <v>0</v>
      </c>
      <c r="N32" s="20">
        <f t="shared" si="3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2"/>
        <v>0</v>
      </c>
      <c r="N33" s="20">
        <f t="shared" si="3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2"/>
        <v>0</v>
      </c>
      <c r="N34" s="20">
        <f t="shared" si="3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2"/>
        <v>0</v>
      </c>
      <c r="N35" s="20">
        <f t="shared" si="3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960.77</v>
      </c>
      <c r="K38" s="7">
        <v>0</v>
      </c>
      <c r="L38" s="7">
        <v>48.0385</v>
      </c>
      <c r="M38" s="30">
        <f t="shared" si="2"/>
        <v>0</v>
      </c>
      <c r="N38" s="20">
        <f t="shared" si="3"/>
        <v>48.04</v>
      </c>
      <c r="O38">
        <f>SUMIFS(联通数据!I:I,联通数据!A:A,LEFT(O$1,6),联通数据!C:C,F38)/1000</f>
        <v>960.77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100</v>
      </c>
      <c r="K44" s="7">
        <v>0</v>
      </c>
      <c r="L44" s="7">
        <v>5</v>
      </c>
      <c r="M44" s="30">
        <f t="shared" ref="M44:M75" si="4">IF(J44+K44&gt;0,1-O44/(J44+K44),0)</f>
        <v>0</v>
      </c>
      <c r="N44" s="20">
        <f t="shared" ref="N44:N75" si="5">ROUND(L44*(1-M44),2)</f>
        <v>5</v>
      </c>
      <c r="O44">
        <f>SUMIFS(联通数据!I:I,联通数据!A:A,LEFT(O$1,6),联通数据!C:C,F44)/1000</f>
        <v>100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3266.88</v>
      </c>
      <c r="K45" s="7">
        <v>0</v>
      </c>
      <c r="L45" s="7">
        <v>163.344</v>
      </c>
      <c r="M45" s="30">
        <f t="shared" si="4"/>
        <v>0</v>
      </c>
      <c r="N45" s="20">
        <f t="shared" si="5"/>
        <v>163.34</v>
      </c>
      <c r="O45">
        <f>SUMIFS(联通数据!I:I,联通数据!A:A,LEFT(O$1,6),联通数据!C:C,F45)/1000</f>
        <v>3266.88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4"/>
        <v>0</v>
      </c>
      <c r="N46" s="20">
        <f t="shared" si="5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4"/>
        <v>0</v>
      </c>
      <c r="N47" s="20">
        <f t="shared" si="5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724.94</v>
      </c>
      <c r="K48" s="7">
        <v>0</v>
      </c>
      <c r="L48" s="7">
        <v>36.247</v>
      </c>
      <c r="M48" s="30">
        <f t="shared" si="4"/>
        <v>0</v>
      </c>
      <c r="N48" s="20">
        <f t="shared" si="5"/>
        <v>36.25</v>
      </c>
      <c r="O48">
        <f>SUMIFS(联通数据!I:I,联通数据!A:A,LEFT(O$1,6),联通数据!C:C,F48)/1000</f>
        <v>724.94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4"/>
        <v>0</v>
      </c>
      <c r="N49" s="20">
        <f t="shared" si="5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91.76</v>
      </c>
      <c r="K50" s="7">
        <v>0</v>
      </c>
      <c r="L50" s="7">
        <v>4.588</v>
      </c>
      <c r="M50" s="30">
        <f t="shared" si="4"/>
        <v>0</v>
      </c>
      <c r="N50" s="20">
        <f t="shared" si="5"/>
        <v>4.59</v>
      </c>
      <c r="O50">
        <f>SUMIFS(联通数据!I:I,联通数据!A:A,LEFT(O$1,6),联通数据!C:C,F50)/1000</f>
        <v>91.76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4"/>
        <v>0</v>
      </c>
      <c r="N51" s="20">
        <f t="shared" si="5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4"/>
        <v>0</v>
      </c>
      <c r="N52" s="20">
        <f t="shared" si="5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4"/>
        <v>0</v>
      </c>
      <c r="N53" s="20">
        <f t="shared" si="5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4"/>
        <v>0</v>
      </c>
      <c r="N54" s="20">
        <f t="shared" si="5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4"/>
        <v>0</v>
      </c>
      <c r="N55" s="20">
        <f t="shared" si="5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4"/>
        <v>0.5</v>
      </c>
      <c r="N56" s="20">
        <f t="shared" si="5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4"/>
        <v>0</v>
      </c>
      <c r="N57" s="20">
        <f t="shared" si="5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4"/>
        <v>1</v>
      </c>
      <c r="N58" s="20">
        <f t="shared" si="5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4"/>
        <v>0</v>
      </c>
      <c r="N59" s="20">
        <f t="shared" si="5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0</v>
      </c>
      <c r="K60" s="7">
        <v>0</v>
      </c>
      <c r="L60" s="7">
        <v>0</v>
      </c>
      <c r="M60" s="30">
        <f t="shared" si="4"/>
        <v>0</v>
      </c>
      <c r="N60" s="20">
        <f t="shared" si="5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0</v>
      </c>
      <c r="K61" s="7">
        <v>0</v>
      </c>
      <c r="L61" s="7">
        <v>0</v>
      </c>
      <c r="M61" s="30">
        <f t="shared" si="4"/>
        <v>0</v>
      </c>
      <c r="N61" s="20">
        <f t="shared" si="5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0</v>
      </c>
      <c r="K62" s="7">
        <v>0</v>
      </c>
      <c r="L62" s="7">
        <v>0</v>
      </c>
      <c r="M62" s="30">
        <f t="shared" si="4"/>
        <v>0</v>
      </c>
      <c r="N62" s="20">
        <f t="shared" si="5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4"/>
        <v>1</v>
      </c>
      <c r="N63" s="20">
        <f t="shared" si="5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2970.24</v>
      </c>
      <c r="K64" s="7">
        <v>0</v>
      </c>
      <c r="L64" s="7">
        <v>148.512</v>
      </c>
      <c r="M64" s="30">
        <f t="shared" si="4"/>
        <v>0</v>
      </c>
      <c r="N64" s="20">
        <f t="shared" si="5"/>
        <v>148.51</v>
      </c>
      <c r="O64">
        <f>SUMIFS(联通数据!I:I,联通数据!A:A,LEFT(O$1,6),联通数据!C:C,F64)/1000</f>
        <v>2970.24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400</v>
      </c>
      <c r="K65" s="7">
        <v>0</v>
      </c>
      <c r="L65" s="7">
        <v>20</v>
      </c>
      <c r="M65" s="30">
        <f t="shared" si="4"/>
        <v>0</v>
      </c>
      <c r="N65" s="20">
        <f t="shared" si="5"/>
        <v>20</v>
      </c>
      <c r="O65">
        <f>SUMIFS(联通数据!I:I,联通数据!A:A,LEFT(O$1,6),联通数据!C:C,F65)/1000</f>
        <v>400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4"/>
        <v>0</v>
      </c>
      <c r="N66" s="20">
        <f t="shared" si="5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514.1</v>
      </c>
      <c r="K67" s="7">
        <v>0</v>
      </c>
      <c r="L67" s="7">
        <v>25.705</v>
      </c>
      <c r="M67" s="30">
        <f t="shared" si="4"/>
        <v>0</v>
      </c>
      <c r="N67" s="20">
        <f t="shared" si="5"/>
        <v>25.71</v>
      </c>
      <c r="O67">
        <f>SUMIFS(联通数据!I:I,联通数据!A:A,LEFT(O$1,6),联通数据!C:C,F67)/1000</f>
        <v>514.1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243.2</v>
      </c>
      <c r="K72" s="7">
        <v>0</v>
      </c>
      <c r="L72" s="7">
        <v>12.16</v>
      </c>
      <c r="M72" s="30">
        <f t="shared" si="4"/>
        <v>0.411184210526316</v>
      </c>
      <c r="N72" s="20">
        <f t="shared" si="5"/>
        <v>7.16</v>
      </c>
      <c r="O72">
        <f>SUMIFS(联通数据!I:I,联通数据!A:A,LEFT(O$1,6),联通数据!C:C,F72)/1000</f>
        <v>143.2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</v>
      </c>
      <c r="N73" s="20">
        <f t="shared" si="5"/>
        <v>5</v>
      </c>
      <c r="O73">
        <f>SUMIFS(联通数据!I:I,联通数据!A:A,LEFT(O$1,6),联通数据!C:C,F73)/1000</f>
        <v>100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si="4"/>
        <v>0</v>
      </c>
      <c r="N74" s="20">
        <f t="shared" si="5"/>
        <v>5</v>
      </c>
      <c r="O74">
        <f>SUMIFS(联通数据!I:I,联通数据!A:A,LEFT(O$1,6),联通数据!C:C,F74)/1000</f>
        <v>100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ref="M76:M107" si="6">IF(J76+K76&gt;0,1-O76/(J76+K76),0)</f>
        <v>0</v>
      </c>
      <c r="N76" s="20">
        <f t="shared" ref="N76:N107" si="7">ROUND(L76*(1-M76),2)</f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6"/>
        <v>0</v>
      </c>
      <c r="N77" s="20">
        <f t="shared" si="7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6"/>
        <v>0</v>
      </c>
      <c r="N78" s="20">
        <f t="shared" si="7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6"/>
        <v>1</v>
      </c>
      <c r="N79" s="20">
        <f t="shared" si="7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6"/>
        <v>0</v>
      </c>
      <c r="N80" s="20">
        <f t="shared" si="7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50</v>
      </c>
      <c r="K81" s="7">
        <v>0</v>
      </c>
      <c r="L81" s="7">
        <v>2.5</v>
      </c>
      <c r="M81" s="30">
        <f t="shared" si="6"/>
        <v>0</v>
      </c>
      <c r="N81" s="20">
        <f t="shared" si="7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6"/>
        <v>0</v>
      </c>
      <c r="N82" s="20">
        <f t="shared" si="7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6"/>
        <v>0</v>
      </c>
      <c r="N83" s="20">
        <f t="shared" si="7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6"/>
        <v>0</v>
      </c>
      <c r="N84" s="20">
        <f t="shared" si="7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6"/>
        <v>0</v>
      </c>
      <c r="N85" s="20">
        <f t="shared" si="7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6"/>
        <v>0</v>
      </c>
      <c r="N86" s="20">
        <f t="shared" si="7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6"/>
        <v>0</v>
      </c>
      <c r="N87" s="20">
        <f t="shared" si="7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6"/>
        <v>0</v>
      </c>
      <c r="N88" s="20">
        <f t="shared" si="7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6"/>
        <v>0</v>
      </c>
      <c r="N89" s="20">
        <f t="shared" si="7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410.01</v>
      </c>
      <c r="K90" s="7">
        <v>0</v>
      </c>
      <c r="L90" s="7">
        <v>20.5005</v>
      </c>
      <c r="M90" s="30">
        <f t="shared" si="6"/>
        <v>0</v>
      </c>
      <c r="N90" s="20">
        <f t="shared" si="7"/>
        <v>20.5</v>
      </c>
      <c r="O90">
        <f>SUMIFS(联通数据!I:I,联通数据!A:A,LEFT(O$1,6),联通数据!C:C,F90)/1000</f>
        <v>410.01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9118.1</v>
      </c>
      <c r="K91" s="7">
        <v>0</v>
      </c>
      <c r="L91" s="7">
        <v>455.905</v>
      </c>
      <c r="M91" s="30">
        <f t="shared" si="6"/>
        <v>0</v>
      </c>
      <c r="N91" s="20">
        <f t="shared" si="7"/>
        <v>455.91</v>
      </c>
      <c r="O91">
        <f>SUMIFS(联通数据!I:I,联通数据!A:A,LEFT(O$1,6),联通数据!C:C,F91)/1000</f>
        <v>9118.1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6"/>
        <v>0</v>
      </c>
      <c r="N92" s="20">
        <f t="shared" si="7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6"/>
        <v>0</v>
      </c>
      <c r="N93" s="20">
        <f t="shared" si="7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0</v>
      </c>
      <c r="K94" s="7">
        <v>0</v>
      </c>
      <c r="L94" s="7">
        <v>0</v>
      </c>
      <c r="M94" s="30">
        <f t="shared" si="6"/>
        <v>0</v>
      </c>
      <c r="N94" s="20">
        <f t="shared" si="7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458.6</v>
      </c>
      <c r="K95" s="7">
        <v>0</v>
      </c>
      <c r="L95" s="7">
        <v>22.93</v>
      </c>
      <c r="M95" s="30">
        <f t="shared" si="6"/>
        <v>0</v>
      </c>
      <c r="N95" s="20">
        <f t="shared" si="7"/>
        <v>22.93</v>
      </c>
      <c r="O95">
        <f>SUMIFS(联通数据!I:I,联通数据!A:A,LEFT(O$1,6),联通数据!C:C,F95)/1000</f>
        <v>458.6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6"/>
        <v>0</v>
      </c>
      <c r="N96" s="20">
        <f t="shared" si="7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6"/>
        <v>0</v>
      </c>
      <c r="N97" s="20">
        <f t="shared" si="7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6"/>
        <v>0</v>
      </c>
      <c r="N98" s="20">
        <f t="shared" si="7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6"/>
        <v>0</v>
      </c>
      <c r="N99" s="20">
        <f t="shared" si="7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9273.55</v>
      </c>
      <c r="K103" s="7">
        <v>0</v>
      </c>
      <c r="L103" s="7">
        <v>463.6775</v>
      </c>
      <c r="M103" s="30">
        <f t="shared" si="6"/>
        <v>0</v>
      </c>
      <c r="N103" s="20">
        <f t="shared" si="7"/>
        <v>463.68</v>
      </c>
      <c r="O103">
        <f>SUMIFS(联通数据!I:I,联通数据!A:A,LEFT(O$1,6),联通数据!C:C,F103)/1000</f>
        <v>9273.55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26131.68</v>
      </c>
      <c r="K104" s="7">
        <v>0</v>
      </c>
      <c r="L104" s="7">
        <v>1306.584</v>
      </c>
      <c r="M104" s="30">
        <f t="shared" si="6"/>
        <v>0</v>
      </c>
      <c r="N104" s="20">
        <f t="shared" si="7"/>
        <v>1306.58</v>
      </c>
      <c r="O104">
        <f>SUMIFS(联通数据!I:I,联通数据!A:A,LEFT(O$1,6),联通数据!C:C,F104)/1000</f>
        <v>26131.68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0</v>
      </c>
      <c r="K106" s="7">
        <v>0</v>
      </c>
      <c r="L106" s="7">
        <v>0</v>
      </c>
      <c r="M106" s="30">
        <f t="shared" si="6"/>
        <v>0</v>
      </c>
      <c r="N106" s="20">
        <f t="shared" si="7"/>
        <v>0</v>
      </c>
      <c r="O106">
        <f>SUMIFS(联通数据!I:I,联通数据!A:A,LEFT(O$1,6),联通数据!C:C,F106)/1000</f>
        <v>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0</v>
      </c>
      <c r="K107" s="7">
        <v>0</v>
      </c>
      <c r="L107" s="7">
        <v>0</v>
      </c>
      <c r="M107" s="30">
        <f t="shared" si="6"/>
        <v>0</v>
      </c>
      <c r="N107" s="20">
        <f t="shared" si="7"/>
        <v>0</v>
      </c>
      <c r="O107">
        <f>SUMIFS(联通数据!I:I,联通数据!A:A,LEFT(O$1,6),联通数据!C:C,F107)/1000</f>
        <v>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ref="M108:M139" si="8">IF(J108+K108&gt;0,1-O108/(J108+K108),0)</f>
        <v>1</v>
      </c>
      <c r="N108" s="20">
        <f t="shared" ref="N108:N139" si="9">ROUND(L108*(1-M108),2)</f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3000</v>
      </c>
      <c r="K109" s="7">
        <v>0</v>
      </c>
      <c r="L109" s="7">
        <v>150</v>
      </c>
      <c r="M109" s="30">
        <f t="shared" si="8"/>
        <v>1</v>
      </c>
      <c r="N109" s="20">
        <f t="shared" si="9"/>
        <v>0</v>
      </c>
      <c r="O109">
        <f>SUMIFS(联通数据!I:I,联通数据!A:A,LEFT(O$1,6),联通数据!C:C,F109)/1000</f>
        <v>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50</v>
      </c>
      <c r="K110" s="7">
        <v>0</v>
      </c>
      <c r="L110" s="7">
        <v>2.5</v>
      </c>
      <c r="M110" s="30">
        <f t="shared" si="8"/>
        <v>0</v>
      </c>
      <c r="N110" s="20">
        <f t="shared" si="9"/>
        <v>2.5</v>
      </c>
      <c r="O110">
        <f>SUMIFS(联通数据!I:I,联通数据!A:A,LEFT(O$1,6),联通数据!C:C,F110)/1000</f>
        <v>50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0</v>
      </c>
      <c r="K111" s="7">
        <v>0</v>
      </c>
      <c r="L111" s="7">
        <v>0</v>
      </c>
      <c r="M111" s="30">
        <f t="shared" si="8"/>
        <v>0</v>
      </c>
      <c r="N111" s="20">
        <f t="shared" si="9"/>
        <v>0</v>
      </c>
      <c r="O111">
        <f>SUMIFS(联通数据!I:I,联通数据!A:A,LEFT(O$1,6),联通数据!C:C,F111)/1000</f>
        <v>0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8"/>
        <v>1</v>
      </c>
      <c r="N112" s="20">
        <f t="shared" si="9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1245.76</v>
      </c>
      <c r="K113" s="7">
        <v>0</v>
      </c>
      <c r="L113" s="7">
        <v>62.288</v>
      </c>
      <c r="M113" s="30">
        <f t="shared" si="8"/>
        <v>0</v>
      </c>
      <c r="N113" s="20">
        <f t="shared" si="9"/>
        <v>62.29</v>
      </c>
      <c r="O113">
        <f>SUMIFS(联通数据!I:I,联通数据!A:A,LEFT(O$1,6),联通数据!C:C,F113)/1000</f>
        <v>1245.76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8"/>
        <v>1</v>
      </c>
      <c r="N114" s="20">
        <f t="shared" si="9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</v>
      </c>
      <c r="K115" s="7">
        <v>0</v>
      </c>
      <c r="L115" s="7">
        <v>40</v>
      </c>
      <c r="M115" s="30">
        <f t="shared" si="8"/>
        <v>1</v>
      </c>
      <c r="N115" s="20">
        <f t="shared" si="9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0</v>
      </c>
      <c r="K116" s="7">
        <v>0</v>
      </c>
      <c r="L116" s="7">
        <v>0</v>
      </c>
      <c r="M116" s="30">
        <f t="shared" si="8"/>
        <v>0</v>
      </c>
      <c r="N116" s="20">
        <f t="shared" si="9"/>
        <v>0</v>
      </c>
      <c r="O116">
        <f>SUMIFS(联通数据!I:I,联通数据!A:A,LEFT(O$1,6),联通数据!C:C,F116)/1000</f>
        <v>0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43.95</v>
      </c>
      <c r="K117" s="7">
        <v>0</v>
      </c>
      <c r="L117" s="7">
        <v>2.1975</v>
      </c>
      <c r="M117" s="30">
        <f t="shared" si="8"/>
        <v>0</v>
      </c>
      <c r="N117" s="20">
        <f t="shared" si="9"/>
        <v>2.2</v>
      </c>
      <c r="O117">
        <f>SUMIFS(联通数据!I:I,联通数据!A:A,LEFT(O$1,6),联通数据!C:C,F117)/1000</f>
        <v>43.95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17">
        <v>18603655031</v>
      </c>
      <c r="J118" s="7">
        <v>100</v>
      </c>
      <c r="K118" s="7">
        <v>0</v>
      </c>
      <c r="L118" s="7">
        <v>5</v>
      </c>
      <c r="M118" s="30">
        <f t="shared" si="8"/>
        <v>0</v>
      </c>
      <c r="N118" s="20">
        <f t="shared" si="9"/>
        <v>5</v>
      </c>
      <c r="O118">
        <f>SUMIFS(联通数据!I:I,联通数据!A:A,LEFT(O$1,6),联通数据!C:C,F118)/1000</f>
        <v>100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17">
        <v>15645902632</v>
      </c>
      <c r="J119" s="7">
        <v>0</v>
      </c>
      <c r="K119" s="7">
        <v>0</v>
      </c>
      <c r="L119" s="7">
        <v>0</v>
      </c>
      <c r="M119" s="30">
        <f t="shared" si="8"/>
        <v>0</v>
      </c>
      <c r="N119" s="20">
        <f t="shared" si="9"/>
        <v>0</v>
      </c>
      <c r="O119">
        <f>SUMIFS(联通数据!I:I,联通数据!A:A,LEFT(O$1,6),联通数据!C:C,F119)/1000</f>
        <v>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17">
        <v>18604531625</v>
      </c>
      <c r="J120" s="7">
        <v>95.54</v>
      </c>
      <c r="K120" s="7">
        <v>0</v>
      </c>
      <c r="L120" s="7">
        <v>4.777</v>
      </c>
      <c r="M120" s="30">
        <f t="shared" si="8"/>
        <v>0</v>
      </c>
      <c r="N120" s="20">
        <f t="shared" si="9"/>
        <v>4.78</v>
      </c>
      <c r="O120">
        <f>SUMIFS(联通数据!I:I,联通数据!A:A,LEFT(O$1,6),联通数据!C:C,F120)/1000</f>
        <v>95.54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17">
        <v>15645900806</v>
      </c>
      <c r="J121" s="7">
        <v>41.88</v>
      </c>
      <c r="K121" s="7">
        <v>0</v>
      </c>
      <c r="L121" s="7">
        <v>2.094</v>
      </c>
      <c r="M121" s="30">
        <f t="shared" si="8"/>
        <v>0</v>
      </c>
      <c r="N121" s="20">
        <f t="shared" si="9"/>
        <v>2.09</v>
      </c>
      <c r="O121">
        <f>SUMIFS(联通数据!I:I,联通数据!A:A,LEFT(O$1,6),联通数据!C:C,F121)/1000</f>
        <v>41.88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17">
        <v>15645900690</v>
      </c>
      <c r="J122" s="7">
        <v>0</v>
      </c>
      <c r="K122" s="7">
        <v>0</v>
      </c>
      <c r="L122" s="7">
        <v>0</v>
      </c>
      <c r="M122" s="30">
        <f t="shared" si="8"/>
        <v>0</v>
      </c>
      <c r="N122" s="20">
        <f t="shared" si="9"/>
        <v>0</v>
      </c>
      <c r="O122">
        <f>SUMIFS(联通数据!I:I,联通数据!A:A,LEFT(O$1,6),联通数据!C:C,F122)/1000</f>
        <v>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17">
        <v>15645902632</v>
      </c>
      <c r="J123" s="7">
        <v>0</v>
      </c>
      <c r="K123" s="7">
        <v>0</v>
      </c>
      <c r="L123" s="7">
        <v>0</v>
      </c>
      <c r="M123" s="30">
        <f t="shared" si="8"/>
        <v>0</v>
      </c>
      <c r="N123" s="20">
        <f t="shared" si="9"/>
        <v>0</v>
      </c>
      <c r="O123">
        <f>SUMIFS(联通数据!I:I,联通数据!A:A,LEFT(O$1,6),联通数据!C:C,F123)/1000</f>
        <v>0</v>
      </c>
    </row>
    <row r="124" spans="1:15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 t="s">
        <v>186</v>
      </c>
      <c r="I124" s="17">
        <v>18603655990</v>
      </c>
      <c r="J124" s="7">
        <v>200</v>
      </c>
      <c r="K124" s="7">
        <v>0</v>
      </c>
      <c r="L124" s="7">
        <v>10</v>
      </c>
      <c r="M124" s="30">
        <f t="shared" si="8"/>
        <v>0</v>
      </c>
      <c r="N124" s="20">
        <f t="shared" si="9"/>
        <v>10</v>
      </c>
      <c r="O124">
        <f>SUMIFS(联通数据!I:I,联通数据!A:A,LEFT(O$1,6),联通数据!C:C,F124)/1000</f>
        <v>200</v>
      </c>
    </row>
    <row r="125" spans="1:15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 t="s">
        <v>266</v>
      </c>
      <c r="I125" s="17">
        <v>15645882079</v>
      </c>
      <c r="J125" s="7">
        <v>1091.65</v>
      </c>
      <c r="K125" s="7">
        <v>0</v>
      </c>
      <c r="L125" s="7">
        <v>54.5825</v>
      </c>
      <c r="M125" s="30">
        <f t="shared" si="8"/>
        <v>-4.58022259881563e-5</v>
      </c>
      <c r="N125" s="20">
        <f t="shared" si="9"/>
        <v>54.59</v>
      </c>
      <c r="O125">
        <f>SUMIFS(联通数据!I:I,联通数据!A:A,LEFT(O$1,6),联通数据!C:C,F125)/1000</f>
        <v>1091.7</v>
      </c>
    </row>
    <row r="126" spans="1:15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 t="s">
        <v>178</v>
      </c>
      <c r="I126" s="17">
        <v>18604612320</v>
      </c>
      <c r="J126" s="7">
        <v>0</v>
      </c>
      <c r="K126" s="7">
        <v>0</v>
      </c>
      <c r="L126" s="7">
        <v>0</v>
      </c>
      <c r="M126" s="30">
        <f t="shared" si="8"/>
        <v>0</v>
      </c>
      <c r="N126" s="20">
        <f t="shared" si="9"/>
        <v>0</v>
      </c>
      <c r="O126">
        <f>SUMIFS(联通数据!I:I,联通数据!A:A,LEFT(O$1,6),联通数据!C:C,F126)/1000</f>
        <v>0</v>
      </c>
    </row>
    <row r="127" spans="1:15">
      <c r="A127" s="17">
        <v>242683</v>
      </c>
      <c r="B127" s="17" t="s">
        <v>269</v>
      </c>
      <c r="C127" s="17" t="s">
        <v>20</v>
      </c>
      <c r="D127" s="18">
        <v>42948</v>
      </c>
      <c r="E127" s="17" t="s">
        <v>17</v>
      </c>
      <c r="F127" s="17">
        <v>13154537508</v>
      </c>
      <c r="G127" s="17" t="s">
        <v>18</v>
      </c>
      <c r="H127" s="17" t="s">
        <v>270</v>
      </c>
      <c r="I127" s="17">
        <v>18645320599</v>
      </c>
      <c r="J127" s="7">
        <v>200</v>
      </c>
      <c r="K127" s="7">
        <v>0</v>
      </c>
      <c r="L127" s="7">
        <v>10</v>
      </c>
      <c r="M127" s="30">
        <f t="shared" si="8"/>
        <v>0</v>
      </c>
      <c r="N127" s="20">
        <f t="shared" si="9"/>
        <v>10</v>
      </c>
      <c r="O127">
        <f>SUMIFS(联通数据!I:I,联通数据!A:A,LEFT(O$1,6),联通数据!C:C,F127)/1000</f>
        <v>200</v>
      </c>
    </row>
    <row r="128" spans="1:15">
      <c r="A128" s="17">
        <v>242844</v>
      </c>
      <c r="B128" s="17" t="s">
        <v>271</v>
      </c>
      <c r="C128" s="17" t="s">
        <v>23</v>
      </c>
      <c r="D128" s="18">
        <v>42956</v>
      </c>
      <c r="E128" s="17" t="s">
        <v>17</v>
      </c>
      <c r="F128" s="17">
        <v>13199530121</v>
      </c>
      <c r="G128" s="17" t="s">
        <v>18</v>
      </c>
      <c r="H128" s="17" t="s">
        <v>272</v>
      </c>
      <c r="I128" s="17">
        <v>18603611236</v>
      </c>
      <c r="J128" s="7">
        <v>118.88</v>
      </c>
      <c r="K128" s="7">
        <v>0</v>
      </c>
      <c r="L128" s="7">
        <v>5.944</v>
      </c>
      <c r="M128" s="30">
        <f t="shared" si="8"/>
        <v>0</v>
      </c>
      <c r="N128" s="20">
        <f t="shared" si="9"/>
        <v>5.94</v>
      </c>
      <c r="O128">
        <f>SUMIFS(联通数据!I:I,联通数据!A:A,LEFT(O$1,6),联通数据!C:C,F128)/1000</f>
        <v>118.88</v>
      </c>
    </row>
    <row r="129" spans="1:15">
      <c r="A129" s="17">
        <v>242913</v>
      </c>
      <c r="B129" s="17" t="s">
        <v>273</v>
      </c>
      <c r="C129" s="17" t="s">
        <v>23</v>
      </c>
      <c r="D129" s="18">
        <v>42961</v>
      </c>
      <c r="E129" s="17" t="s">
        <v>17</v>
      </c>
      <c r="F129" s="17">
        <v>13206696812</v>
      </c>
      <c r="G129" s="17" t="s">
        <v>18</v>
      </c>
      <c r="H129" s="17" t="s">
        <v>272</v>
      </c>
      <c r="I129" s="17">
        <v>18603611236</v>
      </c>
      <c r="J129" s="7">
        <v>100</v>
      </c>
      <c r="K129" s="7">
        <v>0</v>
      </c>
      <c r="L129" s="7">
        <v>5</v>
      </c>
      <c r="M129" s="30">
        <f t="shared" si="8"/>
        <v>0</v>
      </c>
      <c r="N129" s="20">
        <f t="shared" si="9"/>
        <v>5</v>
      </c>
      <c r="O129">
        <f>SUMIFS(联通数据!I:I,联通数据!A:A,LEFT(O$1,6),联通数据!C:C,F129)/1000</f>
        <v>100</v>
      </c>
    </row>
    <row r="130" spans="1:15">
      <c r="A130" s="17">
        <v>243244</v>
      </c>
      <c r="B130" s="17" t="s">
        <v>275</v>
      </c>
      <c r="C130" s="17" t="s">
        <v>23</v>
      </c>
      <c r="D130" s="18">
        <v>42982</v>
      </c>
      <c r="E130" s="17" t="s">
        <v>17</v>
      </c>
      <c r="F130" s="17">
        <v>13206571707</v>
      </c>
      <c r="G130" s="17" t="s">
        <v>18</v>
      </c>
      <c r="H130" s="17" t="s">
        <v>276</v>
      </c>
      <c r="I130" s="17">
        <v>18603656031</v>
      </c>
      <c r="J130" s="7">
        <v>2000</v>
      </c>
      <c r="K130" s="7">
        <v>0</v>
      </c>
      <c r="L130" s="7">
        <v>100</v>
      </c>
      <c r="M130" s="30">
        <f t="shared" si="8"/>
        <v>0</v>
      </c>
      <c r="N130" s="20">
        <f t="shared" si="9"/>
        <v>100</v>
      </c>
      <c r="O130">
        <f>SUMIFS(联通数据!I:I,联通数据!A:A,LEFT(O$1,6),联通数据!C:C,F130)/1000</f>
        <v>2000</v>
      </c>
    </row>
    <row r="131" spans="1:15">
      <c r="A131" s="17">
        <v>243670</v>
      </c>
      <c r="B131" s="17" t="s">
        <v>277</v>
      </c>
      <c r="C131" s="17" t="s">
        <v>26</v>
      </c>
      <c r="D131" s="18">
        <v>42999</v>
      </c>
      <c r="E131" s="17" t="s">
        <v>17</v>
      </c>
      <c r="F131" s="17">
        <v>13214528702</v>
      </c>
      <c r="G131" s="17" t="s">
        <v>18</v>
      </c>
      <c r="H131" s="17" t="s">
        <v>143</v>
      </c>
      <c r="I131" s="17">
        <v>15645202539</v>
      </c>
      <c r="J131" s="7">
        <v>100</v>
      </c>
      <c r="K131" s="7">
        <v>0</v>
      </c>
      <c r="L131" s="7">
        <v>5</v>
      </c>
      <c r="M131" s="30">
        <f t="shared" si="8"/>
        <v>0.1133</v>
      </c>
      <c r="N131" s="20">
        <f t="shared" si="9"/>
        <v>4.43</v>
      </c>
      <c r="O131">
        <f>SUMIFS(联通数据!I:I,联通数据!A:A,LEFT(O$1,6),联通数据!C:C,F131)/1000</f>
        <v>88.67</v>
      </c>
    </row>
    <row r="132" spans="1:15">
      <c r="A132" s="17">
        <v>243752</v>
      </c>
      <c r="B132" s="17" t="s">
        <v>278</v>
      </c>
      <c r="C132" s="17" t="s">
        <v>23</v>
      </c>
      <c r="D132" s="18">
        <v>43004</v>
      </c>
      <c r="E132" s="17" t="s">
        <v>17</v>
      </c>
      <c r="F132" s="17">
        <v>13199520937</v>
      </c>
      <c r="G132" s="17" t="s">
        <v>18</v>
      </c>
      <c r="H132" s="17" t="s">
        <v>279</v>
      </c>
      <c r="I132" s="17">
        <v>18603656003</v>
      </c>
      <c r="J132" s="7">
        <v>33.12</v>
      </c>
      <c r="K132" s="7">
        <v>0</v>
      </c>
      <c r="L132" s="7">
        <v>1.656</v>
      </c>
      <c r="M132" s="30">
        <f t="shared" si="8"/>
        <v>0</v>
      </c>
      <c r="N132" s="20">
        <f t="shared" si="9"/>
        <v>1.66</v>
      </c>
      <c r="O132">
        <f>SUMIFS(联通数据!I:I,联通数据!A:A,LEFT(O$1,6),联通数据!C:C,F132)/1000</f>
        <v>33.12</v>
      </c>
    </row>
    <row r="133" spans="1:15">
      <c r="A133" s="17">
        <v>243953</v>
      </c>
      <c r="B133" s="17" t="s">
        <v>163</v>
      </c>
      <c r="C133" s="17" t="s">
        <v>16</v>
      </c>
      <c r="D133" s="18">
        <v>43020</v>
      </c>
      <c r="E133" s="17" t="s">
        <v>17</v>
      </c>
      <c r="F133" s="17">
        <v>13204591017</v>
      </c>
      <c r="G133" s="17" t="s">
        <v>18</v>
      </c>
      <c r="H133" s="17" t="s">
        <v>164</v>
      </c>
      <c r="I133" s="17">
        <v>15645902632</v>
      </c>
      <c r="J133" s="7">
        <v>100</v>
      </c>
      <c r="K133" s="7">
        <v>0</v>
      </c>
      <c r="L133" s="7">
        <v>5</v>
      </c>
      <c r="M133" s="30">
        <f t="shared" si="8"/>
        <v>0</v>
      </c>
      <c r="N133" s="20">
        <f t="shared" si="9"/>
        <v>5</v>
      </c>
      <c r="O133">
        <f>SUMIFS(联通数据!I:I,联通数据!A:A,LEFT(O$1,6),联通数据!C:C,F133)/1000</f>
        <v>100</v>
      </c>
    </row>
    <row r="134" spans="1:15">
      <c r="A134" s="17">
        <v>243958</v>
      </c>
      <c r="B134" s="17" t="s">
        <v>25</v>
      </c>
      <c r="C134" s="17" t="s">
        <v>26</v>
      </c>
      <c r="D134" s="18">
        <v>43020</v>
      </c>
      <c r="E134" s="17" t="s">
        <v>17</v>
      </c>
      <c r="F134" s="17">
        <v>13100920367</v>
      </c>
      <c r="G134" s="17" t="s">
        <v>18</v>
      </c>
      <c r="H134" s="17" t="s">
        <v>27</v>
      </c>
      <c r="I134" s="17">
        <v>15645202616</v>
      </c>
      <c r="J134" s="7">
        <v>10842.38</v>
      </c>
      <c r="K134" s="7">
        <v>0</v>
      </c>
      <c r="L134" s="7">
        <v>542.119</v>
      </c>
      <c r="M134" s="30">
        <f t="shared" si="8"/>
        <v>0</v>
      </c>
      <c r="N134" s="20">
        <f t="shared" si="9"/>
        <v>542.12</v>
      </c>
      <c r="O134">
        <f>SUMIFS(联通数据!I:I,联通数据!A:A,LEFT(O$1,6),联通数据!C:C,F134)/1000</f>
        <v>10842.38</v>
      </c>
    </row>
    <row r="135" spans="1:15">
      <c r="A135" s="17">
        <v>244072</v>
      </c>
      <c r="B135" s="17" t="s">
        <v>281</v>
      </c>
      <c r="C135" s="17" t="s">
        <v>23</v>
      </c>
      <c r="D135" s="18">
        <v>43027</v>
      </c>
      <c r="E135" s="17" t="s">
        <v>17</v>
      </c>
      <c r="F135" s="17">
        <v>18503650524</v>
      </c>
      <c r="G135" s="17" t="s">
        <v>18</v>
      </c>
      <c r="H135" s="17" t="s">
        <v>282</v>
      </c>
      <c r="I135" s="17">
        <v>18603653689</v>
      </c>
      <c r="J135" s="7">
        <v>96.08</v>
      </c>
      <c r="K135" s="7">
        <v>0</v>
      </c>
      <c r="L135" s="7">
        <v>4.804</v>
      </c>
      <c r="M135" s="30">
        <f t="shared" si="8"/>
        <v>0</v>
      </c>
      <c r="N135" s="20">
        <f t="shared" si="9"/>
        <v>4.8</v>
      </c>
      <c r="O135">
        <f>SUMIFS(联通数据!I:I,联通数据!A:A,LEFT(O$1,6),联通数据!C:C,F135)/1000</f>
        <v>96.08</v>
      </c>
    </row>
    <row r="136" spans="1:15">
      <c r="A136" s="17">
        <v>244074</v>
      </c>
      <c r="B136" s="17" t="s">
        <v>216</v>
      </c>
      <c r="C136" s="17" t="s">
        <v>20</v>
      </c>
      <c r="D136" s="18">
        <v>43027</v>
      </c>
      <c r="E136" s="17" t="s">
        <v>17</v>
      </c>
      <c r="F136" s="17">
        <v>13134532672</v>
      </c>
      <c r="G136" s="17" t="s">
        <v>18</v>
      </c>
      <c r="H136" s="17" t="s">
        <v>109</v>
      </c>
      <c r="I136" s="17">
        <v>18604530207</v>
      </c>
      <c r="J136" s="7">
        <v>6187.16</v>
      </c>
      <c r="K136" s="7">
        <v>0</v>
      </c>
      <c r="L136" s="7">
        <v>309.358</v>
      </c>
      <c r="M136" s="30">
        <f t="shared" si="8"/>
        <v>0</v>
      </c>
      <c r="N136" s="20">
        <f t="shared" si="9"/>
        <v>309.36</v>
      </c>
      <c r="O136">
        <f>SUMIFS(联通数据!I:I,联通数据!A:A,LEFT(O$1,6),联通数据!C:C,F136)/1000</f>
        <v>6187.16</v>
      </c>
    </row>
    <row r="137" spans="1:15">
      <c r="A137" s="17">
        <v>244131</v>
      </c>
      <c r="B137" s="17" t="s">
        <v>283</v>
      </c>
      <c r="C137" s="17" t="s">
        <v>16</v>
      </c>
      <c r="D137" s="18">
        <v>43032</v>
      </c>
      <c r="E137" s="17" t="s">
        <v>17</v>
      </c>
      <c r="F137" s="17">
        <v>13263585152</v>
      </c>
      <c r="G137" s="17" t="s">
        <v>18</v>
      </c>
      <c r="H137" s="17" t="s">
        <v>133</v>
      </c>
      <c r="I137" s="17">
        <v>15645902162</v>
      </c>
      <c r="J137" s="7">
        <v>0</v>
      </c>
      <c r="K137" s="7">
        <v>0</v>
      </c>
      <c r="L137" s="7">
        <v>0</v>
      </c>
      <c r="M137" s="30">
        <f t="shared" si="8"/>
        <v>0</v>
      </c>
      <c r="N137" s="20">
        <f t="shared" si="9"/>
        <v>0</v>
      </c>
      <c r="O137">
        <f>SUMIFS(联通数据!I:I,联通数据!A:A,LEFT(O$1,6),联通数据!C:C,F137)/1000</f>
        <v>0</v>
      </c>
    </row>
    <row r="138" spans="1:15">
      <c r="A138" s="17">
        <v>244200</v>
      </c>
      <c r="B138" s="17" t="s">
        <v>284</v>
      </c>
      <c r="C138" s="17" t="s">
        <v>23</v>
      </c>
      <c r="D138" s="18">
        <v>43035</v>
      </c>
      <c r="E138" s="17" t="s">
        <v>17</v>
      </c>
      <c r="F138" s="17">
        <v>13274509774</v>
      </c>
      <c r="G138" s="17" t="s">
        <v>18</v>
      </c>
      <c r="H138" s="17" t="s">
        <v>114</v>
      </c>
      <c r="I138" s="17">
        <v>18603653134</v>
      </c>
      <c r="J138" s="7">
        <v>0</v>
      </c>
      <c r="K138" s="7">
        <v>0</v>
      </c>
      <c r="L138" s="7">
        <v>0</v>
      </c>
      <c r="M138" s="30">
        <f t="shared" si="8"/>
        <v>0</v>
      </c>
      <c r="N138" s="20">
        <f t="shared" si="9"/>
        <v>0</v>
      </c>
      <c r="O138">
        <f>SUMIFS(联通数据!I:I,联通数据!A:A,LEFT(O$1,6),联通数据!C:C,F138)/1000</f>
        <v>0</v>
      </c>
    </row>
    <row r="139" spans="1:15">
      <c r="A139" s="17">
        <v>244201</v>
      </c>
      <c r="B139" s="17" t="s">
        <v>285</v>
      </c>
      <c r="C139" s="17" t="s">
        <v>23</v>
      </c>
      <c r="D139" s="18">
        <v>43035</v>
      </c>
      <c r="E139" s="17" t="s">
        <v>17</v>
      </c>
      <c r="F139" s="17">
        <v>13054271356</v>
      </c>
      <c r="G139" s="17" t="s">
        <v>18</v>
      </c>
      <c r="H139" s="17"/>
      <c r="I139" s="17"/>
      <c r="J139" s="7">
        <v>0</v>
      </c>
      <c r="K139" s="7">
        <v>0</v>
      </c>
      <c r="L139" s="7">
        <v>0</v>
      </c>
      <c r="M139" s="30">
        <f t="shared" si="8"/>
        <v>0</v>
      </c>
      <c r="N139" s="20">
        <f t="shared" si="9"/>
        <v>0</v>
      </c>
      <c r="O139">
        <f>SUMIFS(联通数据!I:I,联通数据!A:A,LEFT(O$1,6),联通数据!C:C,F139)/1000</f>
        <v>200</v>
      </c>
    </row>
  </sheetData>
  <autoFilter ref="A1:O139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8"/>
  <sheetViews>
    <sheetView workbookViewId="0">
      <pane xSplit="14" ySplit="1" topLeftCell="O125" activePane="bottomRight" state="frozen"/>
      <selection/>
      <selection pane="topRight"/>
      <selection pane="bottomLeft"/>
      <selection pane="bottomRight" activeCell="K2" sqref="K2:K148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286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 t="shared" ref="M3:M11" si="0">IF(J3+K3&gt;0,1-O3/(J3+K3),0)</f>
        <v>0</v>
      </c>
      <c r="N3" s="20">
        <f t="shared" ref="N3:N11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800</v>
      </c>
      <c r="K6" s="7">
        <v>0</v>
      </c>
      <c r="L6" s="7">
        <v>40</v>
      </c>
      <c r="M6" s="30">
        <f t="shared" si="0"/>
        <v>1</v>
      </c>
      <c r="N6" s="20">
        <f t="shared" si="1"/>
        <v>0</v>
      </c>
      <c r="O6">
        <f>SUMIFS(联通数据!I:I,联通数据!A:A,LEFT(O$1,6),联通数据!C:C,F6)/1000</f>
        <v>0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177.92</v>
      </c>
      <c r="K7" s="7">
        <v>0</v>
      </c>
      <c r="L7" s="7">
        <v>8.896</v>
      </c>
      <c r="M7" s="30">
        <f t="shared" si="0"/>
        <v>0</v>
      </c>
      <c r="N7" s="20">
        <f t="shared" si="1"/>
        <v>8.9</v>
      </c>
      <c r="O7">
        <f>SUMIFS(联通数据!I:I,联通数据!A:A,LEFT(O$1,6),联通数据!C:C,F7)/1000</f>
        <v>177.92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ref="M12:M43" si="2">IF(J12+K12&gt;0,1-O12/(J12+K12),0)</f>
        <v>0</v>
      </c>
      <c r="N12" s="20">
        <f t="shared" ref="N12:N43" si="3">ROUND(L12*(1-M12),2)</f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2"/>
        <v>0</v>
      </c>
      <c r="N13" s="20">
        <f t="shared" si="3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2"/>
        <v>0</v>
      </c>
      <c r="N14" s="20">
        <f t="shared" si="3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2"/>
        <v>0</v>
      </c>
      <c r="N15" s="20">
        <f t="shared" si="3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si="2"/>
        <v>0</v>
      </c>
      <c r="N16" s="20">
        <f t="shared" si="3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2"/>
        <v>0</v>
      </c>
      <c r="N17" s="20">
        <f t="shared" si="3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2045.46</v>
      </c>
      <c r="K18" s="7">
        <v>0</v>
      </c>
      <c r="L18" s="7">
        <v>102.273</v>
      </c>
      <c r="M18" s="30">
        <f t="shared" si="2"/>
        <v>0.000410665571558555</v>
      </c>
      <c r="N18" s="20">
        <f t="shared" si="3"/>
        <v>102.23</v>
      </c>
      <c r="O18">
        <f>SUMIFS(联通数据!I:I,联通数据!A:A,LEFT(O$1,6),联通数据!C:C,F18)/1000</f>
        <v>2044.62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113.2</v>
      </c>
      <c r="K19" s="7">
        <v>0</v>
      </c>
      <c r="L19" s="7">
        <v>5.66</v>
      </c>
      <c r="M19" s="30">
        <f t="shared" si="2"/>
        <v>-3.53356890459364</v>
      </c>
      <c r="N19" s="20">
        <f t="shared" si="3"/>
        <v>25.66</v>
      </c>
      <c r="O19">
        <f>SUMIFS(联通数据!I:I,联通数据!A:A,LEFT(O$1,6),联通数据!C:C,F19)/1000</f>
        <v>513.2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2"/>
        <v>0</v>
      </c>
      <c r="N20" s="20">
        <f t="shared" si="3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0</v>
      </c>
      <c r="K21" s="7">
        <v>0</v>
      </c>
      <c r="L21" s="7">
        <v>0</v>
      </c>
      <c r="M21" s="30">
        <f t="shared" si="2"/>
        <v>0</v>
      </c>
      <c r="N21" s="20">
        <f t="shared" si="3"/>
        <v>0</v>
      </c>
      <c r="O21">
        <f>SUMIFS(联通数据!I:I,联通数据!A:A,LEFT(O$1,6),联通数据!C:C,F21)/1000</f>
        <v>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2"/>
        <v>0</v>
      </c>
      <c r="N22" s="20">
        <f t="shared" si="3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2"/>
        <v>0</v>
      </c>
      <c r="N23" s="20">
        <f t="shared" si="3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2"/>
        <v>0</v>
      </c>
      <c r="N24" s="20">
        <f t="shared" si="3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2"/>
        <v>0</v>
      </c>
      <c r="N25" s="20">
        <f t="shared" si="3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2"/>
        <v>0</v>
      </c>
      <c r="N26" s="20">
        <f t="shared" si="3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494.48</v>
      </c>
      <c r="K27" s="7">
        <v>0</v>
      </c>
      <c r="L27" s="7">
        <v>24.724</v>
      </c>
      <c r="M27" s="30">
        <f t="shared" si="2"/>
        <v>0</v>
      </c>
      <c r="N27" s="20">
        <f t="shared" si="3"/>
        <v>24.72</v>
      </c>
      <c r="O27">
        <f>SUMIFS(联通数据!I:I,联通数据!A:A,LEFT(O$1,6),联通数据!C:C,F27)/1000</f>
        <v>494.48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2"/>
        <v>0</v>
      </c>
      <c r="N28" s="20">
        <f t="shared" si="3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2"/>
        <v>0</v>
      </c>
      <c r="N29" s="20">
        <f t="shared" si="3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100</v>
      </c>
      <c r="K30" s="7">
        <v>0</v>
      </c>
      <c r="L30" s="7">
        <v>5</v>
      </c>
      <c r="M30" s="30">
        <f t="shared" si="2"/>
        <v>0</v>
      </c>
      <c r="N30" s="20">
        <f t="shared" si="3"/>
        <v>5</v>
      </c>
      <c r="O30">
        <f>SUMIFS(联通数据!I:I,联通数据!A:A,LEFT(O$1,6),联通数据!C:C,F30)/1000</f>
        <v>100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2"/>
        <v>0</v>
      </c>
      <c r="N31" s="20">
        <f t="shared" si="3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2"/>
        <v>0</v>
      </c>
      <c r="N32" s="20">
        <f t="shared" si="3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2"/>
        <v>0</v>
      </c>
      <c r="N33" s="20">
        <f t="shared" si="3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2"/>
        <v>0</v>
      </c>
      <c r="N34" s="20">
        <f t="shared" si="3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2"/>
        <v>0</v>
      </c>
      <c r="N35" s="20">
        <f t="shared" si="3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770.79</v>
      </c>
      <c r="K38" s="7">
        <v>0</v>
      </c>
      <c r="L38" s="7">
        <v>38.5395</v>
      </c>
      <c r="M38" s="30">
        <f t="shared" si="2"/>
        <v>0</v>
      </c>
      <c r="N38" s="20">
        <f t="shared" si="3"/>
        <v>38.54</v>
      </c>
      <c r="O38">
        <f>SUMIFS(联通数据!I:I,联通数据!A:A,LEFT(O$1,6),联通数据!C:C,F38)/1000</f>
        <v>770.79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0.5</v>
      </c>
      <c r="N43" s="20">
        <f t="shared" si="3"/>
        <v>20</v>
      </c>
      <c r="O43">
        <f>SUMIFS(联通数据!I:I,联通数据!A:A,LEFT(O$1,6),联通数据!C:C,F43)/1000</f>
        <v>400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219.52</v>
      </c>
      <c r="K44" s="7">
        <v>0</v>
      </c>
      <c r="L44" s="7">
        <v>10.976</v>
      </c>
      <c r="M44" s="30">
        <f t="shared" ref="M44:M75" si="4">IF(J44+K44&gt;0,1-O44/(J44+K44),0)</f>
        <v>0</v>
      </c>
      <c r="N44" s="20">
        <f t="shared" ref="N44:N75" si="5">ROUND(L44*(1-M44),2)</f>
        <v>10.98</v>
      </c>
      <c r="O44">
        <f>SUMIFS(联通数据!I:I,联通数据!A:A,LEFT(O$1,6),联通数据!C:C,F44)/1000</f>
        <v>219.52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3220.44</v>
      </c>
      <c r="K45" s="7">
        <v>0</v>
      </c>
      <c r="L45" s="7">
        <v>161.022</v>
      </c>
      <c r="M45" s="30">
        <f t="shared" si="4"/>
        <v>0</v>
      </c>
      <c r="N45" s="20">
        <f t="shared" si="5"/>
        <v>161.02</v>
      </c>
      <c r="O45">
        <f>SUMIFS(联通数据!I:I,联通数据!A:A,LEFT(O$1,6),联通数据!C:C,F45)/1000</f>
        <v>3220.44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4"/>
        <v>0</v>
      </c>
      <c r="N46" s="20">
        <f t="shared" si="5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4"/>
        <v>0</v>
      </c>
      <c r="N47" s="20">
        <f t="shared" si="5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905.26</v>
      </c>
      <c r="K48" s="7">
        <v>0</v>
      </c>
      <c r="L48" s="7">
        <v>45.263</v>
      </c>
      <c r="M48" s="30">
        <f t="shared" si="4"/>
        <v>7.73258511366226e-5</v>
      </c>
      <c r="N48" s="20">
        <f t="shared" si="5"/>
        <v>45.26</v>
      </c>
      <c r="O48">
        <f>SUMIFS(联通数据!I:I,联通数据!A:A,LEFT(O$1,6),联通数据!C:C,F48)/1000</f>
        <v>905.19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4"/>
        <v>0</v>
      </c>
      <c r="N49" s="20">
        <f t="shared" si="5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98.69</v>
      </c>
      <c r="K50" s="7">
        <v>0</v>
      </c>
      <c r="L50" s="7">
        <v>4.9345</v>
      </c>
      <c r="M50" s="30">
        <f t="shared" si="4"/>
        <v>0</v>
      </c>
      <c r="N50" s="20">
        <f t="shared" si="5"/>
        <v>4.93</v>
      </c>
      <c r="O50">
        <f>SUMIFS(联通数据!I:I,联通数据!A:A,LEFT(O$1,6),联通数据!C:C,F50)/1000</f>
        <v>98.69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4"/>
        <v>0</v>
      </c>
      <c r="N51" s="20">
        <f t="shared" si="5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4"/>
        <v>0</v>
      </c>
      <c r="N52" s="20">
        <f t="shared" si="5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4"/>
        <v>0</v>
      </c>
      <c r="N53" s="20">
        <f t="shared" si="5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4"/>
        <v>0</v>
      </c>
      <c r="N54" s="20">
        <f t="shared" si="5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4"/>
        <v>0</v>
      </c>
      <c r="N55" s="20">
        <f t="shared" si="5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100</v>
      </c>
      <c r="K56" s="7">
        <v>0</v>
      </c>
      <c r="L56" s="7">
        <v>5</v>
      </c>
      <c r="M56" s="30">
        <f t="shared" si="4"/>
        <v>0.5</v>
      </c>
      <c r="N56" s="20">
        <f t="shared" si="5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4"/>
        <v>0</v>
      </c>
      <c r="N57" s="20">
        <f t="shared" si="5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4"/>
        <v>1</v>
      </c>
      <c r="N58" s="20">
        <f t="shared" si="5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4"/>
        <v>0</v>
      </c>
      <c r="N59" s="20">
        <f t="shared" si="5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0</v>
      </c>
      <c r="K60" s="7">
        <v>0</v>
      </c>
      <c r="L60" s="7">
        <v>0</v>
      </c>
      <c r="M60" s="30">
        <f t="shared" si="4"/>
        <v>0</v>
      </c>
      <c r="N60" s="20">
        <f t="shared" si="5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0</v>
      </c>
      <c r="K61" s="7">
        <v>0</v>
      </c>
      <c r="L61" s="7">
        <v>0</v>
      </c>
      <c r="M61" s="30">
        <f t="shared" si="4"/>
        <v>0</v>
      </c>
      <c r="N61" s="20">
        <f t="shared" si="5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0</v>
      </c>
      <c r="K62" s="7">
        <v>0</v>
      </c>
      <c r="L62" s="7">
        <v>0</v>
      </c>
      <c r="M62" s="30">
        <f t="shared" si="4"/>
        <v>0</v>
      </c>
      <c r="N62" s="20">
        <f t="shared" si="5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4"/>
        <v>1</v>
      </c>
      <c r="N63" s="20">
        <f t="shared" si="5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4320.47</v>
      </c>
      <c r="K64" s="7">
        <v>0</v>
      </c>
      <c r="L64" s="7">
        <v>216.0235</v>
      </c>
      <c r="M64" s="30">
        <f t="shared" si="4"/>
        <v>0</v>
      </c>
      <c r="N64" s="20">
        <f t="shared" si="5"/>
        <v>216.02</v>
      </c>
      <c r="O64">
        <f>SUMIFS(联通数据!I:I,联通数据!A:A,LEFT(O$1,6),联通数据!C:C,F64)/1000</f>
        <v>4320.47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400</v>
      </c>
      <c r="K65" s="7">
        <v>0</v>
      </c>
      <c r="L65" s="7">
        <v>20</v>
      </c>
      <c r="M65" s="30">
        <f t="shared" si="4"/>
        <v>0</v>
      </c>
      <c r="N65" s="20">
        <f t="shared" si="5"/>
        <v>20</v>
      </c>
      <c r="O65">
        <f>SUMIFS(联通数据!I:I,联通数据!A:A,LEFT(O$1,6),联通数据!C:C,F65)/1000</f>
        <v>400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4"/>
        <v>0</v>
      </c>
      <c r="N66" s="20">
        <f t="shared" si="5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710.66</v>
      </c>
      <c r="K67" s="7">
        <v>0</v>
      </c>
      <c r="L67" s="7">
        <v>35.533</v>
      </c>
      <c r="M67" s="30">
        <f t="shared" si="4"/>
        <v>0</v>
      </c>
      <c r="N67" s="20">
        <f t="shared" si="5"/>
        <v>35.53</v>
      </c>
      <c r="O67">
        <f>SUMIFS(联通数据!I:I,联通数据!A:A,LEFT(O$1,6),联通数据!C:C,F67)/1000</f>
        <v>710.66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200</v>
      </c>
      <c r="K72" s="7">
        <v>0</v>
      </c>
      <c r="L72" s="7">
        <v>10</v>
      </c>
      <c r="M72" s="30">
        <f t="shared" si="4"/>
        <v>0.5</v>
      </c>
      <c r="N72" s="20">
        <f t="shared" si="5"/>
        <v>5</v>
      </c>
      <c r="O72">
        <f>SUMIFS(联通数据!I:I,联通数据!A:A,LEFT(O$1,6),联通数据!C:C,F72)/1000</f>
        <v>100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100</v>
      </c>
      <c r="K73" s="7">
        <v>0</v>
      </c>
      <c r="L73" s="7">
        <v>5</v>
      </c>
      <c r="M73" s="30">
        <f t="shared" si="4"/>
        <v>0.1544</v>
      </c>
      <c r="N73" s="20">
        <f t="shared" si="5"/>
        <v>4.23</v>
      </c>
      <c r="O73">
        <f>SUMIFS(联通数据!I:I,联通数据!A:A,LEFT(O$1,6),联通数据!C:C,F73)/1000</f>
        <v>84.56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100</v>
      </c>
      <c r="K74" s="7">
        <v>0</v>
      </c>
      <c r="L74" s="7">
        <v>5</v>
      </c>
      <c r="M74" s="30">
        <f t="shared" si="4"/>
        <v>0.8072</v>
      </c>
      <c r="N74" s="20">
        <f t="shared" si="5"/>
        <v>0.96</v>
      </c>
      <c r="O74">
        <f>SUMIFS(联通数据!I:I,联通数据!A:A,LEFT(O$1,6),联通数据!C:C,F74)/1000</f>
        <v>19.28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ref="M76:M107" si="6">IF(J76+K76&gt;0,1-O76/(J76+K76),0)</f>
        <v>0</v>
      </c>
      <c r="N76" s="20">
        <f t="shared" ref="N76:N107" si="7">ROUND(L76*(1-M76),2)</f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6"/>
        <v>0</v>
      </c>
      <c r="N77" s="20">
        <f t="shared" si="7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6"/>
        <v>0</v>
      </c>
      <c r="N78" s="20">
        <f t="shared" si="7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6"/>
        <v>1</v>
      </c>
      <c r="N79" s="20">
        <f t="shared" si="7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si="6"/>
        <v>0</v>
      </c>
      <c r="N80" s="20">
        <f t="shared" si="7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50</v>
      </c>
      <c r="K81" s="7">
        <v>0</v>
      </c>
      <c r="L81" s="7">
        <v>2.5</v>
      </c>
      <c r="M81" s="30">
        <f t="shared" si="6"/>
        <v>0</v>
      </c>
      <c r="N81" s="20">
        <f t="shared" si="7"/>
        <v>2.5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6"/>
        <v>0</v>
      </c>
      <c r="N82" s="20">
        <f t="shared" si="7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6"/>
        <v>0</v>
      </c>
      <c r="N83" s="20">
        <f t="shared" si="7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6"/>
        <v>0</v>
      </c>
      <c r="N84" s="20">
        <f t="shared" si="7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6"/>
        <v>0</v>
      </c>
      <c r="N85" s="20">
        <f t="shared" si="7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6"/>
        <v>0</v>
      </c>
      <c r="N86" s="20">
        <f t="shared" si="7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50</v>
      </c>
      <c r="K87" s="7">
        <v>0</v>
      </c>
      <c r="L87" s="7">
        <v>2.5</v>
      </c>
      <c r="M87" s="30">
        <f t="shared" si="6"/>
        <v>0</v>
      </c>
      <c r="N87" s="20">
        <f t="shared" si="7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6"/>
        <v>0</v>
      </c>
      <c r="N88" s="20">
        <f t="shared" si="7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6"/>
        <v>0</v>
      </c>
      <c r="N89" s="20">
        <f t="shared" si="7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412.25</v>
      </c>
      <c r="K90" s="7">
        <v>0</v>
      </c>
      <c r="L90" s="7">
        <v>20.6125</v>
      </c>
      <c r="M90" s="30">
        <f t="shared" si="6"/>
        <v>0</v>
      </c>
      <c r="N90" s="20">
        <f t="shared" si="7"/>
        <v>20.61</v>
      </c>
      <c r="O90">
        <f>SUMIFS(联通数据!I:I,联通数据!A:A,LEFT(O$1,6),联通数据!C:C,F90)/1000</f>
        <v>412.25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9343.9</v>
      </c>
      <c r="K91" s="7">
        <v>0</v>
      </c>
      <c r="L91" s="7">
        <v>467.195</v>
      </c>
      <c r="M91" s="30">
        <f t="shared" si="6"/>
        <v>0</v>
      </c>
      <c r="N91" s="20">
        <f t="shared" si="7"/>
        <v>467.2</v>
      </c>
      <c r="O91">
        <f>SUMIFS(联通数据!I:I,联通数据!A:A,LEFT(O$1,6),联通数据!C:C,F91)/1000</f>
        <v>9343.9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6"/>
        <v>0</v>
      </c>
      <c r="N92" s="20">
        <f t="shared" si="7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6"/>
        <v>0</v>
      </c>
      <c r="N93" s="20">
        <f t="shared" si="7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0</v>
      </c>
      <c r="K94" s="7">
        <v>0</v>
      </c>
      <c r="L94" s="7">
        <v>0</v>
      </c>
      <c r="M94" s="30">
        <f t="shared" si="6"/>
        <v>0</v>
      </c>
      <c r="N94" s="20">
        <f t="shared" si="7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50</v>
      </c>
      <c r="K95" s="7">
        <v>0</v>
      </c>
      <c r="L95" s="7">
        <v>2.5</v>
      </c>
      <c r="M95" s="30">
        <f t="shared" si="6"/>
        <v>0</v>
      </c>
      <c r="N95" s="20">
        <f t="shared" si="7"/>
        <v>2.5</v>
      </c>
      <c r="O95">
        <f>SUMIFS(联通数据!I:I,联通数据!A:A,LEFT(O$1,6),联通数据!C:C,F95)/1000</f>
        <v>50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6"/>
        <v>0</v>
      </c>
      <c r="N96" s="20">
        <f t="shared" si="7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6"/>
        <v>0</v>
      </c>
      <c r="N97" s="20">
        <f t="shared" si="7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6"/>
        <v>0</v>
      </c>
      <c r="N98" s="20">
        <f t="shared" si="7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6"/>
        <v>0</v>
      </c>
      <c r="N99" s="20">
        <f t="shared" si="7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8781.75</v>
      </c>
      <c r="K103" s="7">
        <v>0</v>
      </c>
      <c r="L103" s="7">
        <v>439.0875</v>
      </c>
      <c r="M103" s="30">
        <f t="shared" si="6"/>
        <v>5.69362598568102e-6</v>
      </c>
      <c r="N103" s="20">
        <f t="shared" si="7"/>
        <v>439.09</v>
      </c>
      <c r="O103">
        <f>SUMIFS(联通数据!I:I,联通数据!A:A,LEFT(O$1,6),联通数据!C:C,F103)/1000</f>
        <v>8781.7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0</v>
      </c>
      <c r="K106" s="7">
        <v>0</v>
      </c>
      <c r="L106" s="7">
        <v>0</v>
      </c>
      <c r="M106" s="30">
        <f t="shared" si="6"/>
        <v>0</v>
      </c>
      <c r="N106" s="20">
        <f t="shared" si="7"/>
        <v>0</v>
      </c>
      <c r="O106">
        <f>SUMIFS(联通数据!I:I,联通数据!A:A,LEFT(O$1,6),联通数据!C:C,F106)/1000</f>
        <v>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0</v>
      </c>
      <c r="K107" s="7">
        <v>0</v>
      </c>
      <c r="L107" s="7">
        <v>0</v>
      </c>
      <c r="M107" s="30">
        <f t="shared" si="6"/>
        <v>0</v>
      </c>
      <c r="N107" s="20">
        <f t="shared" si="7"/>
        <v>0</v>
      </c>
      <c r="O107">
        <f>SUMIFS(联通数据!I:I,联通数据!A:A,LEFT(O$1,6),联通数据!C:C,F107)/1000</f>
        <v>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ref="M108:M148" si="8">IF(J108+K108&gt;0,1-O108/(J108+K108),0)</f>
        <v>1</v>
      </c>
      <c r="N108" s="20">
        <f t="shared" ref="N108:N148" si="9">ROUND(L108*(1-M108),2)</f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3000</v>
      </c>
      <c r="K109" s="7">
        <v>0</v>
      </c>
      <c r="L109" s="7">
        <v>150</v>
      </c>
      <c r="M109" s="30">
        <f t="shared" si="8"/>
        <v>1</v>
      </c>
      <c r="N109" s="20">
        <f t="shared" si="9"/>
        <v>0</v>
      </c>
      <c r="O109">
        <f>SUMIFS(联通数据!I:I,联通数据!A:A,LEFT(O$1,6),联通数据!C:C,F109)/1000</f>
        <v>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50</v>
      </c>
      <c r="K110" s="7">
        <v>0</v>
      </c>
      <c r="L110" s="7">
        <v>2.5</v>
      </c>
      <c r="M110" s="30">
        <f t="shared" si="8"/>
        <v>0</v>
      </c>
      <c r="N110" s="20">
        <f t="shared" si="9"/>
        <v>2.5</v>
      </c>
      <c r="O110">
        <f>SUMIFS(联通数据!I:I,联通数据!A:A,LEFT(O$1,6),联通数据!C:C,F110)/1000</f>
        <v>50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0</v>
      </c>
      <c r="K111" s="7">
        <v>0</v>
      </c>
      <c r="L111" s="7">
        <v>0</v>
      </c>
      <c r="M111" s="30">
        <f t="shared" si="8"/>
        <v>0</v>
      </c>
      <c r="N111" s="20">
        <f t="shared" si="9"/>
        <v>0</v>
      </c>
      <c r="O111">
        <f>SUMIFS(联通数据!I:I,联通数据!A:A,LEFT(O$1,6),联通数据!C:C,F111)/1000</f>
        <v>0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si="8"/>
        <v>1</v>
      </c>
      <c r="N112" s="20">
        <f t="shared" si="9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800</v>
      </c>
      <c r="K113" s="7">
        <v>0</v>
      </c>
      <c r="L113" s="7">
        <v>40</v>
      </c>
      <c r="M113" s="30">
        <f t="shared" si="8"/>
        <v>0</v>
      </c>
      <c r="N113" s="20">
        <f t="shared" si="9"/>
        <v>40</v>
      </c>
      <c r="O113">
        <f>SUMIFS(联通数据!I:I,联通数据!A:A,LEFT(O$1,6),联通数据!C:C,F113)/1000</f>
        <v>800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8"/>
        <v>1</v>
      </c>
      <c r="N114" s="20">
        <f t="shared" si="9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</v>
      </c>
      <c r="K115" s="7">
        <v>0</v>
      </c>
      <c r="L115" s="7">
        <v>40</v>
      </c>
      <c r="M115" s="30">
        <f t="shared" si="8"/>
        <v>1</v>
      </c>
      <c r="N115" s="20">
        <f t="shared" si="9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0</v>
      </c>
      <c r="K116" s="7">
        <v>0</v>
      </c>
      <c r="L116" s="7">
        <v>0</v>
      </c>
      <c r="M116" s="30">
        <f t="shared" si="8"/>
        <v>0</v>
      </c>
      <c r="N116" s="20">
        <f t="shared" si="9"/>
        <v>0</v>
      </c>
      <c r="O116">
        <f>SUMIFS(联通数据!I:I,联通数据!A:A,LEFT(O$1,6),联通数据!C:C,F116)/1000</f>
        <v>0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0</v>
      </c>
      <c r="K117" s="7">
        <v>0</v>
      </c>
      <c r="L117" s="7">
        <v>0</v>
      </c>
      <c r="M117" s="30">
        <f t="shared" si="8"/>
        <v>0</v>
      </c>
      <c r="N117" s="20">
        <f t="shared" si="9"/>
        <v>0</v>
      </c>
      <c r="O117">
        <f>SUMIFS(联通数据!I:I,联通数据!A:A,LEFT(O$1,6),联通数据!C:C,F117)/1000</f>
        <v>0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17">
        <v>18603655031</v>
      </c>
      <c r="J118" s="7">
        <v>116.16</v>
      </c>
      <c r="K118" s="7">
        <v>0</v>
      </c>
      <c r="L118" s="7">
        <v>5.808</v>
      </c>
      <c r="M118" s="30">
        <f t="shared" si="8"/>
        <v>0</v>
      </c>
      <c r="N118" s="20">
        <f t="shared" si="9"/>
        <v>5.81</v>
      </c>
      <c r="O118">
        <f>SUMIFS(联通数据!I:I,联通数据!A:A,LEFT(O$1,6),联通数据!C:C,F118)/1000</f>
        <v>116.16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17">
        <v>15645902632</v>
      </c>
      <c r="J119" s="7">
        <v>0</v>
      </c>
      <c r="K119" s="7">
        <v>0</v>
      </c>
      <c r="L119" s="7">
        <v>0</v>
      </c>
      <c r="M119" s="30">
        <f t="shared" si="8"/>
        <v>0</v>
      </c>
      <c r="N119" s="20">
        <f t="shared" si="9"/>
        <v>0</v>
      </c>
      <c r="O119">
        <f>SUMIFS(联通数据!I:I,联通数据!A:A,LEFT(O$1,6),联通数据!C:C,F119)/1000</f>
        <v>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17">
        <v>18604531625</v>
      </c>
      <c r="J120" s="7">
        <v>0</v>
      </c>
      <c r="K120" s="7">
        <v>0</v>
      </c>
      <c r="L120" s="7">
        <v>0</v>
      </c>
      <c r="M120" s="30">
        <f t="shared" si="8"/>
        <v>0</v>
      </c>
      <c r="N120" s="20">
        <f t="shared" si="9"/>
        <v>0</v>
      </c>
      <c r="O120">
        <f>SUMIFS(联通数据!I:I,联通数据!A:A,LEFT(O$1,6),联通数据!C:C,F120)/1000</f>
        <v>0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17">
        <v>15645900806</v>
      </c>
      <c r="J121" s="7">
        <v>5783.46</v>
      </c>
      <c r="K121" s="7">
        <v>0</v>
      </c>
      <c r="L121" s="7">
        <v>289.173</v>
      </c>
      <c r="M121" s="30">
        <f t="shared" si="8"/>
        <v>4.14976501955655e-5</v>
      </c>
      <c r="N121" s="20">
        <f t="shared" si="9"/>
        <v>289.16</v>
      </c>
      <c r="O121">
        <f>SUMIFS(联通数据!I:I,联通数据!A:A,LEFT(O$1,6),联通数据!C:C,F121)/1000</f>
        <v>5783.22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17">
        <v>15645900690</v>
      </c>
      <c r="J122" s="7">
        <v>0</v>
      </c>
      <c r="K122" s="7">
        <v>0</v>
      </c>
      <c r="L122" s="7">
        <v>0</v>
      </c>
      <c r="M122" s="30">
        <f t="shared" si="8"/>
        <v>0</v>
      </c>
      <c r="N122" s="20">
        <f t="shared" si="9"/>
        <v>0</v>
      </c>
      <c r="O122">
        <f>SUMIFS(联通数据!I:I,联通数据!A:A,LEFT(O$1,6),联通数据!C:C,F122)/1000</f>
        <v>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17">
        <v>15645902632</v>
      </c>
      <c r="J123" s="7">
        <v>0</v>
      </c>
      <c r="K123" s="7">
        <v>0</v>
      </c>
      <c r="L123" s="7">
        <v>0</v>
      </c>
      <c r="M123" s="30">
        <f t="shared" si="8"/>
        <v>0</v>
      </c>
      <c r="N123" s="20">
        <f t="shared" si="9"/>
        <v>0</v>
      </c>
      <c r="O123">
        <f>SUMIFS(联通数据!I:I,联通数据!A:A,LEFT(O$1,6),联通数据!C:C,F123)/1000</f>
        <v>0</v>
      </c>
    </row>
    <row r="124" spans="1:15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 t="s">
        <v>186</v>
      </c>
      <c r="I124" s="17">
        <v>18603655990</v>
      </c>
      <c r="J124" s="7">
        <v>200</v>
      </c>
      <c r="K124" s="7">
        <v>0</v>
      </c>
      <c r="L124" s="7">
        <v>10</v>
      </c>
      <c r="M124" s="30">
        <f t="shared" si="8"/>
        <v>0</v>
      </c>
      <c r="N124" s="20">
        <f t="shared" si="9"/>
        <v>10</v>
      </c>
      <c r="O124">
        <f>SUMIFS(联通数据!I:I,联通数据!A:A,LEFT(O$1,6),联通数据!C:C,F124)/1000</f>
        <v>200</v>
      </c>
    </row>
    <row r="125" spans="1:15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 t="s">
        <v>266</v>
      </c>
      <c r="I125" s="17">
        <v>15645882079</v>
      </c>
      <c r="J125" s="7">
        <v>675.1</v>
      </c>
      <c r="K125" s="7">
        <v>0</v>
      </c>
      <c r="L125" s="7">
        <v>33.755</v>
      </c>
      <c r="M125" s="30">
        <f t="shared" si="8"/>
        <v>0</v>
      </c>
      <c r="N125" s="20">
        <f t="shared" si="9"/>
        <v>33.76</v>
      </c>
      <c r="O125">
        <f>SUMIFS(联通数据!I:I,联通数据!A:A,LEFT(O$1,6),联通数据!C:C,F125)/1000</f>
        <v>675.1</v>
      </c>
    </row>
    <row r="126" spans="1:15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 t="s">
        <v>178</v>
      </c>
      <c r="I126" s="17">
        <v>18604612320</v>
      </c>
      <c r="J126" s="7">
        <v>0</v>
      </c>
      <c r="K126" s="7">
        <v>0</v>
      </c>
      <c r="L126" s="7">
        <v>0</v>
      </c>
      <c r="M126" s="30">
        <f t="shared" si="8"/>
        <v>0</v>
      </c>
      <c r="N126" s="20">
        <f t="shared" si="9"/>
        <v>0</v>
      </c>
      <c r="O126">
        <f>SUMIFS(联通数据!I:I,联通数据!A:A,LEFT(O$1,6),联通数据!C:C,F126)/1000</f>
        <v>0</v>
      </c>
    </row>
    <row r="127" spans="1:15">
      <c r="A127" s="17">
        <v>242683</v>
      </c>
      <c r="B127" s="17" t="s">
        <v>269</v>
      </c>
      <c r="C127" s="17" t="s">
        <v>20</v>
      </c>
      <c r="D127" s="18">
        <v>42948</v>
      </c>
      <c r="E127" s="17" t="s">
        <v>17</v>
      </c>
      <c r="F127" s="17">
        <v>13154537508</v>
      </c>
      <c r="G127" s="17" t="s">
        <v>18</v>
      </c>
      <c r="H127" s="17" t="s">
        <v>270</v>
      </c>
      <c r="I127" s="17">
        <v>18645320599</v>
      </c>
      <c r="J127" s="7">
        <v>200</v>
      </c>
      <c r="K127" s="7">
        <v>0</v>
      </c>
      <c r="L127" s="7">
        <v>10</v>
      </c>
      <c r="M127" s="30">
        <f t="shared" si="8"/>
        <v>0</v>
      </c>
      <c r="N127" s="20">
        <f t="shared" si="9"/>
        <v>10</v>
      </c>
      <c r="O127">
        <f>SUMIFS(联通数据!I:I,联通数据!A:A,LEFT(O$1,6),联通数据!C:C,F127)/1000</f>
        <v>200</v>
      </c>
    </row>
    <row r="128" spans="1:15">
      <c r="A128" s="17">
        <v>242844</v>
      </c>
      <c r="B128" s="17" t="s">
        <v>271</v>
      </c>
      <c r="C128" s="17" t="s">
        <v>23</v>
      </c>
      <c r="D128" s="18">
        <v>42956</v>
      </c>
      <c r="E128" s="17" t="s">
        <v>17</v>
      </c>
      <c r="F128" s="17">
        <v>13199530121</v>
      </c>
      <c r="G128" s="17" t="s">
        <v>18</v>
      </c>
      <c r="H128" s="17" t="s">
        <v>272</v>
      </c>
      <c r="I128" s="17">
        <v>18603611236</v>
      </c>
      <c r="J128" s="7">
        <v>294.72</v>
      </c>
      <c r="K128" s="7">
        <v>0</v>
      </c>
      <c r="L128" s="7">
        <v>14.736</v>
      </c>
      <c r="M128" s="30">
        <f t="shared" si="8"/>
        <v>0</v>
      </c>
      <c r="N128" s="20">
        <f t="shared" si="9"/>
        <v>14.74</v>
      </c>
      <c r="O128">
        <f>SUMIFS(联通数据!I:I,联通数据!A:A,LEFT(O$1,6),联通数据!C:C,F128)/1000</f>
        <v>294.72</v>
      </c>
    </row>
    <row r="129" spans="1:15">
      <c r="A129" s="17">
        <v>242913</v>
      </c>
      <c r="B129" s="17" t="s">
        <v>273</v>
      </c>
      <c r="C129" s="17" t="s">
        <v>23</v>
      </c>
      <c r="D129" s="18">
        <v>42961</v>
      </c>
      <c r="E129" s="17" t="s">
        <v>17</v>
      </c>
      <c r="F129" s="17">
        <v>13206696812</v>
      </c>
      <c r="G129" s="17" t="s">
        <v>18</v>
      </c>
      <c r="H129" s="17" t="s">
        <v>272</v>
      </c>
      <c r="I129" s="17">
        <v>18603611236</v>
      </c>
      <c r="J129" s="7">
        <v>100</v>
      </c>
      <c r="K129" s="7">
        <v>0</v>
      </c>
      <c r="L129" s="7">
        <v>5</v>
      </c>
      <c r="M129" s="30">
        <f t="shared" si="8"/>
        <v>0</v>
      </c>
      <c r="N129" s="20">
        <f t="shared" si="9"/>
        <v>5</v>
      </c>
      <c r="O129">
        <f>SUMIFS(联通数据!I:I,联通数据!A:A,LEFT(O$1,6),联通数据!C:C,F129)/1000</f>
        <v>100</v>
      </c>
    </row>
    <row r="130" spans="1:15">
      <c r="A130" s="17">
        <v>243244</v>
      </c>
      <c r="B130" s="17" t="s">
        <v>275</v>
      </c>
      <c r="C130" s="17" t="s">
        <v>23</v>
      </c>
      <c r="D130" s="18">
        <v>42982</v>
      </c>
      <c r="E130" s="17" t="s">
        <v>17</v>
      </c>
      <c r="F130" s="17">
        <v>13206571707</v>
      </c>
      <c r="G130" s="17" t="s">
        <v>18</v>
      </c>
      <c r="H130" s="17" t="s">
        <v>276</v>
      </c>
      <c r="I130" s="17">
        <v>18603656031</v>
      </c>
      <c r="J130" s="7">
        <v>2000</v>
      </c>
      <c r="K130" s="7">
        <v>0</v>
      </c>
      <c r="L130" s="7">
        <v>100</v>
      </c>
      <c r="M130" s="30">
        <f t="shared" si="8"/>
        <v>0</v>
      </c>
      <c r="N130" s="20">
        <f t="shared" si="9"/>
        <v>100</v>
      </c>
      <c r="O130">
        <f>SUMIFS(联通数据!I:I,联通数据!A:A,LEFT(O$1,6),联通数据!C:C,F130)/1000</f>
        <v>2000</v>
      </c>
    </row>
    <row r="131" spans="1:15">
      <c r="A131" s="17">
        <v>243670</v>
      </c>
      <c r="B131" s="17" t="s">
        <v>277</v>
      </c>
      <c r="C131" s="17" t="s">
        <v>26</v>
      </c>
      <c r="D131" s="18">
        <v>42999</v>
      </c>
      <c r="E131" s="17" t="s">
        <v>17</v>
      </c>
      <c r="F131" s="17">
        <v>13214528702</v>
      </c>
      <c r="G131" s="17" t="s">
        <v>18</v>
      </c>
      <c r="H131" s="17" t="s">
        <v>143</v>
      </c>
      <c r="I131" s="17">
        <v>15645202539</v>
      </c>
      <c r="J131" s="7">
        <v>0</v>
      </c>
      <c r="K131" s="7">
        <v>0</v>
      </c>
      <c r="L131" s="7">
        <v>0</v>
      </c>
      <c r="M131" s="30">
        <f t="shared" si="8"/>
        <v>0</v>
      </c>
      <c r="N131" s="20">
        <f t="shared" si="9"/>
        <v>0</v>
      </c>
      <c r="O131">
        <f>SUMIFS(联通数据!I:I,联通数据!A:A,LEFT(O$1,6),联通数据!C:C,F131)/1000</f>
        <v>0</v>
      </c>
    </row>
    <row r="132" spans="1:15">
      <c r="A132" s="17">
        <v>243752</v>
      </c>
      <c r="B132" s="17" t="s">
        <v>278</v>
      </c>
      <c r="C132" s="17" t="s">
        <v>23</v>
      </c>
      <c r="D132" s="18">
        <v>43004</v>
      </c>
      <c r="E132" s="17" t="s">
        <v>17</v>
      </c>
      <c r="F132" s="17">
        <v>13199520937</v>
      </c>
      <c r="G132" s="17" t="s">
        <v>18</v>
      </c>
      <c r="H132" s="17" t="s">
        <v>279</v>
      </c>
      <c r="I132" s="17">
        <v>18603656003</v>
      </c>
      <c r="J132" s="7">
        <v>22.08</v>
      </c>
      <c r="K132" s="7">
        <v>0</v>
      </c>
      <c r="L132" s="7">
        <v>1.104</v>
      </c>
      <c r="M132" s="30">
        <f t="shared" si="8"/>
        <v>0</v>
      </c>
      <c r="N132" s="20">
        <f t="shared" si="9"/>
        <v>1.1</v>
      </c>
      <c r="O132">
        <f>SUMIFS(联通数据!I:I,联通数据!A:A,LEFT(O$1,6),联通数据!C:C,F132)/1000</f>
        <v>22.08</v>
      </c>
    </row>
    <row r="133" spans="1:15">
      <c r="A133" s="17">
        <v>243953</v>
      </c>
      <c r="B133" s="17" t="s">
        <v>163</v>
      </c>
      <c r="C133" s="17" t="s">
        <v>16</v>
      </c>
      <c r="D133" s="18">
        <v>43020</v>
      </c>
      <c r="E133" s="17" t="s">
        <v>17</v>
      </c>
      <c r="F133" s="17">
        <v>13204591017</v>
      </c>
      <c r="G133" s="17" t="s">
        <v>18</v>
      </c>
      <c r="H133" s="17" t="s">
        <v>164</v>
      </c>
      <c r="I133" s="17">
        <v>15645902632</v>
      </c>
      <c r="J133" s="7">
        <v>100</v>
      </c>
      <c r="K133" s="7">
        <v>0</v>
      </c>
      <c r="L133" s="7">
        <v>5</v>
      </c>
      <c r="M133" s="30">
        <f t="shared" si="8"/>
        <v>0</v>
      </c>
      <c r="N133" s="20">
        <f t="shared" si="9"/>
        <v>5</v>
      </c>
      <c r="O133">
        <f>SUMIFS(联通数据!I:I,联通数据!A:A,LEFT(O$1,6),联通数据!C:C,F133)/1000</f>
        <v>100</v>
      </c>
    </row>
    <row r="134" spans="1:15">
      <c r="A134" s="17">
        <v>243958</v>
      </c>
      <c r="B134" s="17" t="s">
        <v>25</v>
      </c>
      <c r="C134" s="17" t="s">
        <v>26</v>
      </c>
      <c r="D134" s="18">
        <v>43020</v>
      </c>
      <c r="E134" s="17" t="s">
        <v>17</v>
      </c>
      <c r="F134" s="17">
        <v>13100920367</v>
      </c>
      <c r="G134" s="17" t="s">
        <v>18</v>
      </c>
      <c r="H134" s="17" t="s">
        <v>27</v>
      </c>
      <c r="I134" s="17">
        <v>15645202616</v>
      </c>
      <c r="J134" s="7">
        <v>6249.8</v>
      </c>
      <c r="K134" s="7">
        <v>0</v>
      </c>
      <c r="L134" s="7">
        <v>312.49</v>
      </c>
      <c r="M134" s="30">
        <f t="shared" si="8"/>
        <v>0</v>
      </c>
      <c r="N134" s="20">
        <f t="shared" si="9"/>
        <v>312.49</v>
      </c>
      <c r="O134">
        <f>SUMIFS(联通数据!I:I,联通数据!A:A,LEFT(O$1,6),联通数据!C:C,F134)/1000</f>
        <v>6249.8</v>
      </c>
    </row>
    <row r="135" spans="1:15">
      <c r="A135" s="17">
        <v>244072</v>
      </c>
      <c r="B135" s="17" t="s">
        <v>281</v>
      </c>
      <c r="C135" s="17" t="s">
        <v>23</v>
      </c>
      <c r="D135" s="18">
        <v>43027</v>
      </c>
      <c r="E135" s="17" t="s">
        <v>17</v>
      </c>
      <c r="F135" s="17">
        <v>18503650524</v>
      </c>
      <c r="G135" s="17" t="s">
        <v>18</v>
      </c>
      <c r="H135" s="17" t="s">
        <v>282</v>
      </c>
      <c r="I135" s="17">
        <v>18603653689</v>
      </c>
      <c r="J135" s="7">
        <v>455.63</v>
      </c>
      <c r="K135" s="7">
        <v>0</v>
      </c>
      <c r="L135" s="7">
        <v>22.7815</v>
      </c>
      <c r="M135" s="30">
        <f t="shared" si="8"/>
        <v>0</v>
      </c>
      <c r="N135" s="20">
        <f t="shared" si="9"/>
        <v>22.78</v>
      </c>
      <c r="O135">
        <f>SUMIFS(联通数据!I:I,联通数据!A:A,LEFT(O$1,6),联通数据!C:C,F135)/1000</f>
        <v>455.63</v>
      </c>
    </row>
    <row r="136" spans="1:15">
      <c r="A136" s="17">
        <v>244074</v>
      </c>
      <c r="B136" s="17" t="s">
        <v>216</v>
      </c>
      <c r="C136" s="17" t="s">
        <v>20</v>
      </c>
      <c r="D136" s="18">
        <v>43027</v>
      </c>
      <c r="E136" s="17" t="s">
        <v>17</v>
      </c>
      <c r="F136" s="17">
        <v>13134532672</v>
      </c>
      <c r="G136" s="17" t="s">
        <v>18</v>
      </c>
      <c r="H136" s="17" t="s">
        <v>109</v>
      </c>
      <c r="I136" s="17">
        <v>18604530207</v>
      </c>
      <c r="J136" s="7">
        <v>5000</v>
      </c>
      <c r="K136" s="7">
        <v>0</v>
      </c>
      <c r="L136" s="7">
        <v>250</v>
      </c>
      <c r="M136" s="30">
        <f t="shared" si="8"/>
        <v>1</v>
      </c>
      <c r="N136" s="20">
        <f t="shared" si="9"/>
        <v>0</v>
      </c>
      <c r="O136">
        <f>SUMIFS(联通数据!I:I,联通数据!A:A,LEFT(O$1,6),联通数据!C:C,F136)/1000</f>
        <v>0</v>
      </c>
    </row>
    <row r="137" spans="1:15">
      <c r="A137" s="17">
        <v>244131</v>
      </c>
      <c r="B137" s="17" t="s">
        <v>283</v>
      </c>
      <c r="C137" s="17" t="s">
        <v>16</v>
      </c>
      <c r="D137" s="18">
        <v>43032</v>
      </c>
      <c r="E137" s="17" t="s">
        <v>17</v>
      </c>
      <c r="F137" s="17">
        <v>13263585152</v>
      </c>
      <c r="G137" s="17" t="s">
        <v>18</v>
      </c>
      <c r="H137" s="17" t="s">
        <v>133</v>
      </c>
      <c r="I137" s="17">
        <v>15645902162</v>
      </c>
      <c r="J137" s="7">
        <v>1471.44</v>
      </c>
      <c r="K137" s="7">
        <v>0</v>
      </c>
      <c r="L137" s="7">
        <v>73.572</v>
      </c>
      <c r="M137" s="30">
        <f t="shared" si="8"/>
        <v>0</v>
      </c>
      <c r="N137" s="20">
        <f t="shared" si="9"/>
        <v>73.57</v>
      </c>
      <c r="O137">
        <f>SUMIFS(联通数据!I:I,联通数据!A:A,LEFT(O$1,6),联通数据!C:C,F137)/1000</f>
        <v>1471.44</v>
      </c>
    </row>
    <row r="138" spans="1:15">
      <c r="A138" s="17">
        <v>244200</v>
      </c>
      <c r="B138" s="17" t="s">
        <v>284</v>
      </c>
      <c r="C138" s="17" t="s">
        <v>23</v>
      </c>
      <c r="D138" s="18">
        <v>43035</v>
      </c>
      <c r="E138" s="17" t="s">
        <v>17</v>
      </c>
      <c r="F138" s="17">
        <v>13274509774</v>
      </c>
      <c r="G138" s="17" t="s">
        <v>18</v>
      </c>
      <c r="H138" s="17" t="s">
        <v>114</v>
      </c>
      <c r="I138" s="17">
        <v>18603653134</v>
      </c>
      <c r="J138" s="7">
        <v>1.5</v>
      </c>
      <c r="K138" s="7">
        <v>0</v>
      </c>
      <c r="L138" s="7">
        <v>0.075</v>
      </c>
      <c r="M138" s="30">
        <f t="shared" si="8"/>
        <v>0</v>
      </c>
      <c r="N138" s="20">
        <f t="shared" si="9"/>
        <v>0.08</v>
      </c>
      <c r="O138">
        <f>SUMIFS(联通数据!I:I,联通数据!A:A,LEFT(O$1,6),联通数据!C:C,F138)/1000</f>
        <v>1.5</v>
      </c>
    </row>
    <row r="139" spans="1:15">
      <c r="A139" s="17">
        <v>244201</v>
      </c>
      <c r="B139" s="17" t="s">
        <v>287</v>
      </c>
      <c r="C139" s="17" t="s">
        <v>23</v>
      </c>
      <c r="D139" s="18">
        <v>43035</v>
      </c>
      <c r="E139" s="17" t="s">
        <v>17</v>
      </c>
      <c r="F139" s="17">
        <v>13054271356</v>
      </c>
      <c r="G139" s="17" t="s">
        <v>18</v>
      </c>
      <c r="H139" s="17" t="s">
        <v>288</v>
      </c>
      <c r="I139" s="17">
        <v>18603653698</v>
      </c>
      <c r="J139" s="7">
        <v>200</v>
      </c>
      <c r="K139" s="7">
        <v>0</v>
      </c>
      <c r="L139" s="7">
        <v>10</v>
      </c>
      <c r="M139" s="30">
        <f t="shared" si="8"/>
        <v>0</v>
      </c>
      <c r="N139" s="20">
        <f t="shared" si="9"/>
        <v>10</v>
      </c>
      <c r="O139">
        <f>SUMIFS(联通数据!I:I,联通数据!A:A,LEFT(O$1,6),联通数据!C:C,F139)/1000</f>
        <v>200</v>
      </c>
    </row>
    <row r="140" spans="1:15">
      <c r="A140" s="17">
        <v>244247</v>
      </c>
      <c r="B140" s="17" t="s">
        <v>289</v>
      </c>
      <c r="C140" s="17" t="s">
        <v>16</v>
      </c>
      <c r="D140" s="18">
        <v>43040</v>
      </c>
      <c r="E140" s="17" t="s">
        <v>17</v>
      </c>
      <c r="F140" s="17">
        <v>13251660302</v>
      </c>
      <c r="G140" s="17" t="s">
        <v>18</v>
      </c>
      <c r="H140" s="17" t="s">
        <v>290</v>
      </c>
      <c r="I140" s="17">
        <v>13956754338</v>
      </c>
      <c r="J140" s="7">
        <v>400</v>
      </c>
      <c r="K140" s="7">
        <v>0</v>
      </c>
      <c r="L140" s="7">
        <v>20</v>
      </c>
      <c r="M140" s="30">
        <f t="shared" si="8"/>
        <v>0</v>
      </c>
      <c r="N140" s="20">
        <f t="shared" si="9"/>
        <v>20</v>
      </c>
      <c r="O140">
        <f>SUMIFS(联通数据!I:I,联通数据!A:A,LEFT(O$1,6),联通数据!C:C,F140)/1000</f>
        <v>400</v>
      </c>
    </row>
    <row r="141" spans="1:15">
      <c r="A141" s="17">
        <v>244248</v>
      </c>
      <c r="B141" s="17" t="s">
        <v>291</v>
      </c>
      <c r="C141" s="17" t="s">
        <v>67</v>
      </c>
      <c r="D141" s="18">
        <v>43040</v>
      </c>
      <c r="E141" s="17" t="s">
        <v>17</v>
      </c>
      <c r="F141" s="17">
        <v>18645618580</v>
      </c>
      <c r="G141" s="17" t="s">
        <v>18</v>
      </c>
      <c r="H141" s="17" t="s">
        <v>292</v>
      </c>
      <c r="I141" s="17">
        <v>18604565130</v>
      </c>
      <c r="J141" s="7">
        <v>1200</v>
      </c>
      <c r="K141" s="7">
        <v>0</v>
      </c>
      <c r="L141" s="7">
        <v>60</v>
      </c>
      <c r="M141" s="30">
        <f t="shared" si="8"/>
        <v>0</v>
      </c>
      <c r="N141" s="20">
        <f t="shared" si="9"/>
        <v>60</v>
      </c>
      <c r="O141">
        <f>SUMIFS(联通数据!I:I,联通数据!A:A,LEFT(O$1,6),联通数据!C:C,F141)/1000</f>
        <v>1200</v>
      </c>
    </row>
    <row r="142" spans="1:15">
      <c r="A142" s="17">
        <v>244271</v>
      </c>
      <c r="B142" s="17" t="s">
        <v>293</v>
      </c>
      <c r="C142" s="17" t="s">
        <v>26</v>
      </c>
      <c r="D142" s="18">
        <v>43040</v>
      </c>
      <c r="E142" s="17" t="s">
        <v>17</v>
      </c>
      <c r="F142" s="17">
        <v>13069975019</v>
      </c>
      <c r="G142" s="17" t="s">
        <v>18</v>
      </c>
      <c r="H142" s="17" t="s">
        <v>294</v>
      </c>
      <c r="I142" s="17">
        <v>15645201858</v>
      </c>
      <c r="J142" s="7">
        <v>800</v>
      </c>
      <c r="K142" s="7">
        <v>0</v>
      </c>
      <c r="L142" s="7">
        <v>40</v>
      </c>
      <c r="M142" s="30">
        <f t="shared" si="8"/>
        <v>0</v>
      </c>
      <c r="N142" s="20">
        <f t="shared" si="9"/>
        <v>40</v>
      </c>
      <c r="O142">
        <f>SUMIFS(联通数据!I:I,联通数据!A:A,LEFT(O$1,6),联通数据!C:C,F142)/1000</f>
        <v>800</v>
      </c>
    </row>
    <row r="143" spans="1:15">
      <c r="A143" s="17">
        <v>244307</v>
      </c>
      <c r="B143" s="17" t="s">
        <v>295</v>
      </c>
      <c r="C143" s="17" t="s">
        <v>16</v>
      </c>
      <c r="D143" s="18">
        <v>43041</v>
      </c>
      <c r="E143" s="17" t="s">
        <v>17</v>
      </c>
      <c r="F143" s="17">
        <v>13274657159</v>
      </c>
      <c r="G143" s="17" t="s">
        <v>18</v>
      </c>
      <c r="H143" s="17" t="s">
        <v>296</v>
      </c>
      <c r="I143" s="17">
        <v>15645900680</v>
      </c>
      <c r="J143" s="7">
        <v>100</v>
      </c>
      <c r="K143" s="7">
        <v>0</v>
      </c>
      <c r="L143" s="7">
        <v>5</v>
      </c>
      <c r="M143" s="30">
        <f t="shared" si="8"/>
        <v>0</v>
      </c>
      <c r="N143" s="20">
        <f t="shared" si="9"/>
        <v>5</v>
      </c>
      <c r="O143">
        <f>SUMIFS(联通数据!I:I,联通数据!A:A,LEFT(O$1,6),联通数据!C:C,F143)/1000</f>
        <v>100</v>
      </c>
    </row>
    <row r="144" spans="1:15">
      <c r="A144" s="17">
        <v>244341</v>
      </c>
      <c r="B144" s="17" t="s">
        <v>297</v>
      </c>
      <c r="C144" s="17" t="s">
        <v>23</v>
      </c>
      <c r="D144" s="18">
        <v>43042</v>
      </c>
      <c r="E144" s="17" t="s">
        <v>17</v>
      </c>
      <c r="F144" s="17">
        <v>13045100544</v>
      </c>
      <c r="G144" s="17" t="s">
        <v>18</v>
      </c>
      <c r="H144" s="17" t="s">
        <v>298</v>
      </c>
      <c r="I144" s="17">
        <v>18503672875</v>
      </c>
      <c r="J144" s="7">
        <v>669.84</v>
      </c>
      <c r="K144" s="7">
        <v>0</v>
      </c>
      <c r="L144" s="7">
        <v>33.492</v>
      </c>
      <c r="M144" s="30">
        <f t="shared" si="8"/>
        <v>0</v>
      </c>
      <c r="N144" s="20">
        <f t="shared" si="9"/>
        <v>33.49</v>
      </c>
      <c r="O144">
        <f>SUMIFS(联通数据!I:I,联通数据!A:A,LEFT(O$1,6),联通数据!C:C,F144)/1000</f>
        <v>669.84</v>
      </c>
    </row>
    <row r="145" spans="1:15">
      <c r="A145" s="17">
        <v>244486</v>
      </c>
      <c r="B145" s="17" t="s">
        <v>299</v>
      </c>
      <c r="C145" s="17" t="s">
        <v>26</v>
      </c>
      <c r="D145" s="18">
        <v>43053</v>
      </c>
      <c r="E145" s="17" t="s">
        <v>17</v>
      </c>
      <c r="F145" s="17">
        <v>13114620185</v>
      </c>
      <c r="G145" s="17" t="s">
        <v>18</v>
      </c>
      <c r="H145" s="17" t="s">
        <v>300</v>
      </c>
      <c r="I145" s="17">
        <v>15645256061</v>
      </c>
      <c r="J145" s="7">
        <v>800</v>
      </c>
      <c r="K145" s="7">
        <v>0</v>
      </c>
      <c r="L145" s="7">
        <v>40</v>
      </c>
      <c r="M145" s="30">
        <f t="shared" si="8"/>
        <v>0</v>
      </c>
      <c r="N145" s="20">
        <f t="shared" si="9"/>
        <v>40</v>
      </c>
      <c r="O145">
        <f>SUMIFS(联通数据!I:I,联通数据!A:A,LEFT(O$1,6),联通数据!C:C,F145)/1000</f>
        <v>800</v>
      </c>
    </row>
    <row r="146" spans="1:15">
      <c r="A146" s="17">
        <v>244535</v>
      </c>
      <c r="B146" s="17" t="s">
        <v>301</v>
      </c>
      <c r="C146" s="17" t="s">
        <v>23</v>
      </c>
      <c r="D146" s="18">
        <v>43055</v>
      </c>
      <c r="E146" s="17" t="s">
        <v>17</v>
      </c>
      <c r="F146" s="17">
        <v>15561582291</v>
      </c>
      <c r="G146" s="17" t="s">
        <v>18</v>
      </c>
      <c r="H146" s="17" t="s">
        <v>223</v>
      </c>
      <c r="I146" s="17">
        <v>18603658121</v>
      </c>
      <c r="J146" s="7">
        <v>867.9</v>
      </c>
      <c r="K146" s="7">
        <v>0</v>
      </c>
      <c r="L146" s="7">
        <v>43.395</v>
      </c>
      <c r="M146" s="30">
        <f t="shared" si="8"/>
        <v>0</v>
      </c>
      <c r="N146" s="20">
        <f t="shared" si="9"/>
        <v>43.4</v>
      </c>
      <c r="O146">
        <f>SUMIFS(联通数据!I:I,联通数据!A:A,LEFT(O$1,6),联通数据!C:C,F146)/1000</f>
        <v>867.9</v>
      </c>
    </row>
    <row r="147" spans="1:15">
      <c r="A147" s="17">
        <v>244720</v>
      </c>
      <c r="B147" s="17" t="s">
        <v>302</v>
      </c>
      <c r="C147" s="17" t="s">
        <v>20</v>
      </c>
      <c r="D147" s="18">
        <v>43066</v>
      </c>
      <c r="E147" s="17" t="s">
        <v>17</v>
      </c>
      <c r="F147" s="17">
        <v>13115536055</v>
      </c>
      <c r="G147" s="17" t="s">
        <v>18</v>
      </c>
      <c r="H147" s="17" t="s">
        <v>237</v>
      </c>
      <c r="I147" s="17">
        <v>18604530720</v>
      </c>
      <c r="J147" s="7">
        <v>50</v>
      </c>
      <c r="K147" s="7">
        <v>0</v>
      </c>
      <c r="L147" s="7">
        <v>2.5</v>
      </c>
      <c r="M147" s="30">
        <f t="shared" si="8"/>
        <v>0</v>
      </c>
      <c r="N147" s="20">
        <f t="shared" si="9"/>
        <v>2.5</v>
      </c>
      <c r="O147">
        <f>SUMIFS(联通数据!I:I,联通数据!A:A,LEFT(O$1,6),联通数据!C:C,F147)/1000</f>
        <v>50</v>
      </c>
    </row>
    <row r="148" spans="1:15">
      <c r="A148" s="17">
        <v>244728</v>
      </c>
      <c r="B148" s="17" t="s">
        <v>303</v>
      </c>
      <c r="C148" s="17" t="s">
        <v>67</v>
      </c>
      <c r="D148" s="18">
        <v>43066</v>
      </c>
      <c r="E148" s="17" t="s">
        <v>17</v>
      </c>
      <c r="F148" s="17">
        <v>13029937088</v>
      </c>
      <c r="G148" s="17" t="s">
        <v>18</v>
      </c>
      <c r="H148" s="17" t="s">
        <v>304</v>
      </c>
      <c r="I148" s="17">
        <v>18645677012</v>
      </c>
      <c r="J148" s="7">
        <v>800</v>
      </c>
      <c r="K148" s="7">
        <v>0</v>
      </c>
      <c r="L148" s="7">
        <v>40</v>
      </c>
      <c r="M148" s="30">
        <f t="shared" si="8"/>
        <v>0</v>
      </c>
      <c r="N148" s="20">
        <f t="shared" si="9"/>
        <v>40</v>
      </c>
      <c r="O148">
        <f>SUMIFS(联通数据!I:I,联通数据!A:A,LEFT(O$1,6),联通数据!C:C,F148)/1000</f>
        <v>800</v>
      </c>
    </row>
  </sheetData>
  <autoFilter ref="A1:O148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9"/>
  <sheetViews>
    <sheetView workbookViewId="0">
      <pane xSplit="14" ySplit="1" topLeftCell="O131" activePane="bottomRight" state="frozen"/>
      <selection/>
      <selection pane="topRight"/>
      <selection pane="bottomLeft"/>
      <selection pane="bottomRight" activeCell="O125" sqref="O125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  <col min="15" max="15" width="9.37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305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0</v>
      </c>
      <c r="K3" s="7">
        <v>0</v>
      </c>
      <c r="L3" s="7">
        <v>0</v>
      </c>
      <c r="M3" s="30">
        <f t="shared" ref="M3:M15" si="0">IF(J3+K3&gt;0,1-O3/(J3+K3),0)</f>
        <v>0</v>
      </c>
      <c r="N3" s="20">
        <f t="shared" ref="N3:N15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17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1609.76</v>
      </c>
      <c r="K6" s="7">
        <v>0</v>
      </c>
      <c r="L6" s="7">
        <v>80.488</v>
      </c>
      <c r="M6" s="30">
        <f t="shared" si="0"/>
        <v>1</v>
      </c>
      <c r="N6" s="20">
        <f t="shared" si="1"/>
        <v>0</v>
      </c>
      <c r="O6">
        <f>SUMIFS(联通数据!I:I,联通数据!A:A,LEFT(O$1,6),联通数据!C:C,F6)/1000</f>
        <v>0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148.56</v>
      </c>
      <c r="K7" s="7">
        <v>0</v>
      </c>
      <c r="L7" s="7">
        <v>7.428</v>
      </c>
      <c r="M7" s="30">
        <f t="shared" si="0"/>
        <v>0</v>
      </c>
      <c r="N7" s="20">
        <f t="shared" si="1"/>
        <v>7.43</v>
      </c>
      <c r="O7">
        <f>SUMIFS(联通数据!I:I,联通数据!A:A,LEFT(O$1,6),联通数据!C:C,F7)/1000</f>
        <v>148.56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0</v>
      </c>
      <c r="K13" s="7">
        <v>0</v>
      </c>
      <c r="L13" s="7">
        <v>0</v>
      </c>
      <c r="M13" s="30">
        <f t="shared" si="0"/>
        <v>0</v>
      </c>
      <c r="N13" s="20">
        <f t="shared" si="1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200</v>
      </c>
      <c r="K14" s="7">
        <v>0</v>
      </c>
      <c r="L14" s="7">
        <v>10</v>
      </c>
      <c r="M14" s="30">
        <f t="shared" si="0"/>
        <v>0</v>
      </c>
      <c r="N14" s="20">
        <f t="shared" si="1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1200</v>
      </c>
      <c r="K16" s="7">
        <v>0</v>
      </c>
      <c r="L16" s="7">
        <v>60</v>
      </c>
      <c r="M16" s="30">
        <f t="shared" ref="M16:M47" si="2">IF(J16+K16&gt;0,1-O16/(J16+K16),0)</f>
        <v>0</v>
      </c>
      <c r="N16" s="20">
        <f t="shared" ref="N16:N47" si="3">ROUND(L16*(1-M16),2)</f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0</v>
      </c>
      <c r="K17" s="7">
        <v>0</v>
      </c>
      <c r="L17" s="7">
        <v>0</v>
      </c>
      <c r="M17" s="30">
        <f t="shared" si="2"/>
        <v>0</v>
      </c>
      <c r="N17" s="20">
        <f t="shared" si="3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1926.54</v>
      </c>
      <c r="K18" s="7">
        <v>0</v>
      </c>
      <c r="L18" s="7">
        <v>96.327</v>
      </c>
      <c r="M18" s="30">
        <f t="shared" si="2"/>
        <v>-0.000280295244323936</v>
      </c>
      <c r="N18" s="20">
        <f t="shared" si="3"/>
        <v>96.35</v>
      </c>
      <c r="O18">
        <f>SUMIFS(联通数据!I:I,联通数据!A:A,LEFT(O$1,6),联通数据!C:C,F18)/1000</f>
        <v>1927.08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73.7</v>
      </c>
      <c r="K19" s="7">
        <v>0</v>
      </c>
      <c r="L19" s="7">
        <v>3.685</v>
      </c>
      <c r="M19" s="30">
        <f t="shared" si="2"/>
        <v>-5.42740841248304</v>
      </c>
      <c r="N19" s="20">
        <f t="shared" si="3"/>
        <v>23.69</v>
      </c>
      <c r="O19">
        <f>SUMIFS(联通数据!I:I,联通数据!A:A,LEFT(O$1,6),联通数据!C:C,F19)/1000</f>
        <v>473.7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2"/>
        <v>0</v>
      </c>
      <c r="N20" s="20">
        <f t="shared" si="3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0</v>
      </c>
      <c r="K21" s="7">
        <v>0</v>
      </c>
      <c r="L21" s="7">
        <v>0</v>
      </c>
      <c r="M21" s="30">
        <f t="shared" si="2"/>
        <v>0</v>
      </c>
      <c r="N21" s="20">
        <f t="shared" si="3"/>
        <v>0</v>
      </c>
      <c r="O21">
        <f>SUMIFS(联通数据!I:I,联通数据!A:A,LEFT(O$1,6),联通数据!C:C,F21)/1000</f>
        <v>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0</v>
      </c>
      <c r="K22" s="7">
        <v>0</v>
      </c>
      <c r="L22" s="7">
        <v>0</v>
      </c>
      <c r="M22" s="30">
        <f t="shared" si="2"/>
        <v>0</v>
      </c>
      <c r="N22" s="20">
        <f t="shared" si="3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0</v>
      </c>
      <c r="K23" s="7">
        <v>0</v>
      </c>
      <c r="L23" s="7">
        <v>0</v>
      </c>
      <c r="M23" s="30">
        <f t="shared" si="2"/>
        <v>0</v>
      </c>
      <c r="N23" s="20">
        <f t="shared" si="3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0</v>
      </c>
      <c r="K24" s="7">
        <v>0</v>
      </c>
      <c r="L24" s="7">
        <v>0</v>
      </c>
      <c r="M24" s="30">
        <f t="shared" si="2"/>
        <v>0</v>
      </c>
      <c r="N24" s="20">
        <f t="shared" si="3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2"/>
        <v>0</v>
      </c>
      <c r="N25" s="20">
        <f t="shared" si="3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2"/>
        <v>0</v>
      </c>
      <c r="N26" s="20">
        <f t="shared" si="3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316.61</v>
      </c>
      <c r="K27" s="7">
        <v>0</v>
      </c>
      <c r="L27" s="7">
        <v>15.8305</v>
      </c>
      <c r="M27" s="30">
        <f t="shared" si="2"/>
        <v>0</v>
      </c>
      <c r="N27" s="20">
        <f t="shared" si="3"/>
        <v>15.83</v>
      </c>
      <c r="O27">
        <f>SUMIFS(联通数据!I:I,联通数据!A:A,LEFT(O$1,6),联通数据!C:C,F27)/1000</f>
        <v>316.61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2"/>
        <v>0</v>
      </c>
      <c r="N28" s="20">
        <f t="shared" si="3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2"/>
        <v>0</v>
      </c>
      <c r="N29" s="20">
        <f t="shared" si="3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100</v>
      </c>
      <c r="K30" s="7">
        <v>0</v>
      </c>
      <c r="L30" s="7">
        <v>5</v>
      </c>
      <c r="M30" s="30">
        <f t="shared" si="2"/>
        <v>0</v>
      </c>
      <c r="N30" s="20">
        <f t="shared" si="3"/>
        <v>5</v>
      </c>
      <c r="O30">
        <f>SUMIFS(联通数据!I:I,联通数据!A:A,LEFT(O$1,6),联通数据!C:C,F30)/1000</f>
        <v>100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0</v>
      </c>
      <c r="K31" s="7">
        <v>0</v>
      </c>
      <c r="L31" s="7">
        <v>0</v>
      </c>
      <c r="M31" s="30">
        <f t="shared" si="2"/>
        <v>0</v>
      </c>
      <c r="N31" s="20">
        <f t="shared" si="3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2"/>
        <v>0</v>
      </c>
      <c r="N32" s="20">
        <f t="shared" si="3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0</v>
      </c>
      <c r="K33" s="7">
        <v>0</v>
      </c>
      <c r="L33" s="7">
        <v>0</v>
      </c>
      <c r="M33" s="30">
        <f t="shared" si="2"/>
        <v>0</v>
      </c>
      <c r="N33" s="20">
        <f t="shared" si="3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2"/>
        <v>0</v>
      </c>
      <c r="N34" s="20">
        <f t="shared" si="3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17">
        <v>18604664632</v>
      </c>
      <c r="J35" s="7">
        <v>0</v>
      </c>
      <c r="K35" s="7">
        <v>0</v>
      </c>
      <c r="L35" s="7">
        <v>0</v>
      </c>
      <c r="M35" s="30">
        <f t="shared" si="2"/>
        <v>0</v>
      </c>
      <c r="N35" s="20">
        <f t="shared" si="3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465.1</v>
      </c>
      <c r="K38" s="7">
        <v>0</v>
      </c>
      <c r="L38" s="7">
        <v>23.255</v>
      </c>
      <c r="M38" s="30">
        <f t="shared" si="2"/>
        <v>0</v>
      </c>
      <c r="N38" s="20">
        <f t="shared" si="3"/>
        <v>23.26</v>
      </c>
      <c r="O38">
        <f>SUMIFS(联通数据!I:I,联通数据!A:A,LEFT(O$1,6),联通数据!C:C,F38)/1000</f>
        <v>465.1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1</v>
      </c>
      <c r="N43" s="20">
        <f t="shared" si="3"/>
        <v>0</v>
      </c>
      <c r="O43">
        <f>SUMIFS(联通数据!I:I,联通数据!A:A,LEFT(O$1,6),联通数据!C:C,F43)/1000</f>
        <v>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300.48</v>
      </c>
      <c r="K44" s="7">
        <v>0</v>
      </c>
      <c r="L44" s="7">
        <v>15.024</v>
      </c>
      <c r="M44" s="30">
        <f t="shared" si="2"/>
        <v>0</v>
      </c>
      <c r="N44" s="20">
        <f t="shared" si="3"/>
        <v>15.02</v>
      </c>
      <c r="O44">
        <f>SUMIFS(联通数据!I:I,联通数据!A:A,LEFT(O$1,6),联通数据!C:C,F44)/1000</f>
        <v>300.48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3257.64</v>
      </c>
      <c r="K45" s="7">
        <v>0</v>
      </c>
      <c r="L45" s="7">
        <v>162.882</v>
      </c>
      <c r="M45" s="30">
        <f t="shared" si="2"/>
        <v>0</v>
      </c>
      <c r="N45" s="20">
        <f t="shared" si="3"/>
        <v>162.88</v>
      </c>
      <c r="O45">
        <f>SUMIFS(联通数据!I:I,联通数据!A:A,LEFT(O$1,6),联通数据!C:C,F45)/1000</f>
        <v>3257.64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0</v>
      </c>
      <c r="K47" s="7">
        <v>0</v>
      </c>
      <c r="L47" s="7">
        <v>0</v>
      </c>
      <c r="M47" s="30">
        <f t="shared" si="2"/>
        <v>0</v>
      </c>
      <c r="N47" s="20">
        <f t="shared" si="3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953</v>
      </c>
      <c r="K48" s="7">
        <v>0</v>
      </c>
      <c r="L48" s="7">
        <v>47.65</v>
      </c>
      <c r="M48" s="30">
        <f t="shared" ref="M48:M79" si="4">IF(J48+K48&gt;0,1-O48/(J48+K48),0)</f>
        <v>-7.34522560337236e-5</v>
      </c>
      <c r="N48" s="20">
        <f t="shared" ref="N48:N79" si="5">ROUND(L48*(1-M48),2)</f>
        <v>47.65</v>
      </c>
      <c r="O48">
        <f>SUMIFS(联通数据!I:I,联通数据!A:A,LEFT(O$1,6),联通数据!C:C,F48)/1000</f>
        <v>953.07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4"/>
        <v>0</v>
      </c>
      <c r="N49" s="20">
        <f t="shared" si="5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50</v>
      </c>
      <c r="K50" s="7">
        <v>0</v>
      </c>
      <c r="L50" s="7">
        <v>2.5</v>
      </c>
      <c r="M50" s="30">
        <f t="shared" si="4"/>
        <v>0</v>
      </c>
      <c r="N50" s="20">
        <f t="shared" si="5"/>
        <v>2.5</v>
      </c>
      <c r="O50">
        <f>SUMIFS(联通数据!I:I,联通数据!A:A,LEFT(O$1,6),联通数据!C:C,F50)/1000</f>
        <v>50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400</v>
      </c>
      <c r="K51" s="7">
        <v>0</v>
      </c>
      <c r="L51" s="7">
        <v>20</v>
      </c>
      <c r="M51" s="30">
        <f t="shared" si="4"/>
        <v>0</v>
      </c>
      <c r="N51" s="20">
        <f t="shared" si="5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100</v>
      </c>
      <c r="K52" s="7">
        <v>0</v>
      </c>
      <c r="L52" s="7">
        <v>5</v>
      </c>
      <c r="M52" s="30">
        <f t="shared" si="4"/>
        <v>0</v>
      </c>
      <c r="N52" s="20">
        <f t="shared" si="5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0</v>
      </c>
      <c r="K53" s="7">
        <v>0</v>
      </c>
      <c r="L53" s="7">
        <v>0</v>
      </c>
      <c r="M53" s="30">
        <f t="shared" si="4"/>
        <v>0</v>
      </c>
      <c r="N53" s="20">
        <f t="shared" si="5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0</v>
      </c>
      <c r="K54" s="7">
        <v>0</v>
      </c>
      <c r="L54" s="7">
        <v>0</v>
      </c>
      <c r="M54" s="30">
        <f t="shared" si="4"/>
        <v>0</v>
      </c>
      <c r="N54" s="20">
        <f t="shared" si="5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17">
        <v>15645902667</v>
      </c>
      <c r="J55" s="7">
        <v>0</v>
      </c>
      <c r="K55" s="7">
        <v>0</v>
      </c>
      <c r="L55" s="7">
        <v>0</v>
      </c>
      <c r="M55" s="30">
        <f t="shared" si="4"/>
        <v>0</v>
      </c>
      <c r="N55" s="20">
        <f t="shared" si="5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17">
        <v>15645202539</v>
      </c>
      <c r="J56" s="7">
        <v>106.16</v>
      </c>
      <c r="K56" s="7">
        <v>0</v>
      </c>
      <c r="L56" s="7">
        <v>5.308</v>
      </c>
      <c r="M56" s="30">
        <f t="shared" si="4"/>
        <v>0.470987189148455</v>
      </c>
      <c r="N56" s="20">
        <f t="shared" si="5"/>
        <v>2.81</v>
      </c>
      <c r="O56">
        <f>SUMIFS(联通数据!I:I,联通数据!A:A,LEFT(O$1,6),联通数据!C:C,F56)/1000</f>
        <v>56.16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17">
        <v>18646489055</v>
      </c>
      <c r="J57" s="7">
        <v>50</v>
      </c>
      <c r="K57" s="7">
        <v>0</v>
      </c>
      <c r="L57" s="7">
        <v>2.5</v>
      </c>
      <c r="M57" s="30">
        <f t="shared" si="4"/>
        <v>0</v>
      </c>
      <c r="N57" s="20">
        <f t="shared" si="5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17">
        <v>13251569777</v>
      </c>
      <c r="J58" s="7">
        <v>800</v>
      </c>
      <c r="K58" s="7">
        <v>0</v>
      </c>
      <c r="L58" s="7">
        <v>40</v>
      </c>
      <c r="M58" s="30">
        <f t="shared" si="4"/>
        <v>1</v>
      </c>
      <c r="N58" s="20">
        <f t="shared" si="5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17">
        <v>18604530781</v>
      </c>
      <c r="J59" s="7">
        <v>0</v>
      </c>
      <c r="K59" s="7">
        <v>0</v>
      </c>
      <c r="L59" s="7">
        <v>0</v>
      </c>
      <c r="M59" s="30">
        <f t="shared" si="4"/>
        <v>0</v>
      </c>
      <c r="N59" s="20">
        <f t="shared" si="5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17">
        <v>15645902355</v>
      </c>
      <c r="J60" s="7">
        <v>0</v>
      </c>
      <c r="K60" s="7">
        <v>0</v>
      </c>
      <c r="L60" s="7">
        <v>0</v>
      </c>
      <c r="M60" s="30">
        <f t="shared" si="4"/>
        <v>0</v>
      </c>
      <c r="N60" s="20">
        <f t="shared" si="5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17">
        <v>15604572009</v>
      </c>
      <c r="J61" s="7">
        <v>0</v>
      </c>
      <c r="K61" s="7">
        <v>0</v>
      </c>
      <c r="L61" s="7">
        <v>0</v>
      </c>
      <c r="M61" s="30">
        <f t="shared" si="4"/>
        <v>0</v>
      </c>
      <c r="N61" s="20">
        <f t="shared" si="5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17">
        <v>15645904158</v>
      </c>
      <c r="J62" s="7">
        <v>0</v>
      </c>
      <c r="K62" s="7">
        <v>0</v>
      </c>
      <c r="L62" s="7">
        <v>0</v>
      </c>
      <c r="M62" s="30">
        <f t="shared" si="4"/>
        <v>0</v>
      </c>
      <c r="N62" s="20">
        <f t="shared" si="5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17">
        <v>15604572021</v>
      </c>
      <c r="J63" s="7">
        <v>100</v>
      </c>
      <c r="K63" s="7">
        <v>0</v>
      </c>
      <c r="L63" s="7">
        <v>5</v>
      </c>
      <c r="M63" s="30">
        <f t="shared" si="4"/>
        <v>1</v>
      </c>
      <c r="N63" s="20">
        <f t="shared" si="5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17">
        <v>18603656003</v>
      </c>
      <c r="J64" s="7">
        <v>0</v>
      </c>
      <c r="K64" s="7">
        <v>0</v>
      </c>
      <c r="L64" s="7">
        <v>0</v>
      </c>
      <c r="M64" s="30">
        <f t="shared" si="4"/>
        <v>0</v>
      </c>
      <c r="N64" s="20">
        <f t="shared" si="5"/>
        <v>0</v>
      </c>
      <c r="O64">
        <f>SUMIFS(联通数据!I:I,联通数据!A:A,LEFT(O$1,6),联通数据!C:C,F64)/1000</f>
        <v>0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17">
        <v>18645502235</v>
      </c>
      <c r="J65" s="7">
        <v>400</v>
      </c>
      <c r="K65" s="7">
        <v>0</v>
      </c>
      <c r="L65" s="7">
        <v>20</v>
      </c>
      <c r="M65" s="30">
        <f t="shared" si="4"/>
        <v>0</v>
      </c>
      <c r="N65" s="20">
        <f t="shared" si="5"/>
        <v>20</v>
      </c>
      <c r="O65">
        <f>SUMIFS(联通数据!I:I,联通数据!A:A,LEFT(O$1,6),联通数据!C:C,F65)/1000</f>
        <v>400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17">
        <v>15645902632</v>
      </c>
      <c r="J66" s="7">
        <v>0</v>
      </c>
      <c r="K66" s="7">
        <v>0</v>
      </c>
      <c r="L66" s="7">
        <v>0</v>
      </c>
      <c r="M66" s="30">
        <f t="shared" si="4"/>
        <v>0</v>
      </c>
      <c r="N66" s="20">
        <f t="shared" si="5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17">
        <v>18646181233</v>
      </c>
      <c r="J67" s="7">
        <v>410.85</v>
      </c>
      <c r="K67" s="7">
        <v>0</v>
      </c>
      <c r="L67" s="7">
        <v>20.5425</v>
      </c>
      <c r="M67" s="30">
        <f t="shared" si="4"/>
        <v>0</v>
      </c>
      <c r="N67" s="20">
        <f t="shared" si="5"/>
        <v>20.54</v>
      </c>
      <c r="O67">
        <f>SUMIFS(联通数据!I:I,联通数据!A:A,LEFT(O$1,6),联通数据!C:C,F67)/1000</f>
        <v>410.85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17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17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17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17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17">
        <v>18645614565</v>
      </c>
      <c r="J72" s="7">
        <v>200</v>
      </c>
      <c r="K72" s="7">
        <v>0</v>
      </c>
      <c r="L72" s="7">
        <v>10</v>
      </c>
      <c r="M72" s="30">
        <f t="shared" si="4"/>
        <v>0.5</v>
      </c>
      <c r="N72" s="20">
        <f t="shared" si="5"/>
        <v>5</v>
      </c>
      <c r="O72">
        <f>SUMIFS(联通数据!I:I,联通数据!A:A,LEFT(O$1,6),联通数据!C:C,F72)/1000</f>
        <v>100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17">
        <v>15645902956</v>
      </c>
      <c r="J73" s="7">
        <v>0</v>
      </c>
      <c r="K73" s="7">
        <v>0</v>
      </c>
      <c r="L73" s="7">
        <v>0</v>
      </c>
      <c r="M73" s="30">
        <f t="shared" si="4"/>
        <v>0</v>
      </c>
      <c r="N73" s="20">
        <f t="shared" si="5"/>
        <v>0</v>
      </c>
      <c r="O73">
        <f>SUMIFS(联通数据!I:I,联通数据!A:A,LEFT(O$1,6),联通数据!C:C,F73)/1000</f>
        <v>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17">
        <v>18645614565</v>
      </c>
      <c r="J74" s="7">
        <v>0</v>
      </c>
      <c r="K74" s="7">
        <v>0</v>
      </c>
      <c r="L74" s="7">
        <v>0</v>
      </c>
      <c r="M74" s="30">
        <f t="shared" si="4"/>
        <v>0</v>
      </c>
      <c r="N74" s="20">
        <f t="shared" si="5"/>
        <v>0</v>
      </c>
      <c r="O74">
        <f>SUMIFS(联通数据!I:I,联通数据!A:A,LEFT(O$1,6),联通数据!C:C,F74)/1000</f>
        <v>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17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17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17">
        <v>18604612320</v>
      </c>
      <c r="J77" s="7">
        <v>50</v>
      </c>
      <c r="K77" s="7">
        <v>0</v>
      </c>
      <c r="L77" s="7">
        <v>2.5</v>
      </c>
      <c r="M77" s="30">
        <f t="shared" si="4"/>
        <v>0</v>
      </c>
      <c r="N77" s="20">
        <f t="shared" si="5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17">
        <v>18603600503</v>
      </c>
      <c r="J78" s="7">
        <v>0</v>
      </c>
      <c r="K78" s="7">
        <v>0</v>
      </c>
      <c r="L78" s="7">
        <v>0</v>
      </c>
      <c r="M78" s="30">
        <f t="shared" si="4"/>
        <v>0</v>
      </c>
      <c r="N78" s="20">
        <f t="shared" si="5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17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17">
        <v>15645902078</v>
      </c>
      <c r="J80" s="7">
        <v>0</v>
      </c>
      <c r="K80" s="7">
        <v>0</v>
      </c>
      <c r="L80" s="7">
        <v>0</v>
      </c>
      <c r="M80" s="30">
        <f t="shared" ref="M80:M111" si="6">IF(J80+K80&gt;0,1-O80/(J80+K80),0)</f>
        <v>0</v>
      </c>
      <c r="N80" s="20">
        <f t="shared" ref="N80:N111" si="7">ROUND(L80*(1-M80),2)</f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17">
        <v>18604664204</v>
      </c>
      <c r="J81" s="7">
        <v>104.18</v>
      </c>
      <c r="K81" s="7">
        <v>0</v>
      </c>
      <c r="L81" s="7">
        <v>5.209</v>
      </c>
      <c r="M81" s="30">
        <f t="shared" si="6"/>
        <v>0</v>
      </c>
      <c r="N81" s="20">
        <f t="shared" si="7"/>
        <v>5.21</v>
      </c>
      <c r="O81">
        <f>SUMIFS(联通数据!I:I,联通数据!A:A,LEFT(O$1,6),联通数据!C:C,F81)/1000</f>
        <v>104.18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17">
        <v>18645614565</v>
      </c>
      <c r="J82" s="7">
        <v>0</v>
      </c>
      <c r="K82" s="7">
        <v>0</v>
      </c>
      <c r="L82" s="7">
        <v>0</v>
      </c>
      <c r="M82" s="30">
        <f t="shared" si="6"/>
        <v>0</v>
      </c>
      <c r="N82" s="20">
        <f t="shared" si="7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17">
        <v>15645901778</v>
      </c>
      <c r="J83" s="7">
        <v>50</v>
      </c>
      <c r="K83" s="7">
        <v>0</v>
      </c>
      <c r="L83" s="7">
        <v>2.5</v>
      </c>
      <c r="M83" s="30">
        <f t="shared" si="6"/>
        <v>0</v>
      </c>
      <c r="N83" s="20">
        <f t="shared" si="7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17">
        <v>15645209883</v>
      </c>
      <c r="J84" s="7">
        <v>400</v>
      </c>
      <c r="K84" s="7">
        <v>0</v>
      </c>
      <c r="L84" s="7">
        <v>20</v>
      </c>
      <c r="M84" s="30">
        <f t="shared" si="6"/>
        <v>0</v>
      </c>
      <c r="N84" s="20">
        <f t="shared" si="7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17">
        <v>18604562730</v>
      </c>
      <c r="J85" s="7">
        <v>200</v>
      </c>
      <c r="K85" s="7">
        <v>0</v>
      </c>
      <c r="L85" s="7">
        <v>10</v>
      </c>
      <c r="M85" s="30">
        <f t="shared" si="6"/>
        <v>0</v>
      </c>
      <c r="N85" s="20">
        <f t="shared" si="7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17">
        <v>15645901778</v>
      </c>
      <c r="J86" s="7">
        <v>100</v>
      </c>
      <c r="K86" s="7">
        <v>0</v>
      </c>
      <c r="L86" s="7">
        <v>5</v>
      </c>
      <c r="M86" s="30">
        <f t="shared" si="6"/>
        <v>0</v>
      </c>
      <c r="N86" s="20">
        <f t="shared" si="7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17">
        <v>15946716975</v>
      </c>
      <c r="J87" s="7">
        <v>0</v>
      </c>
      <c r="K87" s="7">
        <v>0</v>
      </c>
      <c r="L87" s="7">
        <v>0</v>
      </c>
      <c r="M87" s="30">
        <f t="shared" si="6"/>
        <v>0</v>
      </c>
      <c r="N87" s="20">
        <f t="shared" si="7"/>
        <v>0</v>
      </c>
      <c r="O87">
        <f>SUMIFS(联通数据!I:I,联通数据!A:A,LEFT(O$1,6),联通数据!C:C,F87)/1000</f>
        <v>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17">
        <v>15645901778</v>
      </c>
      <c r="J88" s="7">
        <v>100</v>
      </c>
      <c r="K88" s="7">
        <v>0</v>
      </c>
      <c r="L88" s="7">
        <v>5</v>
      </c>
      <c r="M88" s="30">
        <f t="shared" si="6"/>
        <v>0</v>
      </c>
      <c r="N88" s="20">
        <f t="shared" si="7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17">
        <v>18603653137</v>
      </c>
      <c r="J89" s="7">
        <v>50</v>
      </c>
      <c r="K89" s="7">
        <v>0</v>
      </c>
      <c r="L89" s="7">
        <v>2.5</v>
      </c>
      <c r="M89" s="30">
        <f t="shared" si="6"/>
        <v>0</v>
      </c>
      <c r="N89" s="20">
        <f t="shared" si="7"/>
        <v>2.5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17">
        <v>15645901778</v>
      </c>
      <c r="J90" s="7">
        <v>503.88</v>
      </c>
      <c r="K90" s="7">
        <v>0</v>
      </c>
      <c r="L90" s="7">
        <v>25.194</v>
      </c>
      <c r="M90" s="30">
        <f t="shared" si="6"/>
        <v>0</v>
      </c>
      <c r="N90" s="20">
        <f t="shared" si="7"/>
        <v>25.19</v>
      </c>
      <c r="O90">
        <f>SUMIFS(联通数据!I:I,联通数据!A:A,LEFT(O$1,6),联通数据!C:C,F90)/1000</f>
        <v>503.88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17">
        <v>18603653134</v>
      </c>
      <c r="J91" s="7">
        <v>38633.7</v>
      </c>
      <c r="K91" s="7">
        <v>0</v>
      </c>
      <c r="L91" s="7">
        <v>1931.685</v>
      </c>
      <c r="M91" s="30">
        <f t="shared" si="6"/>
        <v>1.42362755831682e-5</v>
      </c>
      <c r="N91" s="20">
        <f t="shared" si="7"/>
        <v>1931.66</v>
      </c>
      <c r="O91">
        <f>SUMIFS(联通数据!I:I,联通数据!A:A,LEFT(O$1,6),联通数据!C:C,F91)/1000</f>
        <v>38633.15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17">
        <v>15604579070</v>
      </c>
      <c r="J92" s="7">
        <v>50</v>
      </c>
      <c r="K92" s="7">
        <v>0</v>
      </c>
      <c r="L92" s="7">
        <v>2.5</v>
      </c>
      <c r="M92" s="30">
        <f t="shared" si="6"/>
        <v>0</v>
      </c>
      <c r="N92" s="20">
        <f t="shared" si="7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17">
        <v>18603655170</v>
      </c>
      <c r="J93" s="7">
        <v>50</v>
      </c>
      <c r="K93" s="7">
        <v>0</v>
      </c>
      <c r="L93" s="7">
        <v>2.5</v>
      </c>
      <c r="M93" s="30">
        <f t="shared" si="6"/>
        <v>0</v>
      </c>
      <c r="N93" s="20">
        <f t="shared" si="7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17">
        <v>18604530032</v>
      </c>
      <c r="J94" s="7">
        <v>0</v>
      </c>
      <c r="K94" s="7">
        <v>0</v>
      </c>
      <c r="L94" s="7">
        <v>0</v>
      </c>
      <c r="M94" s="30">
        <f t="shared" si="6"/>
        <v>0</v>
      </c>
      <c r="N94" s="20">
        <f t="shared" si="7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17">
        <v>15604570118</v>
      </c>
      <c r="J95" s="7">
        <v>50</v>
      </c>
      <c r="K95" s="7">
        <v>0</v>
      </c>
      <c r="L95" s="7">
        <v>2.5</v>
      </c>
      <c r="M95" s="30">
        <f t="shared" si="6"/>
        <v>0</v>
      </c>
      <c r="N95" s="20">
        <f t="shared" si="7"/>
        <v>2.5</v>
      </c>
      <c r="O95">
        <f>SUMIFS(联通数据!I:I,联通数据!A:A,LEFT(O$1,6),联通数据!C:C,F95)/1000</f>
        <v>50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17">
        <v>18603656528</v>
      </c>
      <c r="J96" s="7">
        <v>800</v>
      </c>
      <c r="K96" s="7">
        <v>0</v>
      </c>
      <c r="L96" s="7">
        <v>40</v>
      </c>
      <c r="M96" s="30">
        <f t="shared" si="6"/>
        <v>0</v>
      </c>
      <c r="N96" s="20">
        <f t="shared" si="7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17">
        <v>15645201855</v>
      </c>
      <c r="J97" s="7">
        <v>0</v>
      </c>
      <c r="K97" s="7">
        <v>0</v>
      </c>
      <c r="L97" s="7">
        <v>0</v>
      </c>
      <c r="M97" s="30">
        <f t="shared" si="6"/>
        <v>0</v>
      </c>
      <c r="N97" s="20">
        <f t="shared" si="7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17">
        <v>18604530207</v>
      </c>
      <c r="J98" s="7">
        <v>0</v>
      </c>
      <c r="K98" s="7">
        <v>0</v>
      </c>
      <c r="L98" s="7">
        <v>0</v>
      </c>
      <c r="M98" s="30">
        <f t="shared" si="6"/>
        <v>0</v>
      </c>
      <c r="N98" s="20">
        <f t="shared" si="7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17">
        <v>15645202616</v>
      </c>
      <c r="J99" s="7">
        <v>0</v>
      </c>
      <c r="K99" s="7">
        <v>0</v>
      </c>
      <c r="L99" s="7">
        <v>0</v>
      </c>
      <c r="M99" s="30">
        <f t="shared" si="6"/>
        <v>0</v>
      </c>
      <c r="N99" s="20">
        <f t="shared" si="7"/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17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17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17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17">
        <v>18603658121</v>
      </c>
      <c r="J103" s="7">
        <v>8485.75</v>
      </c>
      <c r="K103" s="7">
        <v>0</v>
      </c>
      <c r="L103" s="7">
        <v>424.2875</v>
      </c>
      <c r="M103" s="30">
        <f t="shared" si="6"/>
        <v>-5.89223109326298e-6</v>
      </c>
      <c r="N103" s="20">
        <f t="shared" si="7"/>
        <v>424.29</v>
      </c>
      <c r="O103">
        <f>SUMIFS(联通数据!I:I,联通数据!A:A,LEFT(O$1,6),联通数据!C:C,F103)/1000</f>
        <v>8485.8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17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17">
        <v>18603655892</v>
      </c>
      <c r="J105" s="7">
        <v>100</v>
      </c>
      <c r="K105" s="7">
        <v>0</v>
      </c>
      <c r="L105" s="7">
        <v>5</v>
      </c>
      <c r="M105" s="30">
        <f t="shared" si="6"/>
        <v>0</v>
      </c>
      <c r="N105" s="20">
        <f t="shared" si="7"/>
        <v>5</v>
      </c>
      <c r="O105">
        <f>SUMIFS(联通数据!I:I,联通数据!A:A,LEFT(O$1,6),联通数据!C:C,F105)/1000</f>
        <v>100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17">
        <v>18604531311</v>
      </c>
      <c r="J106" s="7">
        <v>0</v>
      </c>
      <c r="K106" s="7">
        <v>0</v>
      </c>
      <c r="L106" s="7">
        <v>0</v>
      </c>
      <c r="M106" s="30">
        <f t="shared" si="6"/>
        <v>0</v>
      </c>
      <c r="N106" s="20">
        <f t="shared" si="7"/>
        <v>0</v>
      </c>
      <c r="O106">
        <f>SUMIFS(联通数据!I:I,联通数据!A:A,LEFT(O$1,6),联通数据!C:C,F106)/1000</f>
        <v>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17">
        <v>15645902632</v>
      </c>
      <c r="J107" s="7">
        <v>0</v>
      </c>
      <c r="K107" s="7">
        <v>0</v>
      </c>
      <c r="L107" s="7">
        <v>0</v>
      </c>
      <c r="M107" s="30">
        <f t="shared" si="6"/>
        <v>0</v>
      </c>
      <c r="N107" s="20">
        <f t="shared" si="7"/>
        <v>0</v>
      </c>
      <c r="O107">
        <f>SUMIFS(联通数据!I:I,联通数据!A:A,LEFT(O$1,6),联通数据!C:C,F107)/1000</f>
        <v>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17">
        <v>15645900188</v>
      </c>
      <c r="J108" s="7">
        <v>400</v>
      </c>
      <c r="K108" s="7">
        <v>0</v>
      </c>
      <c r="L108" s="7">
        <v>20</v>
      </c>
      <c r="M108" s="30">
        <f t="shared" si="6"/>
        <v>1</v>
      </c>
      <c r="N108" s="20">
        <f t="shared" si="7"/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17">
        <v>18603652936</v>
      </c>
      <c r="J109" s="7">
        <v>3000</v>
      </c>
      <c r="K109" s="7">
        <v>0</v>
      </c>
      <c r="L109" s="7">
        <v>150</v>
      </c>
      <c r="M109" s="30">
        <f t="shared" si="6"/>
        <v>1</v>
      </c>
      <c r="N109" s="20">
        <f t="shared" si="7"/>
        <v>0</v>
      </c>
      <c r="O109">
        <f>SUMIFS(联通数据!I:I,联通数据!A:A,LEFT(O$1,6),联通数据!C:C,F109)/1000</f>
        <v>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17">
        <v>18604530720</v>
      </c>
      <c r="J110" s="7">
        <v>50</v>
      </c>
      <c r="K110" s="7">
        <v>0</v>
      </c>
      <c r="L110" s="7">
        <v>2.5</v>
      </c>
      <c r="M110" s="30">
        <f t="shared" si="6"/>
        <v>0</v>
      </c>
      <c r="N110" s="20">
        <f t="shared" si="7"/>
        <v>2.5</v>
      </c>
      <c r="O110">
        <f>SUMIFS(联通数据!I:I,联通数据!A:A,LEFT(O$1,6),联通数据!C:C,F110)/1000</f>
        <v>50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17">
        <v>15645902632</v>
      </c>
      <c r="J111" s="7">
        <v>0</v>
      </c>
      <c r="K111" s="7">
        <v>0</v>
      </c>
      <c r="L111" s="7">
        <v>0</v>
      </c>
      <c r="M111" s="30">
        <f t="shared" si="6"/>
        <v>0</v>
      </c>
      <c r="N111" s="20">
        <f t="shared" si="7"/>
        <v>0</v>
      </c>
      <c r="O111">
        <f>SUMIFS(联通数据!I:I,联通数据!A:A,LEFT(O$1,6),联通数据!C:C,F111)/1000</f>
        <v>0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17">
        <v>15604524549</v>
      </c>
      <c r="J112" s="7">
        <v>3000</v>
      </c>
      <c r="K112" s="7">
        <v>0</v>
      </c>
      <c r="L112" s="7">
        <v>150</v>
      </c>
      <c r="M112" s="30">
        <f t="shared" ref="M112:M149" si="8">IF(J112+K112&gt;0,1-O112/(J112+K112),0)</f>
        <v>1</v>
      </c>
      <c r="N112" s="20">
        <f t="shared" ref="N112:N149" si="9">ROUND(L112*(1-M112),2)</f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17">
        <v>18603655983</v>
      </c>
      <c r="J113" s="7">
        <v>800</v>
      </c>
      <c r="K113" s="7">
        <v>0</v>
      </c>
      <c r="L113" s="7">
        <v>40</v>
      </c>
      <c r="M113" s="30">
        <f t="shared" si="8"/>
        <v>0</v>
      </c>
      <c r="N113" s="20">
        <f t="shared" si="9"/>
        <v>40</v>
      </c>
      <c r="O113">
        <f>SUMIFS(联通数据!I:I,联通数据!A:A,LEFT(O$1,6),联通数据!C:C,F113)/1000</f>
        <v>800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17">
        <v>18645360121</v>
      </c>
      <c r="J114" s="7">
        <v>800</v>
      </c>
      <c r="K114" s="7">
        <v>0</v>
      </c>
      <c r="L114" s="7">
        <v>40</v>
      </c>
      <c r="M114" s="30">
        <f t="shared" si="8"/>
        <v>1</v>
      </c>
      <c r="N114" s="20">
        <f t="shared" si="9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17">
        <v>18604530205</v>
      </c>
      <c r="J115" s="7">
        <v>800</v>
      </c>
      <c r="K115" s="7">
        <v>0</v>
      </c>
      <c r="L115" s="7">
        <v>40</v>
      </c>
      <c r="M115" s="30">
        <f t="shared" si="8"/>
        <v>1</v>
      </c>
      <c r="N115" s="20">
        <f t="shared" si="9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17">
        <v>18603655929</v>
      </c>
      <c r="J116" s="7">
        <v>0</v>
      </c>
      <c r="K116" s="7">
        <v>0</v>
      </c>
      <c r="L116" s="7">
        <v>0</v>
      </c>
      <c r="M116" s="30">
        <f t="shared" si="8"/>
        <v>0</v>
      </c>
      <c r="N116" s="20">
        <f t="shared" si="9"/>
        <v>0</v>
      </c>
      <c r="O116">
        <f>SUMIFS(联通数据!I:I,联通数据!A:A,LEFT(O$1,6),联通数据!C:C,F116)/1000</f>
        <v>0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17">
        <v>18603655929</v>
      </c>
      <c r="J117" s="7">
        <v>0</v>
      </c>
      <c r="K117" s="7">
        <v>0</v>
      </c>
      <c r="L117" s="7">
        <v>0</v>
      </c>
      <c r="M117" s="30">
        <f t="shared" si="8"/>
        <v>0</v>
      </c>
      <c r="N117" s="20">
        <f t="shared" si="9"/>
        <v>0</v>
      </c>
      <c r="O117">
        <f>SUMIFS(联通数据!I:I,联通数据!A:A,LEFT(O$1,6),联通数据!C:C,F117)/1000</f>
        <v>0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17">
        <v>18603655031</v>
      </c>
      <c r="J118" s="7">
        <v>100</v>
      </c>
      <c r="K118" s="7">
        <v>0</v>
      </c>
      <c r="L118" s="7">
        <v>5</v>
      </c>
      <c r="M118" s="30">
        <f t="shared" si="8"/>
        <v>0</v>
      </c>
      <c r="N118" s="20">
        <f t="shared" si="9"/>
        <v>5</v>
      </c>
      <c r="O118">
        <f>SUMIFS(联通数据!I:I,联通数据!A:A,LEFT(O$1,6),联通数据!C:C,F118)/1000</f>
        <v>100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17">
        <v>15645902632</v>
      </c>
      <c r="J119" s="7">
        <v>0</v>
      </c>
      <c r="K119" s="7">
        <v>0</v>
      </c>
      <c r="L119" s="7">
        <v>0</v>
      </c>
      <c r="M119" s="30">
        <f t="shared" si="8"/>
        <v>0</v>
      </c>
      <c r="N119" s="20">
        <f t="shared" si="9"/>
        <v>0</v>
      </c>
      <c r="O119">
        <f>SUMIFS(联通数据!I:I,联通数据!A:A,LEFT(O$1,6),联通数据!C:C,F119)/1000</f>
        <v>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17">
        <v>18604531625</v>
      </c>
      <c r="J120" s="7">
        <v>58.64</v>
      </c>
      <c r="K120" s="7">
        <v>0</v>
      </c>
      <c r="L120" s="7">
        <v>2.932</v>
      </c>
      <c r="M120" s="30">
        <f t="shared" si="8"/>
        <v>0</v>
      </c>
      <c r="N120" s="20">
        <f t="shared" si="9"/>
        <v>2.93</v>
      </c>
      <c r="O120">
        <f>SUMIFS(联通数据!I:I,联通数据!A:A,LEFT(O$1,6),联通数据!C:C,F120)/1000</f>
        <v>58.64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17">
        <v>15645900806</v>
      </c>
      <c r="J121" s="7">
        <v>40053.3</v>
      </c>
      <c r="K121" s="7">
        <v>0</v>
      </c>
      <c r="L121" s="7">
        <v>2002.665</v>
      </c>
      <c r="M121" s="30">
        <f t="shared" si="8"/>
        <v>0.000387234010680859</v>
      </c>
      <c r="N121" s="20">
        <f t="shared" si="9"/>
        <v>2001.89</v>
      </c>
      <c r="O121">
        <f>SUMIFS(联通数据!I:I,联通数据!A:A,LEFT(O$1,6),联通数据!C:C,F121)/1000</f>
        <v>40037.79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17">
        <v>15645900690</v>
      </c>
      <c r="J122" s="7">
        <v>0</v>
      </c>
      <c r="K122" s="7">
        <v>0</v>
      </c>
      <c r="L122" s="7">
        <v>0</v>
      </c>
      <c r="M122" s="30">
        <f t="shared" si="8"/>
        <v>0</v>
      </c>
      <c r="N122" s="20">
        <f t="shared" si="9"/>
        <v>0</v>
      </c>
      <c r="O122">
        <f>SUMIFS(联通数据!I:I,联通数据!A:A,LEFT(O$1,6),联通数据!C:C,F122)/1000</f>
        <v>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17">
        <v>15645902632</v>
      </c>
      <c r="J123" s="7">
        <v>0</v>
      </c>
      <c r="K123" s="7">
        <v>0</v>
      </c>
      <c r="L123" s="7">
        <v>0</v>
      </c>
      <c r="M123" s="30">
        <f t="shared" si="8"/>
        <v>0</v>
      </c>
      <c r="N123" s="20">
        <f t="shared" si="9"/>
        <v>0</v>
      </c>
      <c r="O123">
        <f>SUMIFS(联通数据!I:I,联通数据!A:A,LEFT(O$1,6),联通数据!C:C,F123)/1000</f>
        <v>0</v>
      </c>
    </row>
    <row r="124" spans="1:15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 t="s">
        <v>186</v>
      </c>
      <c r="I124" s="17">
        <v>18603655990</v>
      </c>
      <c r="J124" s="7">
        <v>200</v>
      </c>
      <c r="K124" s="7">
        <v>0</v>
      </c>
      <c r="L124" s="7">
        <v>10</v>
      </c>
      <c r="M124" s="30">
        <f t="shared" si="8"/>
        <v>0</v>
      </c>
      <c r="N124" s="20">
        <f t="shared" si="9"/>
        <v>10</v>
      </c>
      <c r="O124">
        <f>SUMIFS(联通数据!I:I,联通数据!A:A,LEFT(O$1,6),联通数据!C:C,F124)/1000</f>
        <v>200</v>
      </c>
    </row>
    <row r="125" spans="1:15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 t="s">
        <v>266</v>
      </c>
      <c r="I125" s="17">
        <v>15645882079</v>
      </c>
      <c r="J125" s="7">
        <v>338.35</v>
      </c>
      <c r="K125" s="7">
        <v>0</v>
      </c>
      <c r="L125" s="7">
        <v>16.9175</v>
      </c>
      <c r="M125" s="30">
        <f t="shared" si="8"/>
        <v>-0.000147775971626851</v>
      </c>
      <c r="N125" s="20">
        <f t="shared" si="9"/>
        <v>16.92</v>
      </c>
      <c r="O125">
        <f>SUMIFS(联通数据!I:I,联通数据!A:A,LEFT(O$1,6),联通数据!C:C,F125)/1000</f>
        <v>338.4</v>
      </c>
    </row>
    <row r="126" spans="1:15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 t="s">
        <v>178</v>
      </c>
      <c r="I126" s="17">
        <v>18604612320</v>
      </c>
      <c r="J126" s="7">
        <v>0</v>
      </c>
      <c r="K126" s="7">
        <v>0</v>
      </c>
      <c r="L126" s="7">
        <v>0</v>
      </c>
      <c r="M126" s="30">
        <f t="shared" si="8"/>
        <v>0</v>
      </c>
      <c r="N126" s="20">
        <f t="shared" si="9"/>
        <v>0</v>
      </c>
      <c r="O126">
        <f>SUMIFS(联通数据!I:I,联通数据!A:A,LEFT(O$1,6),联通数据!C:C,F126)/1000</f>
        <v>0</v>
      </c>
    </row>
    <row r="127" spans="1:15">
      <c r="A127" s="17">
        <v>242683</v>
      </c>
      <c r="B127" s="17" t="s">
        <v>269</v>
      </c>
      <c r="C127" s="17" t="s">
        <v>20</v>
      </c>
      <c r="D127" s="18">
        <v>42948</v>
      </c>
      <c r="E127" s="17" t="s">
        <v>17</v>
      </c>
      <c r="F127" s="17">
        <v>13154537508</v>
      </c>
      <c r="G127" s="17" t="s">
        <v>18</v>
      </c>
      <c r="H127" s="17" t="s">
        <v>270</v>
      </c>
      <c r="I127" s="17">
        <v>18645320599</v>
      </c>
      <c r="J127" s="7">
        <v>200</v>
      </c>
      <c r="K127" s="7">
        <v>0</v>
      </c>
      <c r="L127" s="7">
        <v>10</v>
      </c>
      <c r="M127" s="30">
        <f t="shared" si="8"/>
        <v>0</v>
      </c>
      <c r="N127" s="20">
        <f t="shared" si="9"/>
        <v>10</v>
      </c>
      <c r="O127">
        <f>SUMIFS(联通数据!I:I,联通数据!A:A,LEFT(O$1,6),联通数据!C:C,F127)/1000</f>
        <v>200</v>
      </c>
    </row>
    <row r="128" spans="1:15">
      <c r="A128" s="17">
        <v>242844</v>
      </c>
      <c r="B128" s="17" t="s">
        <v>271</v>
      </c>
      <c r="C128" s="17" t="s">
        <v>23</v>
      </c>
      <c r="D128" s="18">
        <v>42956</v>
      </c>
      <c r="E128" s="17" t="s">
        <v>17</v>
      </c>
      <c r="F128" s="17">
        <v>13199530121</v>
      </c>
      <c r="G128" s="17" t="s">
        <v>18</v>
      </c>
      <c r="H128" s="17" t="s">
        <v>272</v>
      </c>
      <c r="I128" s="17">
        <v>18603611236</v>
      </c>
      <c r="J128" s="7">
        <v>264.8</v>
      </c>
      <c r="K128" s="7">
        <v>0</v>
      </c>
      <c r="L128" s="7">
        <v>13.24</v>
      </c>
      <c r="M128" s="30">
        <f t="shared" si="8"/>
        <v>0</v>
      </c>
      <c r="N128" s="20">
        <f t="shared" si="9"/>
        <v>13.24</v>
      </c>
      <c r="O128">
        <f>SUMIFS(联通数据!I:I,联通数据!A:A,LEFT(O$1,6),联通数据!C:C,F128)/1000</f>
        <v>264.8</v>
      </c>
    </row>
    <row r="129" spans="1:15">
      <c r="A129" s="17">
        <v>242913</v>
      </c>
      <c r="B129" s="17" t="s">
        <v>273</v>
      </c>
      <c r="C129" s="17" t="s">
        <v>23</v>
      </c>
      <c r="D129" s="18">
        <v>42961</v>
      </c>
      <c r="E129" s="17" t="s">
        <v>17</v>
      </c>
      <c r="F129" s="17">
        <v>13206696812</v>
      </c>
      <c r="G129" s="17" t="s">
        <v>18</v>
      </c>
      <c r="H129" s="17" t="s">
        <v>272</v>
      </c>
      <c r="I129" s="17">
        <v>18603611236</v>
      </c>
      <c r="J129" s="7">
        <v>100</v>
      </c>
      <c r="K129" s="7">
        <v>0</v>
      </c>
      <c r="L129" s="7">
        <v>5</v>
      </c>
      <c r="M129" s="30">
        <f t="shared" si="8"/>
        <v>0</v>
      </c>
      <c r="N129" s="20">
        <f t="shared" si="9"/>
        <v>5</v>
      </c>
      <c r="O129">
        <f>SUMIFS(联通数据!I:I,联通数据!A:A,LEFT(O$1,6),联通数据!C:C,F129)/1000</f>
        <v>100</v>
      </c>
    </row>
    <row r="130" spans="1:15">
      <c r="A130" s="17">
        <v>243244</v>
      </c>
      <c r="B130" s="17" t="s">
        <v>275</v>
      </c>
      <c r="C130" s="17" t="s">
        <v>23</v>
      </c>
      <c r="D130" s="18">
        <v>42982</v>
      </c>
      <c r="E130" s="17" t="s">
        <v>17</v>
      </c>
      <c r="F130" s="17">
        <v>13206571707</v>
      </c>
      <c r="G130" s="17" t="s">
        <v>18</v>
      </c>
      <c r="H130" s="17" t="s">
        <v>276</v>
      </c>
      <c r="I130" s="17">
        <v>18603656031</v>
      </c>
      <c r="J130" s="7">
        <v>2000</v>
      </c>
      <c r="K130" s="7">
        <v>0</v>
      </c>
      <c r="L130" s="7">
        <v>100</v>
      </c>
      <c r="M130" s="30">
        <f t="shared" si="8"/>
        <v>0</v>
      </c>
      <c r="N130" s="20">
        <f t="shared" si="9"/>
        <v>100</v>
      </c>
      <c r="O130">
        <f>SUMIFS(联通数据!I:I,联通数据!A:A,LEFT(O$1,6),联通数据!C:C,F130)/1000</f>
        <v>2000</v>
      </c>
    </row>
    <row r="131" spans="1:15">
      <c r="A131" s="17">
        <v>243670</v>
      </c>
      <c r="B131" s="17" t="s">
        <v>277</v>
      </c>
      <c r="C131" s="17" t="s">
        <v>26</v>
      </c>
      <c r="D131" s="18">
        <v>42999</v>
      </c>
      <c r="E131" s="17" t="s">
        <v>17</v>
      </c>
      <c r="F131" s="17">
        <v>13214528702</v>
      </c>
      <c r="G131" s="17" t="s">
        <v>18</v>
      </c>
      <c r="H131" s="17" t="s">
        <v>143</v>
      </c>
      <c r="I131" s="17">
        <v>15645202539</v>
      </c>
      <c r="J131" s="7">
        <v>0</v>
      </c>
      <c r="K131" s="7">
        <v>0</v>
      </c>
      <c r="L131" s="7">
        <v>0</v>
      </c>
      <c r="M131" s="30">
        <f t="shared" si="8"/>
        <v>0</v>
      </c>
      <c r="N131" s="20">
        <f t="shared" si="9"/>
        <v>0</v>
      </c>
      <c r="O131">
        <f>SUMIFS(联通数据!I:I,联通数据!A:A,LEFT(O$1,6),联通数据!C:C,F131)/1000</f>
        <v>0</v>
      </c>
    </row>
    <row r="132" spans="1:15">
      <c r="A132" s="17">
        <v>243752</v>
      </c>
      <c r="B132" s="17" t="s">
        <v>278</v>
      </c>
      <c r="C132" s="17" t="s">
        <v>23</v>
      </c>
      <c r="D132" s="18">
        <v>43004</v>
      </c>
      <c r="E132" s="17" t="s">
        <v>17</v>
      </c>
      <c r="F132" s="17">
        <v>13199520937</v>
      </c>
      <c r="G132" s="17" t="s">
        <v>18</v>
      </c>
      <c r="H132" s="17" t="s">
        <v>279</v>
      </c>
      <c r="I132" s="17">
        <v>18603656003</v>
      </c>
      <c r="J132" s="7">
        <v>22.2</v>
      </c>
      <c r="K132" s="7">
        <v>0</v>
      </c>
      <c r="L132" s="7">
        <v>1.11</v>
      </c>
      <c r="M132" s="30">
        <f t="shared" si="8"/>
        <v>0</v>
      </c>
      <c r="N132" s="20">
        <f t="shared" si="9"/>
        <v>1.11</v>
      </c>
      <c r="O132">
        <f>SUMIFS(联通数据!I:I,联通数据!A:A,LEFT(O$1,6),联通数据!C:C,F132)/1000</f>
        <v>22.2</v>
      </c>
    </row>
    <row r="133" spans="1:15">
      <c r="A133" s="17">
        <v>243953</v>
      </c>
      <c r="B133" s="17" t="s">
        <v>163</v>
      </c>
      <c r="C133" s="17" t="s">
        <v>16</v>
      </c>
      <c r="D133" s="18">
        <v>43020</v>
      </c>
      <c r="E133" s="17" t="s">
        <v>17</v>
      </c>
      <c r="F133" s="17">
        <v>13204591017</v>
      </c>
      <c r="G133" s="17" t="s">
        <v>18</v>
      </c>
      <c r="H133" s="17" t="s">
        <v>164</v>
      </c>
      <c r="I133" s="17">
        <v>15645902632</v>
      </c>
      <c r="J133" s="7">
        <v>100</v>
      </c>
      <c r="K133" s="7">
        <v>0</v>
      </c>
      <c r="L133" s="7">
        <v>5</v>
      </c>
      <c r="M133" s="30">
        <f t="shared" si="8"/>
        <v>0</v>
      </c>
      <c r="N133" s="20">
        <f t="shared" si="9"/>
        <v>5</v>
      </c>
      <c r="O133">
        <f>SUMIFS(联通数据!I:I,联通数据!A:A,LEFT(O$1,6),联通数据!C:C,F133)/1000</f>
        <v>100</v>
      </c>
    </row>
    <row r="134" spans="1:15">
      <c r="A134" s="17">
        <v>243958</v>
      </c>
      <c r="B134" s="17" t="s">
        <v>25</v>
      </c>
      <c r="C134" s="17" t="s">
        <v>26</v>
      </c>
      <c r="D134" s="18">
        <v>43020</v>
      </c>
      <c r="E134" s="17" t="s">
        <v>17</v>
      </c>
      <c r="F134" s="17">
        <v>13100920367</v>
      </c>
      <c r="G134" s="17" t="s">
        <v>18</v>
      </c>
      <c r="H134" s="17" t="s">
        <v>27</v>
      </c>
      <c r="I134" s="17">
        <v>15645202616</v>
      </c>
      <c r="J134" s="7">
        <v>0</v>
      </c>
      <c r="K134" s="7">
        <v>0</v>
      </c>
      <c r="L134" s="7">
        <v>0</v>
      </c>
      <c r="M134" s="30">
        <f t="shared" si="8"/>
        <v>0</v>
      </c>
      <c r="N134" s="20">
        <f t="shared" si="9"/>
        <v>0</v>
      </c>
      <c r="O134">
        <f>SUMIFS(联通数据!I:I,联通数据!A:A,LEFT(O$1,6),联通数据!C:C,F134)/1000</f>
        <v>0</v>
      </c>
    </row>
    <row r="135" spans="1:15">
      <c r="A135" s="17">
        <v>244072</v>
      </c>
      <c r="B135" s="17" t="s">
        <v>281</v>
      </c>
      <c r="C135" s="17" t="s">
        <v>23</v>
      </c>
      <c r="D135" s="18">
        <v>43027</v>
      </c>
      <c r="E135" s="17" t="s">
        <v>17</v>
      </c>
      <c r="F135" s="17">
        <v>18503650524</v>
      </c>
      <c r="G135" s="17" t="s">
        <v>18</v>
      </c>
      <c r="H135" s="17" t="s">
        <v>282</v>
      </c>
      <c r="I135" s="17">
        <v>18603653689</v>
      </c>
      <c r="J135" s="7">
        <v>116.15</v>
      </c>
      <c r="K135" s="7">
        <v>0</v>
      </c>
      <c r="L135" s="7">
        <v>5.8075</v>
      </c>
      <c r="M135" s="30">
        <f t="shared" si="8"/>
        <v>0</v>
      </c>
      <c r="N135" s="20">
        <f t="shared" si="9"/>
        <v>5.81</v>
      </c>
      <c r="O135">
        <f>SUMIFS(联通数据!I:I,联通数据!A:A,LEFT(O$1,6),联通数据!C:C,F135)/1000</f>
        <v>116.15</v>
      </c>
    </row>
    <row r="136" spans="1:15">
      <c r="A136" s="17">
        <v>244074</v>
      </c>
      <c r="B136" s="17" t="s">
        <v>216</v>
      </c>
      <c r="C136" s="17" t="s">
        <v>20</v>
      </c>
      <c r="D136" s="18">
        <v>43027</v>
      </c>
      <c r="E136" s="17" t="s">
        <v>17</v>
      </c>
      <c r="F136" s="17">
        <v>13134532672</v>
      </c>
      <c r="G136" s="17" t="s">
        <v>18</v>
      </c>
      <c r="H136" s="17" t="s">
        <v>109</v>
      </c>
      <c r="I136" s="17">
        <v>18604530207</v>
      </c>
      <c r="J136" s="7">
        <v>5000</v>
      </c>
      <c r="K136" s="7">
        <v>0</v>
      </c>
      <c r="L136" s="7">
        <v>250</v>
      </c>
      <c r="M136" s="30">
        <f t="shared" si="8"/>
        <v>1</v>
      </c>
      <c r="N136" s="20">
        <f t="shared" si="9"/>
        <v>0</v>
      </c>
      <c r="O136">
        <f>SUMIFS(联通数据!I:I,联通数据!A:A,LEFT(O$1,6),联通数据!C:C,F136)/1000</f>
        <v>0</v>
      </c>
    </row>
    <row r="137" spans="1:15">
      <c r="A137" s="17">
        <v>244131</v>
      </c>
      <c r="B137" s="17" t="s">
        <v>283</v>
      </c>
      <c r="C137" s="17" t="s">
        <v>16</v>
      </c>
      <c r="D137" s="18">
        <v>43032</v>
      </c>
      <c r="E137" s="17" t="s">
        <v>17</v>
      </c>
      <c r="F137" s="17">
        <v>13263585152</v>
      </c>
      <c r="G137" s="17" t="s">
        <v>18</v>
      </c>
      <c r="H137" s="17" t="s">
        <v>133</v>
      </c>
      <c r="I137" s="17">
        <v>15645902162</v>
      </c>
      <c r="J137" s="7">
        <v>1401.36</v>
      </c>
      <c r="K137" s="7">
        <v>0</v>
      </c>
      <c r="L137" s="7">
        <v>70.068</v>
      </c>
      <c r="M137" s="30">
        <f t="shared" si="8"/>
        <v>0</v>
      </c>
      <c r="N137" s="20">
        <f t="shared" si="9"/>
        <v>70.07</v>
      </c>
      <c r="O137">
        <f>SUMIFS(联通数据!I:I,联通数据!A:A,LEFT(O$1,6),联通数据!C:C,F137)/1000</f>
        <v>1401.36</v>
      </c>
    </row>
    <row r="138" spans="1:15">
      <c r="A138" s="17">
        <v>244200</v>
      </c>
      <c r="B138" s="17" t="s">
        <v>284</v>
      </c>
      <c r="C138" s="17" t="s">
        <v>23</v>
      </c>
      <c r="D138" s="18">
        <v>43035</v>
      </c>
      <c r="E138" s="17" t="s">
        <v>17</v>
      </c>
      <c r="F138" s="17">
        <v>13274509774</v>
      </c>
      <c r="G138" s="17" t="s">
        <v>18</v>
      </c>
      <c r="H138" s="17" t="s">
        <v>114</v>
      </c>
      <c r="I138" s="17">
        <v>18603653134</v>
      </c>
      <c r="J138" s="7">
        <v>0</v>
      </c>
      <c r="K138" s="7">
        <v>0</v>
      </c>
      <c r="L138" s="7">
        <v>0</v>
      </c>
      <c r="M138" s="30">
        <f t="shared" si="8"/>
        <v>0</v>
      </c>
      <c r="N138" s="20">
        <f t="shared" si="9"/>
        <v>0</v>
      </c>
      <c r="O138">
        <f>SUMIFS(联通数据!I:I,联通数据!A:A,LEFT(O$1,6),联通数据!C:C,F138)/1000</f>
        <v>0</v>
      </c>
    </row>
    <row r="139" spans="1:15">
      <c r="A139" s="17">
        <v>244201</v>
      </c>
      <c r="B139" s="17" t="s">
        <v>287</v>
      </c>
      <c r="C139" s="17" t="s">
        <v>23</v>
      </c>
      <c r="D139" s="18">
        <v>43035</v>
      </c>
      <c r="E139" s="17" t="s">
        <v>17</v>
      </c>
      <c r="F139" s="17">
        <v>13054271356</v>
      </c>
      <c r="G139" s="17" t="s">
        <v>18</v>
      </c>
      <c r="H139" s="17" t="s">
        <v>288</v>
      </c>
      <c r="I139" s="17">
        <v>18603653698</v>
      </c>
      <c r="J139" s="7">
        <v>200</v>
      </c>
      <c r="K139" s="7">
        <v>0</v>
      </c>
      <c r="L139" s="7">
        <v>10</v>
      </c>
      <c r="M139" s="30">
        <f t="shared" si="8"/>
        <v>0</v>
      </c>
      <c r="N139" s="20">
        <f t="shared" si="9"/>
        <v>10</v>
      </c>
      <c r="O139">
        <f>SUMIFS(联通数据!I:I,联通数据!A:A,LEFT(O$1,6),联通数据!C:C,F139)/1000</f>
        <v>200</v>
      </c>
    </row>
    <row r="140" spans="1:15">
      <c r="A140" s="17">
        <v>244247</v>
      </c>
      <c r="B140" s="17" t="s">
        <v>289</v>
      </c>
      <c r="C140" s="17" t="s">
        <v>16</v>
      </c>
      <c r="D140" s="18">
        <v>43040</v>
      </c>
      <c r="E140" s="17" t="s">
        <v>17</v>
      </c>
      <c r="F140" s="17">
        <v>13251660302</v>
      </c>
      <c r="G140" s="17" t="s">
        <v>18</v>
      </c>
      <c r="H140" s="17" t="s">
        <v>290</v>
      </c>
      <c r="I140" s="17">
        <v>13956754338</v>
      </c>
      <c r="J140" s="7">
        <v>400</v>
      </c>
      <c r="K140" s="7">
        <v>0</v>
      </c>
      <c r="L140" s="7">
        <v>20</v>
      </c>
      <c r="M140" s="30">
        <f t="shared" si="8"/>
        <v>0.90565</v>
      </c>
      <c r="N140" s="20">
        <f t="shared" si="9"/>
        <v>1.89</v>
      </c>
      <c r="O140">
        <f>SUMIFS(联通数据!I:I,联通数据!A:A,LEFT(O$1,6),联通数据!C:C,F140)/1000</f>
        <v>37.74</v>
      </c>
    </row>
    <row r="141" spans="1:15">
      <c r="A141" s="17">
        <v>244248</v>
      </c>
      <c r="B141" s="17" t="s">
        <v>291</v>
      </c>
      <c r="C141" s="17" t="s">
        <v>67</v>
      </c>
      <c r="D141" s="18">
        <v>43040</v>
      </c>
      <c r="E141" s="17" t="s">
        <v>17</v>
      </c>
      <c r="F141" s="17">
        <v>18645618580</v>
      </c>
      <c r="G141" s="17" t="s">
        <v>18</v>
      </c>
      <c r="H141" s="17" t="s">
        <v>292</v>
      </c>
      <c r="I141" s="17">
        <v>18604565130</v>
      </c>
      <c r="J141" s="7">
        <v>1200</v>
      </c>
      <c r="K141" s="7">
        <v>0</v>
      </c>
      <c r="L141" s="7">
        <v>60</v>
      </c>
      <c r="M141" s="30">
        <f t="shared" si="8"/>
        <v>1</v>
      </c>
      <c r="N141" s="20">
        <f t="shared" si="9"/>
        <v>0</v>
      </c>
      <c r="O141">
        <f>SUMIFS(联通数据!I:I,联通数据!A:A,LEFT(O$1,6),联通数据!C:C,F141)/1000</f>
        <v>0</v>
      </c>
    </row>
    <row r="142" spans="1:15">
      <c r="A142" s="17">
        <v>244271</v>
      </c>
      <c r="B142" s="17" t="s">
        <v>293</v>
      </c>
      <c r="C142" s="17" t="s">
        <v>26</v>
      </c>
      <c r="D142" s="18">
        <v>43040</v>
      </c>
      <c r="E142" s="17" t="s">
        <v>17</v>
      </c>
      <c r="F142" s="17">
        <v>13069975019</v>
      </c>
      <c r="G142" s="17" t="s">
        <v>18</v>
      </c>
      <c r="H142" s="17" t="s">
        <v>294</v>
      </c>
      <c r="I142" s="17">
        <v>15645201858</v>
      </c>
      <c r="J142" s="7">
        <v>800</v>
      </c>
      <c r="K142" s="7">
        <v>0</v>
      </c>
      <c r="L142" s="7">
        <v>40</v>
      </c>
      <c r="M142" s="30">
        <f t="shared" si="8"/>
        <v>0</v>
      </c>
      <c r="N142" s="20">
        <f t="shared" si="9"/>
        <v>40</v>
      </c>
      <c r="O142">
        <f>SUMIFS(联通数据!I:I,联通数据!A:A,LEFT(O$1,6),联通数据!C:C,F142)/1000</f>
        <v>800</v>
      </c>
    </row>
    <row r="143" spans="1:15">
      <c r="A143" s="17">
        <v>244307</v>
      </c>
      <c r="B143" s="17" t="s">
        <v>295</v>
      </c>
      <c r="C143" s="17" t="s">
        <v>16</v>
      </c>
      <c r="D143" s="18">
        <v>43041</v>
      </c>
      <c r="E143" s="17" t="s">
        <v>17</v>
      </c>
      <c r="F143" s="17">
        <v>13274657159</v>
      </c>
      <c r="G143" s="17" t="s">
        <v>18</v>
      </c>
      <c r="H143" s="17" t="s">
        <v>296</v>
      </c>
      <c r="I143" s="17">
        <v>15645900680</v>
      </c>
      <c r="J143" s="7">
        <v>100</v>
      </c>
      <c r="K143" s="7">
        <v>0</v>
      </c>
      <c r="L143" s="7">
        <v>5</v>
      </c>
      <c r="M143" s="30">
        <f t="shared" si="8"/>
        <v>0</v>
      </c>
      <c r="N143" s="20">
        <f t="shared" si="9"/>
        <v>5</v>
      </c>
      <c r="O143">
        <f>SUMIFS(联通数据!I:I,联通数据!A:A,LEFT(O$1,6),联通数据!C:C,F143)/1000</f>
        <v>100</v>
      </c>
    </row>
    <row r="144" spans="1:15">
      <c r="A144" s="17">
        <v>244341</v>
      </c>
      <c r="B144" s="17" t="s">
        <v>297</v>
      </c>
      <c r="C144" s="17" t="s">
        <v>23</v>
      </c>
      <c r="D144" s="18">
        <v>43042</v>
      </c>
      <c r="E144" s="17" t="s">
        <v>17</v>
      </c>
      <c r="F144" s="17">
        <v>13045100544</v>
      </c>
      <c r="G144" s="17" t="s">
        <v>18</v>
      </c>
      <c r="H144" s="17" t="s">
        <v>298</v>
      </c>
      <c r="I144" s="17">
        <v>18503672875</v>
      </c>
      <c r="J144" s="7">
        <v>200</v>
      </c>
      <c r="K144" s="7">
        <v>0</v>
      </c>
      <c r="L144" s="7">
        <v>10</v>
      </c>
      <c r="M144" s="30">
        <f t="shared" si="8"/>
        <v>0</v>
      </c>
      <c r="N144" s="20">
        <f t="shared" si="9"/>
        <v>10</v>
      </c>
      <c r="O144">
        <f>SUMIFS(联通数据!I:I,联通数据!A:A,LEFT(O$1,6),联通数据!C:C,F144)/1000</f>
        <v>200</v>
      </c>
    </row>
    <row r="145" spans="1:15">
      <c r="A145" s="17">
        <v>244486</v>
      </c>
      <c r="B145" s="17" t="s">
        <v>299</v>
      </c>
      <c r="C145" s="17" t="s">
        <v>26</v>
      </c>
      <c r="D145" s="18">
        <v>43053</v>
      </c>
      <c r="E145" s="17" t="s">
        <v>17</v>
      </c>
      <c r="F145" s="17">
        <v>13114620185</v>
      </c>
      <c r="G145" s="17" t="s">
        <v>18</v>
      </c>
      <c r="H145" s="17" t="s">
        <v>300</v>
      </c>
      <c r="I145" s="17">
        <v>15645256061</v>
      </c>
      <c r="J145" s="7">
        <v>800</v>
      </c>
      <c r="K145" s="7">
        <v>0</v>
      </c>
      <c r="L145" s="7">
        <v>40</v>
      </c>
      <c r="M145" s="30">
        <f t="shared" si="8"/>
        <v>0</v>
      </c>
      <c r="N145" s="20">
        <f t="shared" si="9"/>
        <v>40</v>
      </c>
      <c r="O145">
        <f>SUMIFS(联通数据!I:I,联通数据!A:A,LEFT(O$1,6),联通数据!C:C,F145)/1000</f>
        <v>800</v>
      </c>
    </row>
    <row r="146" spans="1:15">
      <c r="A146" s="17">
        <v>244535</v>
      </c>
      <c r="B146" s="17" t="s">
        <v>301</v>
      </c>
      <c r="C146" s="17" t="s">
        <v>23</v>
      </c>
      <c r="D146" s="18">
        <v>43055</v>
      </c>
      <c r="E146" s="17" t="s">
        <v>17</v>
      </c>
      <c r="F146" s="17">
        <v>15561582291</v>
      </c>
      <c r="G146" s="17" t="s">
        <v>18</v>
      </c>
      <c r="H146" s="17" t="s">
        <v>223</v>
      </c>
      <c r="I146" s="17">
        <v>18603658121</v>
      </c>
      <c r="J146" s="7">
        <v>1932.25</v>
      </c>
      <c r="K146" s="7">
        <v>0</v>
      </c>
      <c r="L146" s="7">
        <v>96.6125</v>
      </c>
      <c r="M146" s="30">
        <f t="shared" si="8"/>
        <v>0</v>
      </c>
      <c r="N146" s="20">
        <f t="shared" si="9"/>
        <v>96.61</v>
      </c>
      <c r="O146">
        <f>SUMIFS(联通数据!I:I,联通数据!A:A,LEFT(O$1,6),联通数据!C:C,F146)/1000</f>
        <v>1932.25</v>
      </c>
    </row>
    <row r="147" spans="1:15">
      <c r="A147" s="17">
        <v>244720</v>
      </c>
      <c r="B147" s="17" t="s">
        <v>302</v>
      </c>
      <c r="C147" s="17" t="s">
        <v>20</v>
      </c>
      <c r="D147" s="18">
        <v>43066</v>
      </c>
      <c r="E147" s="17" t="s">
        <v>17</v>
      </c>
      <c r="F147" s="17">
        <v>13115536055</v>
      </c>
      <c r="G147" s="17" t="s">
        <v>18</v>
      </c>
      <c r="H147" s="17" t="s">
        <v>237</v>
      </c>
      <c r="I147" s="17">
        <v>18604530720</v>
      </c>
      <c r="J147" s="7">
        <v>50</v>
      </c>
      <c r="K147" s="7">
        <v>50</v>
      </c>
      <c r="L147" s="7">
        <v>6.5</v>
      </c>
      <c r="M147" s="30">
        <f t="shared" si="8"/>
        <v>0</v>
      </c>
      <c r="N147" s="20">
        <f t="shared" si="9"/>
        <v>6.5</v>
      </c>
      <c r="O147">
        <f>SUMIFS(联通数据!I:I,联通数据!A:A,LEFT(O$1,6),联通数据!C:C,F147)/1000</f>
        <v>100</v>
      </c>
    </row>
    <row r="148" spans="1:15">
      <c r="A148" s="17">
        <v>244728</v>
      </c>
      <c r="B148" s="17" t="s">
        <v>303</v>
      </c>
      <c r="C148" s="17" t="s">
        <v>67</v>
      </c>
      <c r="D148" s="18">
        <v>43066</v>
      </c>
      <c r="E148" s="17" t="s">
        <v>17</v>
      </c>
      <c r="F148" s="17">
        <v>13029937088</v>
      </c>
      <c r="G148" s="17" t="s">
        <v>18</v>
      </c>
      <c r="H148" s="17" t="s">
        <v>304</v>
      </c>
      <c r="I148" s="17">
        <v>18645677012</v>
      </c>
      <c r="J148" s="7">
        <v>800</v>
      </c>
      <c r="K148" s="7">
        <v>0</v>
      </c>
      <c r="L148" s="7">
        <v>40</v>
      </c>
      <c r="M148" s="30">
        <f t="shared" si="8"/>
        <v>1</v>
      </c>
      <c r="N148" s="20">
        <f t="shared" si="9"/>
        <v>0</v>
      </c>
      <c r="O148">
        <f>SUMIFS(联通数据!I:I,联通数据!A:A,LEFT(O$1,6),联通数据!C:C,F148)/1000</f>
        <v>0</v>
      </c>
    </row>
    <row r="149" spans="1:15">
      <c r="A149" s="17">
        <v>245154</v>
      </c>
      <c r="B149" s="17" t="s">
        <v>306</v>
      </c>
      <c r="C149" s="17" t="s">
        <v>20</v>
      </c>
      <c r="D149" s="18">
        <v>43089</v>
      </c>
      <c r="E149" s="17" t="s">
        <v>17</v>
      </c>
      <c r="F149" s="17">
        <v>13029951827</v>
      </c>
      <c r="G149" s="17" t="s">
        <v>18</v>
      </c>
      <c r="H149" s="17" t="s">
        <v>307</v>
      </c>
      <c r="I149" s="17">
        <v>18645310169</v>
      </c>
      <c r="J149" s="7">
        <v>162.08</v>
      </c>
      <c r="K149" s="7">
        <v>0</v>
      </c>
      <c r="L149" s="7">
        <v>8.104</v>
      </c>
      <c r="M149" s="30">
        <f t="shared" si="8"/>
        <v>0</v>
      </c>
      <c r="N149" s="20">
        <f t="shared" si="9"/>
        <v>8.1</v>
      </c>
      <c r="O149">
        <f>SUMIFS(联通数据!I:I,联通数据!A:A,LEFT(O$1,6),联通数据!C:C,F149)/1000</f>
        <v>162.08</v>
      </c>
    </row>
  </sheetData>
  <autoFilter ref="A1:O149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J2" sqref="J2:J19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40</v>
      </c>
    </row>
    <row r="2" spans="1:15">
      <c r="A2" s="50">
        <v>222412</v>
      </c>
      <c r="B2" s="9" t="s">
        <v>15</v>
      </c>
      <c r="C2" s="9" t="s">
        <v>16</v>
      </c>
      <c r="D2" s="51">
        <v>42166</v>
      </c>
      <c r="E2" s="9" t="s">
        <v>17</v>
      </c>
      <c r="F2" s="50">
        <v>18603679568</v>
      </c>
      <c r="G2" s="9" t="s">
        <v>18</v>
      </c>
      <c r="H2" s="9" t="s">
        <v>18</v>
      </c>
      <c r="I2" s="17"/>
      <c r="J2" s="52">
        <v>800</v>
      </c>
      <c r="K2" s="49">
        <v>0</v>
      </c>
      <c r="L2" s="7">
        <f>J2*5%+K2*7.5%</f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50">
        <v>223048</v>
      </c>
      <c r="B3" s="9" t="s">
        <v>30</v>
      </c>
      <c r="C3" s="9" t="s">
        <v>20</v>
      </c>
      <c r="D3" s="51">
        <v>42186</v>
      </c>
      <c r="E3" s="9" t="s">
        <v>17</v>
      </c>
      <c r="F3" s="50">
        <v>15694538416</v>
      </c>
      <c r="G3" s="9" t="s">
        <v>18</v>
      </c>
      <c r="H3" s="9" t="s">
        <v>21</v>
      </c>
      <c r="I3" s="17">
        <v>18604530197</v>
      </c>
      <c r="J3" s="52">
        <v>50</v>
      </c>
      <c r="K3" s="49">
        <v>0</v>
      </c>
      <c r="L3" s="7">
        <f t="shared" ref="L3:L19" si="0">J3*5%+K3*7.5%</f>
        <v>2.5</v>
      </c>
      <c r="M3" s="30">
        <f t="shared" ref="M3:M19" si="1">IF(J3+K3&gt;0,1-O3/(J3+K3),0)</f>
        <v>1</v>
      </c>
      <c r="N3" s="20">
        <f t="shared" ref="N3:N19" si="2">ROUND(L3*(1-M3),2)</f>
        <v>0</v>
      </c>
      <c r="O3">
        <f>SUMIFS(联通数据!I:I,联通数据!A:A,LEFT(O$1,6),联通数据!C:C,F3)/1000</f>
        <v>0</v>
      </c>
    </row>
    <row r="4" spans="1:15">
      <c r="A4" s="50">
        <v>224085</v>
      </c>
      <c r="B4" s="9" t="s">
        <v>22</v>
      </c>
      <c r="C4" s="9" t="s">
        <v>23</v>
      </c>
      <c r="D4" s="51">
        <v>42221</v>
      </c>
      <c r="E4" s="9" t="s">
        <v>17</v>
      </c>
      <c r="F4" s="50">
        <v>13101605147</v>
      </c>
      <c r="G4" s="9" t="s">
        <v>18</v>
      </c>
      <c r="H4" s="9" t="s">
        <v>18</v>
      </c>
      <c r="I4" s="17"/>
      <c r="J4" s="52">
        <v>50</v>
      </c>
      <c r="K4" s="49">
        <v>0</v>
      </c>
      <c r="L4" s="7">
        <f t="shared" si="0"/>
        <v>2.5</v>
      </c>
      <c r="M4" s="30">
        <f t="shared" si="1"/>
        <v>1</v>
      </c>
      <c r="N4" s="20">
        <f t="shared" si="2"/>
        <v>0</v>
      </c>
      <c r="O4">
        <f>SUMIFS(联通数据!I:I,联通数据!A:A,LEFT(O$1,6),联通数据!C:C,F4)/1000</f>
        <v>0</v>
      </c>
    </row>
    <row r="5" spans="1:15">
      <c r="A5" s="50">
        <v>224098</v>
      </c>
      <c r="B5" s="9" t="s">
        <v>24</v>
      </c>
      <c r="C5" s="9" t="s">
        <v>16</v>
      </c>
      <c r="D5" s="51">
        <v>42222</v>
      </c>
      <c r="E5" s="9" t="s">
        <v>17</v>
      </c>
      <c r="F5" s="50">
        <v>13029828095</v>
      </c>
      <c r="G5" s="9" t="s">
        <v>18</v>
      </c>
      <c r="H5" s="9"/>
      <c r="I5" s="17"/>
      <c r="J5" s="52">
        <v>400</v>
      </c>
      <c r="K5" s="49">
        <v>0</v>
      </c>
      <c r="L5" s="7">
        <f t="shared" si="0"/>
        <v>20</v>
      </c>
      <c r="M5" s="30">
        <f t="shared" si="1"/>
        <v>0</v>
      </c>
      <c r="N5" s="20">
        <f t="shared" si="2"/>
        <v>20</v>
      </c>
      <c r="O5">
        <f>SUMIFS(联通数据!I:I,联通数据!A:A,LEFT(O$1,6),联通数据!C:C,F5)/1000</f>
        <v>400</v>
      </c>
    </row>
    <row r="6" spans="1:15">
      <c r="A6" s="50">
        <v>224191</v>
      </c>
      <c r="B6" s="9" t="s">
        <v>25</v>
      </c>
      <c r="C6" s="9" t="s">
        <v>26</v>
      </c>
      <c r="D6" s="51">
        <v>42227</v>
      </c>
      <c r="E6" s="9" t="s">
        <v>17</v>
      </c>
      <c r="F6" s="50">
        <v>13089755402</v>
      </c>
      <c r="G6" s="9" t="s">
        <v>18</v>
      </c>
      <c r="H6" s="9" t="s">
        <v>27</v>
      </c>
      <c r="I6" s="17">
        <v>15646202616</v>
      </c>
      <c r="J6" s="52">
        <v>800</v>
      </c>
      <c r="K6" s="49">
        <v>0</v>
      </c>
      <c r="L6" s="7">
        <f t="shared" si="0"/>
        <v>40</v>
      </c>
      <c r="M6" s="30">
        <f t="shared" si="1"/>
        <v>0</v>
      </c>
      <c r="N6" s="20">
        <f t="shared" si="2"/>
        <v>40</v>
      </c>
      <c r="O6">
        <f>SUMIFS(联通数据!I:I,联通数据!A:A,LEFT(O$1,6),联通数据!C:C,F6)/1000</f>
        <v>800</v>
      </c>
    </row>
    <row r="7" spans="1:15">
      <c r="A7" s="50">
        <v>224497</v>
      </c>
      <c r="B7" s="9" t="s">
        <v>28</v>
      </c>
      <c r="C7" s="9" t="s">
        <v>20</v>
      </c>
      <c r="D7" s="51">
        <v>42236</v>
      </c>
      <c r="E7" s="9" t="s">
        <v>17</v>
      </c>
      <c r="F7" s="50">
        <v>13039700587</v>
      </c>
      <c r="G7" s="9" t="s">
        <v>18</v>
      </c>
      <c r="H7" s="9" t="s">
        <v>18</v>
      </c>
      <c r="I7" s="17"/>
      <c r="J7" s="52">
        <v>100</v>
      </c>
      <c r="K7" s="49">
        <v>0</v>
      </c>
      <c r="L7" s="7">
        <f t="shared" si="0"/>
        <v>5</v>
      </c>
      <c r="M7" s="30">
        <f t="shared" si="1"/>
        <v>0</v>
      </c>
      <c r="N7" s="20">
        <f t="shared" si="2"/>
        <v>5</v>
      </c>
      <c r="O7">
        <f>SUMIFS(联通数据!I:I,联通数据!A:A,LEFT(O$1,6),联通数据!C:C,F7)/1000</f>
        <v>100</v>
      </c>
    </row>
    <row r="8" spans="1:15">
      <c r="A8" s="50">
        <v>224782</v>
      </c>
      <c r="B8" s="9" t="s">
        <v>31</v>
      </c>
      <c r="C8" s="9" t="s">
        <v>32</v>
      </c>
      <c r="D8" s="51">
        <v>42248</v>
      </c>
      <c r="E8" s="9" t="s">
        <v>17</v>
      </c>
      <c r="F8" s="50">
        <v>18645845558</v>
      </c>
      <c r="G8" s="9" t="s">
        <v>18</v>
      </c>
      <c r="H8" s="9" t="s">
        <v>18</v>
      </c>
      <c r="I8" s="17"/>
      <c r="J8" s="52">
        <v>50</v>
      </c>
      <c r="K8" s="49">
        <v>0</v>
      </c>
      <c r="L8" s="7">
        <f t="shared" si="0"/>
        <v>2.5</v>
      </c>
      <c r="M8" s="30">
        <f t="shared" si="1"/>
        <v>0</v>
      </c>
      <c r="N8" s="20">
        <f t="shared" si="2"/>
        <v>2.5</v>
      </c>
      <c r="O8">
        <f>SUMIFS(联通数据!I:I,联通数据!A:A,LEFT(O$1,6),联通数据!C:C,F8)/1000</f>
        <v>50</v>
      </c>
    </row>
    <row r="9" spans="1:15">
      <c r="A9" s="50">
        <v>225078</v>
      </c>
      <c r="B9" s="9" t="s">
        <v>33</v>
      </c>
      <c r="C9" s="9" t="s">
        <v>32</v>
      </c>
      <c r="D9" s="51">
        <v>42257</v>
      </c>
      <c r="E9" s="9" t="s">
        <v>17</v>
      </c>
      <c r="F9" s="50">
        <v>13194585998</v>
      </c>
      <c r="G9" s="9" t="s">
        <v>18</v>
      </c>
      <c r="H9" s="9" t="s">
        <v>18</v>
      </c>
      <c r="I9" s="17"/>
      <c r="J9" s="52">
        <v>50</v>
      </c>
      <c r="K9" s="49">
        <v>0</v>
      </c>
      <c r="L9" s="7">
        <f t="shared" si="0"/>
        <v>2.5</v>
      </c>
      <c r="M9" s="30">
        <f t="shared" si="1"/>
        <v>1</v>
      </c>
      <c r="N9" s="20">
        <f t="shared" si="2"/>
        <v>0</v>
      </c>
      <c r="O9">
        <f>SUMIFS(联通数据!I:I,联通数据!A:A,LEFT(O$1,6),联通数据!C:C,F9)/1000</f>
        <v>0</v>
      </c>
    </row>
    <row r="10" spans="1:15">
      <c r="A10" s="50">
        <v>225177</v>
      </c>
      <c r="B10" s="9" t="s">
        <v>34</v>
      </c>
      <c r="C10" s="9" t="s">
        <v>35</v>
      </c>
      <c r="D10" s="51">
        <v>42261</v>
      </c>
      <c r="E10" s="9" t="s">
        <v>17</v>
      </c>
      <c r="F10" s="50">
        <v>13144665014</v>
      </c>
      <c r="G10" s="9" t="s">
        <v>18</v>
      </c>
      <c r="H10" s="9" t="s">
        <v>18</v>
      </c>
      <c r="I10" s="17"/>
      <c r="J10" s="52">
        <v>2000</v>
      </c>
      <c r="K10" s="49">
        <v>0</v>
      </c>
      <c r="L10" s="7">
        <f t="shared" si="0"/>
        <v>100</v>
      </c>
      <c r="M10" s="30">
        <f t="shared" si="1"/>
        <v>1</v>
      </c>
      <c r="N10" s="20">
        <f t="shared" si="2"/>
        <v>0</v>
      </c>
      <c r="O10">
        <f>SUMIFS(联通数据!I:I,联通数据!A:A,LEFT(O$1,6),联通数据!C:C,F10)/1000</f>
        <v>0</v>
      </c>
    </row>
    <row r="11" spans="1:15">
      <c r="A11" s="50">
        <v>225304</v>
      </c>
      <c r="B11" s="9" t="s">
        <v>36</v>
      </c>
      <c r="C11" s="9" t="s">
        <v>20</v>
      </c>
      <c r="D11" s="51">
        <v>42264</v>
      </c>
      <c r="E11" s="9" t="s">
        <v>17</v>
      </c>
      <c r="F11" s="50">
        <v>15636360052</v>
      </c>
      <c r="G11" s="9" t="s">
        <v>18</v>
      </c>
      <c r="H11" s="9" t="s">
        <v>18</v>
      </c>
      <c r="I11" s="17"/>
      <c r="J11" s="52">
        <v>0.27</v>
      </c>
      <c r="K11" s="49">
        <v>0</v>
      </c>
      <c r="L11" s="7">
        <f t="shared" si="0"/>
        <v>0.0135</v>
      </c>
      <c r="M11" s="30">
        <f t="shared" si="1"/>
        <v>1</v>
      </c>
      <c r="N11" s="20">
        <f t="shared" si="2"/>
        <v>0</v>
      </c>
      <c r="O11">
        <f>SUMIFS(联通数据!I:I,联通数据!A:A,LEFT(O$1,6),联通数据!C:C,F11)/1000</f>
        <v>0</v>
      </c>
    </row>
    <row r="12" spans="1:15">
      <c r="A12" s="50">
        <v>225587</v>
      </c>
      <c r="B12" s="9" t="s">
        <v>37</v>
      </c>
      <c r="C12" s="9" t="s">
        <v>26</v>
      </c>
      <c r="D12" s="51">
        <v>42272</v>
      </c>
      <c r="E12" s="9" t="s">
        <v>17</v>
      </c>
      <c r="F12" s="50">
        <v>15636260172</v>
      </c>
      <c r="G12" s="9" t="s">
        <v>18</v>
      </c>
      <c r="H12" s="9" t="s">
        <v>18</v>
      </c>
      <c r="I12" s="17"/>
      <c r="J12" s="52">
        <v>100</v>
      </c>
      <c r="K12" s="49">
        <v>0</v>
      </c>
      <c r="L12" s="7">
        <f t="shared" si="0"/>
        <v>5</v>
      </c>
      <c r="M12" s="30">
        <f t="shared" si="1"/>
        <v>1</v>
      </c>
      <c r="N12" s="20">
        <f t="shared" si="2"/>
        <v>0</v>
      </c>
      <c r="O12">
        <f>SUMIFS(联通数据!I:I,联通数据!A:A,LEFT(O$1,6),联通数据!C:C,F12)/1000</f>
        <v>0</v>
      </c>
    </row>
    <row r="13" spans="1:15">
      <c r="A13" s="50">
        <v>225600</v>
      </c>
      <c r="B13" s="9" t="s">
        <v>38</v>
      </c>
      <c r="C13" s="9" t="s">
        <v>20</v>
      </c>
      <c r="D13" s="51">
        <v>42272</v>
      </c>
      <c r="E13" s="9" t="s">
        <v>17</v>
      </c>
      <c r="F13" s="50">
        <v>13204536925</v>
      </c>
      <c r="G13" s="9" t="s">
        <v>18</v>
      </c>
      <c r="H13" s="9" t="s">
        <v>18</v>
      </c>
      <c r="I13" s="17"/>
      <c r="J13" s="52">
        <v>50</v>
      </c>
      <c r="K13" s="49">
        <v>0</v>
      </c>
      <c r="L13" s="7">
        <f t="shared" si="0"/>
        <v>2.5</v>
      </c>
      <c r="M13" s="30">
        <f t="shared" si="1"/>
        <v>0</v>
      </c>
      <c r="N13" s="20">
        <f t="shared" si="2"/>
        <v>2.5</v>
      </c>
      <c r="O13">
        <f>SUMIFS(联通数据!I:I,联通数据!A:A,LEFT(O$1,6),联通数据!C:C,F13)/1000</f>
        <v>50</v>
      </c>
    </row>
    <row r="14" spans="1:15">
      <c r="A14" s="50">
        <v>225632</v>
      </c>
      <c r="B14" s="9" t="s">
        <v>39</v>
      </c>
      <c r="C14" s="9" t="s">
        <v>20</v>
      </c>
      <c r="D14" s="51">
        <v>42274</v>
      </c>
      <c r="E14" s="9" t="s">
        <v>17</v>
      </c>
      <c r="F14" s="50">
        <v>13224639887</v>
      </c>
      <c r="G14" s="9" t="s">
        <v>18</v>
      </c>
      <c r="H14" s="9" t="s">
        <v>18</v>
      </c>
      <c r="I14" s="17"/>
      <c r="J14" s="52">
        <v>50</v>
      </c>
      <c r="K14" s="49">
        <v>0</v>
      </c>
      <c r="L14" s="7">
        <f t="shared" si="0"/>
        <v>2.5</v>
      </c>
      <c r="M14" s="30">
        <f t="shared" si="1"/>
        <v>0</v>
      </c>
      <c r="N14" s="20">
        <f t="shared" si="2"/>
        <v>2.5</v>
      </c>
      <c r="O14">
        <f>SUMIFS(联通数据!I:I,联通数据!A:A,LEFT(O$1,6),联通数据!C:C,F14)/1000</f>
        <v>50</v>
      </c>
    </row>
    <row r="15" spans="1:15">
      <c r="A15" s="50">
        <v>225806</v>
      </c>
      <c r="B15" s="9" t="s">
        <v>41</v>
      </c>
      <c r="C15" s="9" t="s">
        <v>23</v>
      </c>
      <c r="D15" s="51">
        <v>42286</v>
      </c>
      <c r="E15" s="9" t="s">
        <v>17</v>
      </c>
      <c r="F15" s="50">
        <v>15636027256</v>
      </c>
      <c r="G15" s="9" t="s">
        <v>18</v>
      </c>
      <c r="H15" s="9" t="s">
        <v>18</v>
      </c>
      <c r="I15" s="17"/>
      <c r="J15" s="52">
        <v>400</v>
      </c>
      <c r="K15" s="49">
        <v>0</v>
      </c>
      <c r="L15" s="7">
        <f t="shared" si="0"/>
        <v>20</v>
      </c>
      <c r="M15" s="30">
        <f t="shared" si="1"/>
        <v>0</v>
      </c>
      <c r="N15" s="20">
        <f t="shared" si="2"/>
        <v>20</v>
      </c>
      <c r="O15">
        <f>SUMIFS(联通数据!I:I,联通数据!A:A,LEFT(O$1,6),联通数据!C:C,F15)/1000</f>
        <v>400</v>
      </c>
    </row>
    <row r="16" spans="1:15">
      <c r="A16" s="50">
        <v>225911</v>
      </c>
      <c r="B16" s="9" t="s">
        <v>42</v>
      </c>
      <c r="C16" s="9" t="s">
        <v>16</v>
      </c>
      <c r="D16" s="51">
        <v>42290</v>
      </c>
      <c r="E16" s="9" t="s">
        <v>17</v>
      </c>
      <c r="F16" s="50">
        <v>18644020869</v>
      </c>
      <c r="G16" s="9" t="s">
        <v>18</v>
      </c>
      <c r="H16" s="9" t="s">
        <v>18</v>
      </c>
      <c r="I16" s="17"/>
      <c r="J16" s="52">
        <v>836.33</v>
      </c>
      <c r="K16" s="49">
        <v>0</v>
      </c>
      <c r="L16" s="7">
        <f t="shared" si="0"/>
        <v>41.8165</v>
      </c>
      <c r="M16" s="30">
        <f t="shared" si="1"/>
        <v>0.0434397905133141</v>
      </c>
      <c r="N16" s="20">
        <f t="shared" si="2"/>
        <v>40</v>
      </c>
      <c r="O16">
        <f>SUMIFS(联通数据!I:I,联通数据!A:A,LEFT(O$1,6),联通数据!C:C,F16)/1000</f>
        <v>800</v>
      </c>
    </row>
    <row r="17" spans="1:15">
      <c r="A17" s="50">
        <v>226195</v>
      </c>
      <c r="B17" s="9" t="s">
        <v>43</v>
      </c>
      <c r="C17" s="9" t="s">
        <v>23</v>
      </c>
      <c r="D17" s="51">
        <v>42298</v>
      </c>
      <c r="E17" s="9" t="s">
        <v>17</v>
      </c>
      <c r="F17" s="50">
        <v>15561867694</v>
      </c>
      <c r="G17" s="9" t="s">
        <v>18</v>
      </c>
      <c r="H17" s="9" t="s">
        <v>18</v>
      </c>
      <c r="I17" s="17"/>
      <c r="J17" s="52">
        <v>800</v>
      </c>
      <c r="K17" s="49">
        <v>0</v>
      </c>
      <c r="L17" s="7">
        <f t="shared" si="0"/>
        <v>40</v>
      </c>
      <c r="M17" s="30">
        <f t="shared" si="1"/>
        <v>0</v>
      </c>
      <c r="N17" s="20">
        <f t="shared" si="2"/>
        <v>40</v>
      </c>
      <c r="O17">
        <f>SUMIFS(联通数据!I:I,联通数据!A:A,LEFT(O$1,6),联通数据!C:C,F17)/1000</f>
        <v>800</v>
      </c>
    </row>
    <row r="18" spans="1:15">
      <c r="A18" s="50">
        <v>226365</v>
      </c>
      <c r="B18" s="9" t="s">
        <v>44</v>
      </c>
      <c r="C18" s="9" t="s">
        <v>16</v>
      </c>
      <c r="D18" s="51">
        <v>42304</v>
      </c>
      <c r="E18" s="9" t="s">
        <v>17</v>
      </c>
      <c r="F18" s="50">
        <v>13019085503</v>
      </c>
      <c r="G18" s="9" t="s">
        <v>18</v>
      </c>
      <c r="H18" s="9" t="s">
        <v>18</v>
      </c>
      <c r="I18" s="17"/>
      <c r="J18" s="52">
        <v>0.6</v>
      </c>
      <c r="K18" s="49">
        <v>0</v>
      </c>
      <c r="L18" s="7">
        <f t="shared" si="0"/>
        <v>0.03</v>
      </c>
      <c r="M18" s="30">
        <f t="shared" si="1"/>
        <v>1</v>
      </c>
      <c r="N18" s="20">
        <f t="shared" si="2"/>
        <v>0</v>
      </c>
      <c r="O18">
        <f>SUMIFS(联通数据!I:I,联通数据!A:A,LEFT(O$1,6),联通数据!C:C,F18)/1000</f>
        <v>0</v>
      </c>
    </row>
    <row r="19" spans="1:15">
      <c r="A19" s="50">
        <v>226359</v>
      </c>
      <c r="B19" s="9" t="s">
        <v>45</v>
      </c>
      <c r="C19" s="9" t="s">
        <v>16</v>
      </c>
      <c r="D19" s="51">
        <v>42304</v>
      </c>
      <c r="E19" s="9" t="s">
        <v>17</v>
      </c>
      <c r="F19" s="50">
        <v>13039826317</v>
      </c>
      <c r="G19" s="9" t="s">
        <v>18</v>
      </c>
      <c r="H19" s="9" t="s">
        <v>18</v>
      </c>
      <c r="I19" s="17"/>
      <c r="J19" s="52">
        <v>52.92</v>
      </c>
      <c r="K19" s="49">
        <v>0</v>
      </c>
      <c r="L19" s="7">
        <f t="shared" si="0"/>
        <v>2.646</v>
      </c>
      <c r="M19" s="30">
        <f t="shared" si="1"/>
        <v>1</v>
      </c>
      <c r="N19" s="20">
        <f t="shared" si="2"/>
        <v>0</v>
      </c>
      <c r="O19">
        <f>SUMIFS(联通数据!I:I,联通数据!A:A,LEFT(O$1,6),联通数据!C:C,F19)/1000</f>
        <v>0</v>
      </c>
    </row>
  </sheetData>
  <autoFilter ref="A1:O19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0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K150" sqref="K2:K150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  <col min="15" max="15" width="9.37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308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29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29">
        <v>18604530197</v>
      </c>
      <c r="J3" s="7">
        <v>0</v>
      </c>
      <c r="K3" s="7">
        <v>0</v>
      </c>
      <c r="L3" s="7">
        <v>0</v>
      </c>
      <c r="M3" s="30">
        <f t="shared" ref="M3:M34" si="0">IF(J3+K3&gt;0,1-O3/(J3+K3),0)</f>
        <v>0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29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29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29">
        <v>15646202616</v>
      </c>
      <c r="J6" s="7">
        <v>1462.62</v>
      </c>
      <c r="K6" s="7">
        <v>0</v>
      </c>
      <c r="L6" s="7">
        <v>73.131</v>
      </c>
      <c r="M6" s="30">
        <f t="shared" si="0"/>
        <v>1</v>
      </c>
      <c r="N6" s="20">
        <f t="shared" si="1"/>
        <v>0</v>
      </c>
      <c r="O6">
        <f>SUMIFS(联通数据!I:I,联通数据!A:A,LEFT(O$1,6),联通数据!C:C,F6)/1000</f>
        <v>0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29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29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29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29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29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29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29">
        <v>18604532572</v>
      </c>
      <c r="J13" s="7">
        <v>0</v>
      </c>
      <c r="K13" s="7">
        <v>0</v>
      </c>
      <c r="L13" s="7">
        <v>0</v>
      </c>
      <c r="M13" s="30">
        <f t="shared" si="0"/>
        <v>0</v>
      </c>
      <c r="N13" s="20">
        <f t="shared" si="1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29">
        <v>18604531815</v>
      </c>
      <c r="J14" s="7">
        <v>200</v>
      </c>
      <c r="K14" s="7">
        <v>0</v>
      </c>
      <c r="L14" s="7">
        <v>10</v>
      </c>
      <c r="M14" s="30">
        <f t="shared" si="0"/>
        <v>0</v>
      </c>
      <c r="N14" s="20">
        <f t="shared" si="1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29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29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29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29">
        <v>15645900669</v>
      </c>
      <c r="J18" s="7">
        <v>29114.76</v>
      </c>
      <c r="K18" s="7">
        <v>0</v>
      </c>
      <c r="L18" s="7">
        <v>1455.738</v>
      </c>
      <c r="M18" s="30">
        <f t="shared" si="0"/>
        <v>1.64864831445621e-5</v>
      </c>
      <c r="N18" s="20">
        <f t="shared" si="1"/>
        <v>1455.71</v>
      </c>
      <c r="O18">
        <f>SUMIFS(联通数据!I:I,联通数据!A:A,LEFT(O$1,6),联通数据!C:C,F18)/1000</f>
        <v>29114.28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29">
        <v>15645900188</v>
      </c>
      <c r="J19" s="7">
        <v>93.55</v>
      </c>
      <c r="K19" s="7">
        <v>0</v>
      </c>
      <c r="L19" s="7">
        <v>4.6775</v>
      </c>
      <c r="M19" s="30">
        <f t="shared" si="0"/>
        <v>-4.27578834847675</v>
      </c>
      <c r="N19" s="20">
        <f t="shared" si="1"/>
        <v>24.68</v>
      </c>
      <c r="O19">
        <f>SUMIFS(联通数据!I:I,联通数据!A:A,LEFT(O$1,6),联通数据!C:C,F19)/1000</f>
        <v>493.55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29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29">
        <v>15645902078</v>
      </c>
      <c r="J21" s="7">
        <v>0</v>
      </c>
      <c r="K21" s="7">
        <v>0</v>
      </c>
      <c r="L21" s="7">
        <v>0</v>
      </c>
      <c r="M21" s="30">
        <f t="shared" si="0"/>
        <v>0</v>
      </c>
      <c r="N21" s="20">
        <f t="shared" si="1"/>
        <v>0</v>
      </c>
      <c r="O21">
        <f>SUMIFS(联通数据!I:I,联通数据!A:A,LEFT(O$1,6),联通数据!C:C,F21)/1000</f>
        <v>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29">
        <v>15645900188</v>
      </c>
      <c r="J22" s="7">
        <v>0</v>
      </c>
      <c r="K22" s="7">
        <v>0</v>
      </c>
      <c r="L22" s="7">
        <v>0</v>
      </c>
      <c r="M22" s="30">
        <f t="shared" si="0"/>
        <v>0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29">
        <v>18603652357</v>
      </c>
      <c r="J23" s="7">
        <v>0</v>
      </c>
      <c r="K23" s="7">
        <v>0</v>
      </c>
      <c r="L23" s="7">
        <v>0</v>
      </c>
      <c r="M23" s="30">
        <f t="shared" si="0"/>
        <v>0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29">
        <v>18645502212</v>
      </c>
      <c r="J24" s="7">
        <v>0</v>
      </c>
      <c r="K24" s="7">
        <v>0</v>
      </c>
      <c r="L24" s="7">
        <v>0</v>
      </c>
      <c r="M24" s="30">
        <f t="shared" si="0"/>
        <v>0</v>
      </c>
      <c r="N24" s="20">
        <f t="shared" si="1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29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29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29">
        <v>18603656120</v>
      </c>
      <c r="J27" s="7">
        <v>229.46</v>
      </c>
      <c r="K27" s="7">
        <v>0</v>
      </c>
      <c r="L27" s="7">
        <v>11.473</v>
      </c>
      <c r="M27" s="30">
        <f t="shared" si="0"/>
        <v>0</v>
      </c>
      <c r="N27" s="20">
        <f t="shared" si="1"/>
        <v>11.47</v>
      </c>
      <c r="O27">
        <f>SUMIFS(联通数据!I:I,联通数据!A:A,LEFT(O$1,6),联通数据!C:C,F27)/1000</f>
        <v>229.46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29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29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29">
        <v>18604689168</v>
      </c>
      <c r="J30" s="7">
        <v>100</v>
      </c>
      <c r="K30" s="7">
        <v>0</v>
      </c>
      <c r="L30" s="7">
        <v>5</v>
      </c>
      <c r="M30" s="30">
        <f t="shared" si="0"/>
        <v>0</v>
      </c>
      <c r="N30" s="20">
        <f t="shared" si="1"/>
        <v>5</v>
      </c>
      <c r="O30">
        <f>SUMIFS(联通数据!I:I,联通数据!A:A,LEFT(O$1,6),联通数据!C:C,F30)/1000</f>
        <v>100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29">
        <v>18645674069</v>
      </c>
      <c r="J31" s="7">
        <v>0</v>
      </c>
      <c r="K31" s="7">
        <v>0</v>
      </c>
      <c r="L31" s="7">
        <v>0</v>
      </c>
      <c r="M31" s="30">
        <f t="shared" si="0"/>
        <v>0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29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29">
        <v>15645202616</v>
      </c>
      <c r="J33" s="7">
        <v>0</v>
      </c>
      <c r="K33" s="7">
        <v>0</v>
      </c>
      <c r="L33" s="7">
        <v>0</v>
      </c>
      <c r="M33" s="30">
        <f t="shared" si="0"/>
        <v>0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29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29">
        <v>18604664632</v>
      </c>
      <c r="J35" s="7">
        <v>0</v>
      </c>
      <c r="K35" s="7">
        <v>0</v>
      </c>
      <c r="L35" s="7">
        <v>0</v>
      </c>
      <c r="M35" s="30">
        <f t="shared" ref="M35:M66" si="2">IF(J35+K35&gt;0,1-O35/(J35+K35),0)</f>
        <v>0</v>
      </c>
      <c r="N35" s="20">
        <f t="shared" ref="N35:N66" si="3">ROUND(L35*(1-M35),2)</f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29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29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29">
        <v>18603653136</v>
      </c>
      <c r="J38" s="7">
        <v>685.39</v>
      </c>
      <c r="K38" s="7">
        <v>0</v>
      </c>
      <c r="L38" s="7">
        <v>34.2695</v>
      </c>
      <c r="M38" s="30">
        <f t="shared" si="2"/>
        <v>0</v>
      </c>
      <c r="N38" s="20">
        <f t="shared" si="3"/>
        <v>34.27</v>
      </c>
      <c r="O38">
        <f>SUMIFS(联通数据!I:I,联通数据!A:A,LEFT(O$1,6),联通数据!C:C,F38)/1000</f>
        <v>685.39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29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29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29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29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29">
        <v>18645604068</v>
      </c>
      <c r="J43" s="7">
        <v>800</v>
      </c>
      <c r="K43" s="7">
        <v>0</v>
      </c>
      <c r="L43" s="7">
        <v>40</v>
      </c>
      <c r="M43" s="30">
        <f t="shared" si="2"/>
        <v>1</v>
      </c>
      <c r="N43" s="20">
        <f t="shared" si="3"/>
        <v>0</v>
      </c>
      <c r="O43">
        <f>SUMIFS(联通数据!I:I,联通数据!A:A,LEFT(O$1,6),联通数据!C:C,F43)/1000</f>
        <v>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29">
        <v>18603655891</v>
      </c>
      <c r="J44" s="7">
        <v>444.8</v>
      </c>
      <c r="K44" s="7">
        <v>0</v>
      </c>
      <c r="L44" s="7">
        <v>22.24</v>
      </c>
      <c r="M44" s="30">
        <f t="shared" si="2"/>
        <v>0</v>
      </c>
      <c r="N44" s="20">
        <f t="shared" si="3"/>
        <v>22.24</v>
      </c>
      <c r="O44">
        <f>SUMIFS(联通数据!I:I,联通数据!A:A,LEFT(O$1,6),联通数据!C:C,F44)/1000</f>
        <v>444.8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29">
        <v>18603655892</v>
      </c>
      <c r="J45" s="7">
        <v>2580.96</v>
      </c>
      <c r="K45" s="7">
        <v>0</v>
      </c>
      <c r="L45" s="7">
        <v>129.048</v>
      </c>
      <c r="M45" s="30">
        <f t="shared" si="2"/>
        <v>0</v>
      </c>
      <c r="N45" s="20">
        <f t="shared" si="3"/>
        <v>129.05</v>
      </c>
      <c r="O45">
        <f>SUMIFS(联通数据!I:I,联通数据!A:A,LEFT(O$1,6),联通数据!C:C,F45)/1000</f>
        <v>2580.96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29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29">
        <v>18645181233</v>
      </c>
      <c r="J47" s="7">
        <v>0</v>
      </c>
      <c r="K47" s="7">
        <v>0</v>
      </c>
      <c r="L47" s="7">
        <v>0</v>
      </c>
      <c r="M47" s="30">
        <f t="shared" si="2"/>
        <v>0</v>
      </c>
      <c r="N47" s="20">
        <f t="shared" si="3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29">
        <v>18603655355</v>
      </c>
      <c r="J48" s="7">
        <v>916.88</v>
      </c>
      <c r="K48" s="7">
        <v>0</v>
      </c>
      <c r="L48" s="7">
        <v>45.844</v>
      </c>
      <c r="M48" s="30">
        <f t="shared" si="2"/>
        <v>0.000916150423174278</v>
      </c>
      <c r="N48" s="20">
        <f t="shared" si="3"/>
        <v>45.8</v>
      </c>
      <c r="O48">
        <f>SUMIFS(联通数据!I:I,联通数据!A:A,LEFT(O$1,6),联通数据!C:C,F48)/1000</f>
        <v>916.04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29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29">
        <v>15645887172</v>
      </c>
      <c r="J50" s="7">
        <v>50</v>
      </c>
      <c r="K50" s="7">
        <v>0</v>
      </c>
      <c r="L50" s="7">
        <v>2.5</v>
      </c>
      <c r="M50" s="30">
        <f t="shared" si="2"/>
        <v>0</v>
      </c>
      <c r="N50" s="20">
        <f t="shared" si="3"/>
        <v>2.5</v>
      </c>
      <c r="O50">
        <f>SUMIFS(联通数据!I:I,联通数据!A:A,LEFT(O$1,6),联通数据!C:C,F50)/1000</f>
        <v>50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29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29">
        <v>18604530032</v>
      </c>
      <c r="J52" s="7">
        <v>100</v>
      </c>
      <c r="K52" s="7">
        <v>0</v>
      </c>
      <c r="L52" s="7">
        <v>5</v>
      </c>
      <c r="M52" s="30">
        <f t="shared" si="2"/>
        <v>0</v>
      </c>
      <c r="N52" s="20">
        <f t="shared" si="3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29">
        <v>15645900517</v>
      </c>
      <c r="J53" s="7">
        <v>0</v>
      </c>
      <c r="K53" s="7">
        <v>0</v>
      </c>
      <c r="L53" s="7">
        <v>0</v>
      </c>
      <c r="M53" s="30">
        <f t="shared" si="2"/>
        <v>0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29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29">
        <v>15645902667</v>
      </c>
      <c r="J55" s="7">
        <v>0</v>
      </c>
      <c r="K55" s="7">
        <v>0</v>
      </c>
      <c r="L55" s="7">
        <v>0</v>
      </c>
      <c r="M55" s="30">
        <f t="shared" si="2"/>
        <v>0</v>
      </c>
      <c r="N55" s="20">
        <f t="shared" si="3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29">
        <v>15645202539</v>
      </c>
      <c r="J56" s="7">
        <v>100</v>
      </c>
      <c r="K56" s="7">
        <v>0</v>
      </c>
      <c r="L56" s="7">
        <v>5</v>
      </c>
      <c r="M56" s="30">
        <f t="shared" si="2"/>
        <v>0.5</v>
      </c>
      <c r="N56" s="20">
        <f t="shared" si="3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29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29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29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29">
        <v>15645902355</v>
      </c>
      <c r="J60" s="7">
        <v>0</v>
      </c>
      <c r="K60" s="7">
        <v>0</v>
      </c>
      <c r="L60" s="7">
        <v>0</v>
      </c>
      <c r="M60" s="30">
        <f t="shared" si="2"/>
        <v>0</v>
      </c>
      <c r="N60" s="20">
        <f t="shared" si="3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29">
        <v>15604572009</v>
      </c>
      <c r="J61" s="7">
        <v>0</v>
      </c>
      <c r="K61" s="7">
        <v>0</v>
      </c>
      <c r="L61" s="7">
        <v>0</v>
      </c>
      <c r="M61" s="30">
        <f t="shared" si="2"/>
        <v>0</v>
      </c>
      <c r="N61" s="20">
        <f t="shared" si="3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29">
        <v>15645904158</v>
      </c>
      <c r="J62" s="7">
        <v>0</v>
      </c>
      <c r="K62" s="7">
        <v>0</v>
      </c>
      <c r="L62" s="7">
        <v>0</v>
      </c>
      <c r="M62" s="30">
        <f t="shared" si="2"/>
        <v>0</v>
      </c>
      <c r="N62" s="20">
        <f t="shared" si="3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29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29">
        <v>18603656003</v>
      </c>
      <c r="J64" s="7">
        <v>92.4</v>
      </c>
      <c r="K64" s="7">
        <v>0</v>
      </c>
      <c r="L64" s="7">
        <v>4.62</v>
      </c>
      <c r="M64" s="30">
        <f t="shared" si="2"/>
        <v>0</v>
      </c>
      <c r="N64" s="20">
        <f t="shared" si="3"/>
        <v>4.62</v>
      </c>
      <c r="O64">
        <f>SUMIFS(联通数据!I:I,联通数据!A:A,LEFT(O$1,6),联通数据!C:C,F64)/1000</f>
        <v>92.4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29">
        <v>18645502235</v>
      </c>
      <c r="J65" s="7">
        <v>400</v>
      </c>
      <c r="K65" s="7">
        <v>0</v>
      </c>
      <c r="L65" s="7">
        <v>20</v>
      </c>
      <c r="M65" s="30">
        <f t="shared" si="2"/>
        <v>0</v>
      </c>
      <c r="N65" s="20">
        <f t="shared" si="3"/>
        <v>20</v>
      </c>
      <c r="O65">
        <f>SUMIFS(联通数据!I:I,联通数据!A:A,LEFT(O$1,6),联通数据!C:C,F65)/1000</f>
        <v>400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29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29">
        <v>18646181233</v>
      </c>
      <c r="J67" s="7">
        <v>693.44</v>
      </c>
      <c r="K67" s="7">
        <v>0</v>
      </c>
      <c r="L67" s="7">
        <v>34.672</v>
      </c>
      <c r="M67" s="30">
        <f t="shared" ref="M67:M98" si="4">IF(J67+K67&gt;0,1-O67/(J67+K67),0)</f>
        <v>0</v>
      </c>
      <c r="N67" s="20">
        <f t="shared" ref="N67:N98" si="5">ROUND(L67*(1-M67),2)</f>
        <v>34.67</v>
      </c>
      <c r="O67">
        <f>SUMIFS(联通数据!I:I,联通数据!A:A,LEFT(O$1,6),联通数据!C:C,F67)/1000</f>
        <v>693.44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29">
        <v>18603655891</v>
      </c>
      <c r="J68" s="7">
        <v>400</v>
      </c>
      <c r="K68" s="7">
        <v>0</v>
      </c>
      <c r="L68" s="7">
        <v>20</v>
      </c>
      <c r="M68" s="30">
        <f t="shared" si="4"/>
        <v>0</v>
      </c>
      <c r="N68" s="20">
        <f t="shared" si="5"/>
        <v>20</v>
      </c>
      <c r="O68">
        <f>SUMIFS(联通数据!I:I,联通数据!A:A,LEFT(O$1,6),联通数据!C:C,F68)/1000</f>
        <v>400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29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29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29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29">
        <v>18645614565</v>
      </c>
      <c r="J72" s="7">
        <v>200</v>
      </c>
      <c r="K72" s="7">
        <v>0</v>
      </c>
      <c r="L72" s="7">
        <v>10</v>
      </c>
      <c r="M72" s="30">
        <f t="shared" si="4"/>
        <v>0.5</v>
      </c>
      <c r="N72" s="20">
        <f t="shared" si="5"/>
        <v>5</v>
      </c>
      <c r="O72">
        <f>SUMIFS(联通数据!I:I,联通数据!A:A,LEFT(O$1,6),联通数据!C:C,F72)/1000</f>
        <v>100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29">
        <v>15645902956</v>
      </c>
      <c r="J73" s="7">
        <v>0</v>
      </c>
      <c r="K73" s="7">
        <v>0</v>
      </c>
      <c r="L73" s="7">
        <v>0</v>
      </c>
      <c r="M73" s="30">
        <f t="shared" si="4"/>
        <v>0</v>
      </c>
      <c r="N73" s="20">
        <f t="shared" si="5"/>
        <v>0</v>
      </c>
      <c r="O73">
        <f>SUMIFS(联通数据!I:I,联通数据!A:A,LEFT(O$1,6),联通数据!C:C,F73)/1000</f>
        <v>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29">
        <v>18645614565</v>
      </c>
      <c r="J74" s="7">
        <v>0</v>
      </c>
      <c r="K74" s="7">
        <v>0</v>
      </c>
      <c r="L74" s="7">
        <v>0</v>
      </c>
      <c r="M74" s="30">
        <f t="shared" si="4"/>
        <v>0</v>
      </c>
      <c r="N74" s="20">
        <f t="shared" si="5"/>
        <v>0</v>
      </c>
      <c r="O74">
        <f>SUMIFS(联通数据!I:I,联通数据!A:A,LEFT(O$1,6),联通数据!C:C,F74)/1000</f>
        <v>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29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29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29">
        <v>18604612320</v>
      </c>
      <c r="J77" s="7">
        <v>50</v>
      </c>
      <c r="K77" s="7">
        <v>0</v>
      </c>
      <c r="L77" s="7">
        <v>2.5</v>
      </c>
      <c r="M77" s="30">
        <f t="shared" si="4"/>
        <v>0</v>
      </c>
      <c r="N77" s="20">
        <f t="shared" si="5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29">
        <v>18603600503</v>
      </c>
      <c r="J78" s="7">
        <v>0</v>
      </c>
      <c r="K78" s="7">
        <v>0</v>
      </c>
      <c r="L78" s="7">
        <v>0</v>
      </c>
      <c r="M78" s="30">
        <f t="shared" si="4"/>
        <v>0</v>
      </c>
      <c r="N78" s="20">
        <f t="shared" si="5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29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29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29">
        <v>18604664204</v>
      </c>
      <c r="J81" s="7">
        <v>81.68</v>
      </c>
      <c r="K81" s="7">
        <v>0</v>
      </c>
      <c r="L81" s="7">
        <v>4.084</v>
      </c>
      <c r="M81" s="30">
        <f t="shared" si="4"/>
        <v>0</v>
      </c>
      <c r="N81" s="20">
        <f t="shared" si="5"/>
        <v>4.08</v>
      </c>
      <c r="O81">
        <f>SUMIFS(联通数据!I:I,联通数据!A:A,LEFT(O$1,6),联通数据!C:C,F81)/1000</f>
        <v>81.68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29">
        <v>18645614565</v>
      </c>
      <c r="J82" s="7">
        <v>0</v>
      </c>
      <c r="K82" s="7">
        <v>0</v>
      </c>
      <c r="L82" s="7">
        <v>0</v>
      </c>
      <c r="M82" s="30">
        <f t="shared" si="4"/>
        <v>0</v>
      </c>
      <c r="N82" s="20">
        <f t="shared" si="5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29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29">
        <v>15645209883</v>
      </c>
      <c r="J84" s="7">
        <v>400</v>
      </c>
      <c r="K84" s="7">
        <v>0</v>
      </c>
      <c r="L84" s="7">
        <v>20</v>
      </c>
      <c r="M84" s="30">
        <f t="shared" si="4"/>
        <v>0</v>
      </c>
      <c r="N84" s="20">
        <f t="shared" si="5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29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29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29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29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29">
        <v>18603653137</v>
      </c>
      <c r="J89" s="7">
        <v>61.97</v>
      </c>
      <c r="K89" s="7">
        <v>0</v>
      </c>
      <c r="L89" s="7">
        <v>3.0985</v>
      </c>
      <c r="M89" s="30">
        <f t="shared" si="4"/>
        <v>0</v>
      </c>
      <c r="N89" s="20">
        <f t="shared" si="5"/>
        <v>3.1</v>
      </c>
      <c r="O89">
        <f>SUMIFS(联通数据!I:I,联通数据!A:A,LEFT(O$1,6),联通数据!C:C,F89)/1000</f>
        <v>61.97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29">
        <v>15645901778</v>
      </c>
      <c r="J90" s="7">
        <v>457.19</v>
      </c>
      <c r="K90" s="7">
        <v>0</v>
      </c>
      <c r="L90" s="7">
        <v>22.8595</v>
      </c>
      <c r="M90" s="30">
        <f t="shared" si="4"/>
        <v>0</v>
      </c>
      <c r="N90" s="20">
        <f t="shared" si="5"/>
        <v>22.86</v>
      </c>
      <c r="O90">
        <f>SUMIFS(联通数据!I:I,联通数据!A:A,LEFT(O$1,6),联通数据!C:C,F90)/1000</f>
        <v>457.19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29">
        <v>18603653134</v>
      </c>
      <c r="J91" s="7">
        <v>18358.4</v>
      </c>
      <c r="K91" s="7">
        <v>0</v>
      </c>
      <c r="L91" s="7">
        <v>917.92</v>
      </c>
      <c r="M91" s="30">
        <f t="shared" si="4"/>
        <v>0.373063556736971</v>
      </c>
      <c r="N91" s="20">
        <f t="shared" si="5"/>
        <v>575.48</v>
      </c>
      <c r="O91">
        <f>SUMIFS(联通数据!I:I,联通数据!A:A,LEFT(O$1,6),联通数据!C:C,F91)/1000</f>
        <v>11509.55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29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29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29">
        <v>18604530032</v>
      </c>
      <c r="J94" s="7">
        <v>0</v>
      </c>
      <c r="K94" s="7">
        <v>0</v>
      </c>
      <c r="L94" s="7">
        <v>0</v>
      </c>
      <c r="M94" s="30">
        <f t="shared" si="4"/>
        <v>0</v>
      </c>
      <c r="N94" s="20">
        <f t="shared" si="5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29">
        <v>15604570118</v>
      </c>
      <c r="J95" s="7">
        <v>50</v>
      </c>
      <c r="K95" s="7">
        <v>0</v>
      </c>
      <c r="L95" s="7">
        <v>2.5</v>
      </c>
      <c r="M95" s="30">
        <f t="shared" si="4"/>
        <v>0</v>
      </c>
      <c r="N95" s="20">
        <f t="shared" si="5"/>
        <v>2.5</v>
      </c>
      <c r="O95">
        <f>SUMIFS(联通数据!I:I,联通数据!A:A,LEFT(O$1,6),联通数据!C:C,F95)/1000</f>
        <v>50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29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29">
        <v>15645201855</v>
      </c>
      <c r="J97" s="7">
        <v>0</v>
      </c>
      <c r="K97" s="7">
        <v>0</v>
      </c>
      <c r="L97" s="7">
        <v>0</v>
      </c>
      <c r="M97" s="30">
        <f t="shared" si="4"/>
        <v>0</v>
      </c>
      <c r="N97" s="20">
        <f t="shared" si="5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29">
        <v>18604530207</v>
      </c>
      <c r="J98" s="7">
        <v>0</v>
      </c>
      <c r="K98" s="7">
        <v>0</v>
      </c>
      <c r="L98" s="7">
        <v>0</v>
      </c>
      <c r="M98" s="30">
        <f t="shared" si="4"/>
        <v>0</v>
      </c>
      <c r="N98" s="20">
        <f t="shared" si="5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29">
        <v>15645202616</v>
      </c>
      <c r="J99" s="7">
        <v>0</v>
      </c>
      <c r="K99" s="7">
        <v>0</v>
      </c>
      <c r="L99" s="7">
        <v>0</v>
      </c>
      <c r="M99" s="30">
        <f t="shared" ref="M99:M130" si="6">IF(J99+K99&gt;0,1-O99/(J99+K99),0)</f>
        <v>0</v>
      </c>
      <c r="N99" s="20">
        <f t="shared" ref="N99:N130" si="7">ROUND(L99*(1-M99),2)</f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29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29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29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29">
        <v>18603658121</v>
      </c>
      <c r="J103" s="7">
        <v>7472.6</v>
      </c>
      <c r="K103" s="7">
        <v>0</v>
      </c>
      <c r="L103" s="7">
        <v>373.63</v>
      </c>
      <c r="M103" s="30">
        <f t="shared" si="6"/>
        <v>2.00733345824267e-5</v>
      </c>
      <c r="N103" s="20">
        <f t="shared" si="7"/>
        <v>373.62</v>
      </c>
      <c r="O103">
        <f>SUMIFS(联通数据!I:I,联通数据!A:A,LEFT(O$1,6),联通数据!C:C,F103)/1000</f>
        <v>7472.45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29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29">
        <v>18603655892</v>
      </c>
      <c r="J105" s="7">
        <v>100</v>
      </c>
      <c r="K105" s="7">
        <v>0</v>
      </c>
      <c r="L105" s="7">
        <v>5</v>
      </c>
      <c r="M105" s="30">
        <f t="shared" si="6"/>
        <v>1</v>
      </c>
      <c r="N105" s="20">
        <f t="shared" si="7"/>
        <v>0</v>
      </c>
      <c r="O105">
        <f>SUMIFS(联通数据!I:I,联通数据!A:A,LEFT(O$1,6),联通数据!C:C,F105)/1000</f>
        <v>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29">
        <v>18604531311</v>
      </c>
      <c r="J106" s="7">
        <v>0</v>
      </c>
      <c r="K106" s="7">
        <v>0</v>
      </c>
      <c r="L106" s="7">
        <v>0</v>
      </c>
      <c r="M106" s="30">
        <f t="shared" si="6"/>
        <v>0</v>
      </c>
      <c r="N106" s="20">
        <f t="shared" si="7"/>
        <v>0</v>
      </c>
      <c r="O106">
        <f>SUMIFS(联通数据!I:I,联通数据!A:A,LEFT(O$1,6),联通数据!C:C,F106)/1000</f>
        <v>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29">
        <v>15645902632</v>
      </c>
      <c r="J107" s="7">
        <v>0</v>
      </c>
      <c r="K107" s="7">
        <v>0</v>
      </c>
      <c r="L107" s="7">
        <v>0</v>
      </c>
      <c r="M107" s="30">
        <f t="shared" si="6"/>
        <v>0</v>
      </c>
      <c r="N107" s="20">
        <f t="shared" si="7"/>
        <v>0</v>
      </c>
      <c r="O107">
        <f>SUMIFS(联通数据!I:I,联通数据!A:A,LEFT(O$1,6),联通数据!C:C,F107)/1000</f>
        <v>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29">
        <v>15645900188</v>
      </c>
      <c r="J108" s="7">
        <v>400</v>
      </c>
      <c r="K108" s="7">
        <v>0</v>
      </c>
      <c r="L108" s="7">
        <v>20</v>
      </c>
      <c r="M108" s="30">
        <f t="shared" si="6"/>
        <v>1</v>
      </c>
      <c r="N108" s="20">
        <f t="shared" si="7"/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29">
        <v>18603652936</v>
      </c>
      <c r="J109" s="7">
        <v>3000</v>
      </c>
      <c r="K109" s="7">
        <v>0</v>
      </c>
      <c r="L109" s="7">
        <v>150</v>
      </c>
      <c r="M109" s="30">
        <f t="shared" si="6"/>
        <v>1</v>
      </c>
      <c r="N109" s="20">
        <f t="shared" si="7"/>
        <v>0</v>
      </c>
      <c r="O109">
        <f>SUMIFS(联通数据!I:I,联通数据!A:A,LEFT(O$1,6),联通数据!C:C,F109)/1000</f>
        <v>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29">
        <v>18604530720</v>
      </c>
      <c r="J110" s="7">
        <v>50</v>
      </c>
      <c r="K110" s="7">
        <v>0</v>
      </c>
      <c r="L110" s="7">
        <v>2.5</v>
      </c>
      <c r="M110" s="30">
        <f t="shared" si="6"/>
        <v>0</v>
      </c>
      <c r="N110" s="20">
        <f t="shared" si="7"/>
        <v>2.5</v>
      </c>
      <c r="O110">
        <f>SUMIFS(联通数据!I:I,联通数据!A:A,LEFT(O$1,6),联通数据!C:C,F110)/1000</f>
        <v>50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29">
        <v>15645902632</v>
      </c>
      <c r="J111" s="7">
        <v>0</v>
      </c>
      <c r="K111" s="7">
        <v>0</v>
      </c>
      <c r="L111" s="7">
        <v>0</v>
      </c>
      <c r="M111" s="30">
        <f t="shared" si="6"/>
        <v>0</v>
      </c>
      <c r="N111" s="20">
        <f t="shared" si="7"/>
        <v>0</v>
      </c>
      <c r="O111">
        <f>SUMIFS(联通数据!I:I,联通数据!A:A,LEFT(O$1,6),联通数据!C:C,F111)/1000</f>
        <v>0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29">
        <v>15604524549</v>
      </c>
      <c r="J112" s="7">
        <v>3000</v>
      </c>
      <c r="K112" s="7">
        <v>0</v>
      </c>
      <c r="L112" s="7">
        <v>150</v>
      </c>
      <c r="M112" s="30">
        <f t="shared" si="6"/>
        <v>1</v>
      </c>
      <c r="N112" s="20">
        <f t="shared" si="7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29">
        <v>18603655983</v>
      </c>
      <c r="J113" s="7">
        <v>1622.57</v>
      </c>
      <c r="K113" s="7">
        <v>0</v>
      </c>
      <c r="L113" s="7">
        <v>81.1285</v>
      </c>
      <c r="M113" s="30">
        <f t="shared" si="6"/>
        <v>0</v>
      </c>
      <c r="N113" s="20">
        <f t="shared" si="7"/>
        <v>81.13</v>
      </c>
      <c r="O113">
        <f>SUMIFS(联通数据!I:I,联通数据!A:A,LEFT(O$1,6),联通数据!C:C,F113)/1000</f>
        <v>1622.57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29">
        <v>18645360121</v>
      </c>
      <c r="J114" s="7">
        <v>800</v>
      </c>
      <c r="K114" s="7">
        <v>0</v>
      </c>
      <c r="L114" s="7">
        <v>40</v>
      </c>
      <c r="M114" s="30">
        <f t="shared" si="6"/>
        <v>1</v>
      </c>
      <c r="N114" s="20">
        <f t="shared" si="7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29">
        <v>18604530205</v>
      </c>
      <c r="J115" s="7">
        <v>800</v>
      </c>
      <c r="K115" s="7">
        <v>0</v>
      </c>
      <c r="L115" s="7">
        <v>40</v>
      </c>
      <c r="M115" s="30">
        <f t="shared" si="6"/>
        <v>1</v>
      </c>
      <c r="N115" s="20">
        <f t="shared" si="7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29">
        <v>18603655929</v>
      </c>
      <c r="J116" s="7">
        <v>0</v>
      </c>
      <c r="K116" s="7">
        <v>0</v>
      </c>
      <c r="L116" s="7">
        <v>0</v>
      </c>
      <c r="M116" s="30">
        <f t="shared" si="6"/>
        <v>0</v>
      </c>
      <c r="N116" s="20">
        <f t="shared" si="7"/>
        <v>0</v>
      </c>
      <c r="O116">
        <f>SUMIFS(联通数据!I:I,联通数据!A:A,LEFT(O$1,6),联通数据!C:C,F116)/1000</f>
        <v>0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29">
        <v>18603655929</v>
      </c>
      <c r="J117" s="7">
        <v>461.5</v>
      </c>
      <c r="K117" s="7">
        <v>0</v>
      </c>
      <c r="L117" s="7">
        <v>23.075</v>
      </c>
      <c r="M117" s="30">
        <f t="shared" si="6"/>
        <v>0</v>
      </c>
      <c r="N117" s="20">
        <f t="shared" si="7"/>
        <v>23.08</v>
      </c>
      <c r="O117">
        <f>SUMIFS(联通数据!I:I,联通数据!A:A,LEFT(O$1,6),联通数据!C:C,F117)/1000</f>
        <v>461.5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29">
        <v>18603655031</v>
      </c>
      <c r="J118" s="7">
        <v>100</v>
      </c>
      <c r="K118" s="7">
        <v>0</v>
      </c>
      <c r="L118" s="7">
        <v>5</v>
      </c>
      <c r="M118" s="30">
        <f t="shared" si="6"/>
        <v>0</v>
      </c>
      <c r="N118" s="20">
        <f t="shared" si="7"/>
        <v>5</v>
      </c>
      <c r="O118">
        <f>SUMIFS(联通数据!I:I,联通数据!A:A,LEFT(O$1,6),联通数据!C:C,F118)/1000</f>
        <v>100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29">
        <v>15645902632</v>
      </c>
      <c r="J119" s="7">
        <v>0</v>
      </c>
      <c r="K119" s="7">
        <v>0</v>
      </c>
      <c r="L119" s="7">
        <v>0</v>
      </c>
      <c r="M119" s="30">
        <f t="shared" si="6"/>
        <v>0</v>
      </c>
      <c r="N119" s="20">
        <f t="shared" si="7"/>
        <v>0</v>
      </c>
      <c r="O119">
        <f>SUMIFS(联通数据!I:I,联通数据!A:A,LEFT(O$1,6),联通数据!C:C,F119)/1000</f>
        <v>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29">
        <v>18604531625</v>
      </c>
      <c r="J120" s="7">
        <v>50</v>
      </c>
      <c r="K120" s="7">
        <v>0</v>
      </c>
      <c r="L120" s="7">
        <v>2.5</v>
      </c>
      <c r="M120" s="30">
        <f t="shared" si="6"/>
        <v>0</v>
      </c>
      <c r="N120" s="20">
        <f t="shared" si="7"/>
        <v>2.5</v>
      </c>
      <c r="O120">
        <f>SUMIFS(联通数据!I:I,联通数据!A:A,LEFT(O$1,6),联通数据!C:C,F120)/1000</f>
        <v>50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29">
        <v>15645900806</v>
      </c>
      <c r="J121" s="7">
        <v>20211.95</v>
      </c>
      <c r="K121" s="7">
        <v>0</v>
      </c>
      <c r="L121" s="7">
        <v>1010.5975</v>
      </c>
      <c r="M121" s="30">
        <f t="shared" si="6"/>
        <v>-0.000249852191401612</v>
      </c>
      <c r="N121" s="20">
        <f t="shared" si="7"/>
        <v>1010.85</v>
      </c>
      <c r="O121">
        <f>SUMIFS(联通数据!I:I,联通数据!A:A,LEFT(O$1,6),联通数据!C:C,F121)/1000</f>
        <v>20217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29">
        <v>15645900690</v>
      </c>
      <c r="J122" s="7">
        <v>0</v>
      </c>
      <c r="K122" s="7">
        <v>0</v>
      </c>
      <c r="L122" s="7">
        <v>0</v>
      </c>
      <c r="M122" s="30">
        <f t="shared" si="6"/>
        <v>0</v>
      </c>
      <c r="N122" s="20">
        <f t="shared" si="7"/>
        <v>0</v>
      </c>
      <c r="O122">
        <f>SUMIFS(联通数据!I:I,联通数据!A:A,LEFT(O$1,6),联通数据!C:C,F122)/1000</f>
        <v>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29">
        <v>15645902632</v>
      </c>
      <c r="J123" s="7">
        <v>0</v>
      </c>
      <c r="K123" s="7">
        <v>0</v>
      </c>
      <c r="L123" s="7">
        <v>0</v>
      </c>
      <c r="M123" s="30">
        <f t="shared" si="6"/>
        <v>0</v>
      </c>
      <c r="N123" s="20">
        <f t="shared" si="7"/>
        <v>0</v>
      </c>
      <c r="O123">
        <f>SUMIFS(联通数据!I:I,联通数据!A:A,LEFT(O$1,6),联通数据!C:C,F123)/1000</f>
        <v>0</v>
      </c>
    </row>
    <row r="124" spans="1:15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 t="s">
        <v>186</v>
      </c>
      <c r="I124" s="29">
        <v>18603655990</v>
      </c>
      <c r="J124" s="7">
        <v>200</v>
      </c>
      <c r="K124" s="7">
        <v>0</v>
      </c>
      <c r="L124" s="7">
        <v>10</v>
      </c>
      <c r="M124" s="30">
        <f t="shared" si="6"/>
        <v>0</v>
      </c>
      <c r="N124" s="20">
        <f t="shared" si="7"/>
        <v>10</v>
      </c>
      <c r="O124">
        <f>SUMIFS(联通数据!I:I,联通数据!A:A,LEFT(O$1,6),联通数据!C:C,F124)/1000</f>
        <v>200</v>
      </c>
    </row>
    <row r="125" spans="1:15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 t="s">
        <v>266</v>
      </c>
      <c r="I125" s="29">
        <v>15645882079</v>
      </c>
      <c r="J125" s="7">
        <v>210.35</v>
      </c>
      <c r="K125" s="7">
        <v>0</v>
      </c>
      <c r="L125" s="7">
        <v>10.5175</v>
      </c>
      <c r="M125" s="30">
        <f t="shared" si="6"/>
        <v>0</v>
      </c>
      <c r="N125" s="20">
        <f t="shared" si="7"/>
        <v>10.52</v>
      </c>
      <c r="O125">
        <f>SUMIFS(联通数据!I:I,联通数据!A:A,LEFT(O$1,6),联通数据!C:C,F125)/1000</f>
        <v>210.35</v>
      </c>
    </row>
    <row r="126" spans="1:15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 t="s">
        <v>178</v>
      </c>
      <c r="I126" s="29">
        <v>18604612320</v>
      </c>
      <c r="J126" s="7">
        <v>0</v>
      </c>
      <c r="K126" s="7">
        <v>0</v>
      </c>
      <c r="L126" s="7">
        <v>0</v>
      </c>
      <c r="M126" s="30">
        <f t="shared" si="6"/>
        <v>0</v>
      </c>
      <c r="N126" s="20">
        <f t="shared" si="7"/>
        <v>0</v>
      </c>
      <c r="O126">
        <f>SUMIFS(联通数据!I:I,联通数据!A:A,LEFT(O$1,6),联通数据!C:C,F126)/1000</f>
        <v>0</v>
      </c>
    </row>
    <row r="127" spans="1:15">
      <c r="A127" s="17">
        <v>242683</v>
      </c>
      <c r="B127" s="17" t="s">
        <v>269</v>
      </c>
      <c r="C127" s="17" t="s">
        <v>20</v>
      </c>
      <c r="D127" s="18">
        <v>42948</v>
      </c>
      <c r="E127" s="17" t="s">
        <v>17</v>
      </c>
      <c r="F127" s="17">
        <v>13154537508</v>
      </c>
      <c r="G127" s="17" t="s">
        <v>18</v>
      </c>
      <c r="H127" s="17" t="s">
        <v>270</v>
      </c>
      <c r="I127" s="29">
        <v>18645320599</v>
      </c>
      <c r="J127" s="7">
        <v>200</v>
      </c>
      <c r="K127" s="7">
        <v>0</v>
      </c>
      <c r="L127" s="7">
        <v>10</v>
      </c>
      <c r="M127" s="30">
        <f t="shared" si="6"/>
        <v>0</v>
      </c>
      <c r="N127" s="20">
        <f t="shared" si="7"/>
        <v>10</v>
      </c>
      <c r="O127">
        <f>SUMIFS(联通数据!I:I,联通数据!A:A,LEFT(O$1,6),联通数据!C:C,F127)/1000</f>
        <v>200</v>
      </c>
    </row>
    <row r="128" spans="1:15">
      <c r="A128" s="17">
        <v>242844</v>
      </c>
      <c r="B128" s="17" t="s">
        <v>271</v>
      </c>
      <c r="C128" s="17" t="s">
        <v>23</v>
      </c>
      <c r="D128" s="18">
        <v>42956</v>
      </c>
      <c r="E128" s="17" t="s">
        <v>17</v>
      </c>
      <c r="F128" s="17">
        <v>13199530121</v>
      </c>
      <c r="G128" s="17" t="s">
        <v>18</v>
      </c>
      <c r="H128" s="17" t="s">
        <v>272</v>
      </c>
      <c r="I128" s="29">
        <v>18603611236</v>
      </c>
      <c r="J128" s="7">
        <v>100</v>
      </c>
      <c r="K128" s="7">
        <v>0</v>
      </c>
      <c r="L128" s="7">
        <v>5</v>
      </c>
      <c r="M128" s="30">
        <f t="shared" si="6"/>
        <v>0</v>
      </c>
      <c r="N128" s="20">
        <f t="shared" si="7"/>
        <v>5</v>
      </c>
      <c r="O128">
        <f>SUMIFS(联通数据!I:I,联通数据!A:A,LEFT(O$1,6),联通数据!C:C,F128)/1000</f>
        <v>100</v>
      </c>
    </row>
    <row r="129" spans="1:15">
      <c r="A129" s="17">
        <v>242913</v>
      </c>
      <c r="B129" s="17" t="s">
        <v>273</v>
      </c>
      <c r="C129" s="17" t="s">
        <v>23</v>
      </c>
      <c r="D129" s="18">
        <v>42961</v>
      </c>
      <c r="E129" s="17" t="s">
        <v>17</v>
      </c>
      <c r="F129" s="17">
        <v>13206696812</v>
      </c>
      <c r="G129" s="17" t="s">
        <v>18</v>
      </c>
      <c r="H129" s="17" t="s">
        <v>272</v>
      </c>
      <c r="I129" s="29">
        <v>18603611236</v>
      </c>
      <c r="J129" s="7">
        <v>100</v>
      </c>
      <c r="K129" s="7">
        <v>0</v>
      </c>
      <c r="L129" s="7">
        <v>5</v>
      </c>
      <c r="M129" s="30">
        <f t="shared" si="6"/>
        <v>0</v>
      </c>
      <c r="N129" s="20">
        <f t="shared" si="7"/>
        <v>5</v>
      </c>
      <c r="O129">
        <f>SUMIFS(联通数据!I:I,联通数据!A:A,LEFT(O$1,6),联通数据!C:C,F129)/1000</f>
        <v>100</v>
      </c>
    </row>
    <row r="130" spans="1:15">
      <c r="A130" s="17">
        <v>243244</v>
      </c>
      <c r="B130" s="17" t="s">
        <v>275</v>
      </c>
      <c r="C130" s="17" t="s">
        <v>23</v>
      </c>
      <c r="D130" s="18">
        <v>42982</v>
      </c>
      <c r="E130" s="17" t="s">
        <v>17</v>
      </c>
      <c r="F130" s="17">
        <v>13206571707</v>
      </c>
      <c r="G130" s="17" t="s">
        <v>18</v>
      </c>
      <c r="H130" s="17" t="s">
        <v>276</v>
      </c>
      <c r="I130" s="29">
        <v>18603656031</v>
      </c>
      <c r="J130" s="7">
        <v>2000</v>
      </c>
      <c r="K130" s="7">
        <v>0</v>
      </c>
      <c r="L130" s="7">
        <v>100</v>
      </c>
      <c r="M130" s="30">
        <f t="shared" si="6"/>
        <v>0</v>
      </c>
      <c r="N130" s="20">
        <f t="shared" si="7"/>
        <v>100</v>
      </c>
      <c r="O130">
        <f>SUMIFS(联通数据!I:I,联通数据!A:A,LEFT(O$1,6),联通数据!C:C,F130)/1000</f>
        <v>2000</v>
      </c>
    </row>
    <row r="131" spans="1:15">
      <c r="A131" s="17">
        <v>243670</v>
      </c>
      <c r="B131" s="17" t="s">
        <v>277</v>
      </c>
      <c r="C131" s="17" t="s">
        <v>26</v>
      </c>
      <c r="D131" s="18">
        <v>42999</v>
      </c>
      <c r="E131" s="17" t="s">
        <v>17</v>
      </c>
      <c r="F131" s="17">
        <v>13214528702</v>
      </c>
      <c r="G131" s="17" t="s">
        <v>18</v>
      </c>
      <c r="H131" s="17" t="s">
        <v>143</v>
      </c>
      <c r="I131" s="29">
        <v>15645202539</v>
      </c>
      <c r="J131" s="7">
        <v>0</v>
      </c>
      <c r="K131" s="7">
        <v>0</v>
      </c>
      <c r="L131" s="7">
        <v>0</v>
      </c>
      <c r="M131" s="30">
        <f t="shared" ref="M131:M150" si="8">IF(J131+K131&gt;0,1-O131/(J131+K131),0)</f>
        <v>0</v>
      </c>
      <c r="N131" s="20">
        <f t="shared" ref="N131:N150" si="9">ROUND(L131*(1-M131),2)</f>
        <v>0</v>
      </c>
      <c r="O131">
        <f>SUMIFS(联通数据!I:I,联通数据!A:A,LEFT(O$1,6),联通数据!C:C,F131)/1000</f>
        <v>0</v>
      </c>
    </row>
    <row r="132" spans="1:15">
      <c r="A132" s="17">
        <v>243752</v>
      </c>
      <c r="B132" s="17" t="s">
        <v>278</v>
      </c>
      <c r="C132" s="17" t="s">
        <v>23</v>
      </c>
      <c r="D132" s="18">
        <v>43004</v>
      </c>
      <c r="E132" s="17" t="s">
        <v>17</v>
      </c>
      <c r="F132" s="17">
        <v>13199520937</v>
      </c>
      <c r="G132" s="17" t="s">
        <v>18</v>
      </c>
      <c r="H132" s="17" t="s">
        <v>279</v>
      </c>
      <c r="I132" s="29">
        <v>18603656003</v>
      </c>
      <c r="J132" s="7">
        <v>12.9</v>
      </c>
      <c r="K132" s="7">
        <v>0</v>
      </c>
      <c r="L132" s="7">
        <v>0.645</v>
      </c>
      <c r="M132" s="30">
        <f t="shared" si="8"/>
        <v>0</v>
      </c>
      <c r="N132" s="20">
        <f t="shared" si="9"/>
        <v>0.65</v>
      </c>
      <c r="O132">
        <f>SUMIFS(联通数据!I:I,联通数据!A:A,LEFT(O$1,6),联通数据!C:C,F132)/1000</f>
        <v>12.9</v>
      </c>
    </row>
    <row r="133" spans="1:15">
      <c r="A133" s="17">
        <v>243953</v>
      </c>
      <c r="B133" s="17" t="s">
        <v>163</v>
      </c>
      <c r="C133" s="17" t="s">
        <v>16</v>
      </c>
      <c r="D133" s="18">
        <v>43020</v>
      </c>
      <c r="E133" s="17" t="s">
        <v>17</v>
      </c>
      <c r="F133" s="17">
        <v>13204591017</v>
      </c>
      <c r="G133" s="17" t="s">
        <v>18</v>
      </c>
      <c r="H133" s="17" t="s">
        <v>164</v>
      </c>
      <c r="I133" s="29">
        <v>15645902632</v>
      </c>
      <c r="J133" s="7">
        <v>100</v>
      </c>
      <c r="K133" s="7">
        <v>0</v>
      </c>
      <c r="L133" s="7">
        <v>5</v>
      </c>
      <c r="M133" s="30">
        <f t="shared" si="8"/>
        <v>0</v>
      </c>
      <c r="N133" s="20">
        <f t="shared" si="9"/>
        <v>5</v>
      </c>
      <c r="O133">
        <f>SUMIFS(联通数据!I:I,联通数据!A:A,LEFT(O$1,6),联通数据!C:C,F133)/1000</f>
        <v>100</v>
      </c>
    </row>
    <row r="134" spans="1:15">
      <c r="A134" s="17">
        <v>243958</v>
      </c>
      <c r="B134" s="17" t="s">
        <v>25</v>
      </c>
      <c r="C134" s="17" t="s">
        <v>26</v>
      </c>
      <c r="D134" s="18">
        <v>43020</v>
      </c>
      <c r="E134" s="17" t="s">
        <v>17</v>
      </c>
      <c r="F134" s="17">
        <v>13100920367</v>
      </c>
      <c r="G134" s="17" t="s">
        <v>18</v>
      </c>
      <c r="H134" s="17" t="s">
        <v>27</v>
      </c>
      <c r="I134" s="29">
        <v>15645202616</v>
      </c>
      <c r="J134" s="7">
        <v>0</v>
      </c>
      <c r="K134" s="7">
        <v>0</v>
      </c>
      <c r="L134" s="7">
        <v>0</v>
      </c>
      <c r="M134" s="30">
        <f t="shared" si="8"/>
        <v>0</v>
      </c>
      <c r="N134" s="20">
        <f t="shared" si="9"/>
        <v>0</v>
      </c>
      <c r="O134">
        <f>SUMIFS(联通数据!I:I,联通数据!A:A,LEFT(O$1,6),联通数据!C:C,F134)/1000</f>
        <v>0</v>
      </c>
    </row>
    <row r="135" spans="1:15">
      <c r="A135" s="17">
        <v>244072</v>
      </c>
      <c r="B135" s="17" t="s">
        <v>281</v>
      </c>
      <c r="C135" s="17" t="s">
        <v>23</v>
      </c>
      <c r="D135" s="18">
        <v>43027</v>
      </c>
      <c r="E135" s="17" t="s">
        <v>17</v>
      </c>
      <c r="F135" s="17">
        <v>18503650524</v>
      </c>
      <c r="G135" s="17" t="s">
        <v>18</v>
      </c>
      <c r="H135" s="17" t="s">
        <v>282</v>
      </c>
      <c r="I135" s="29">
        <v>18603653689</v>
      </c>
      <c r="J135" s="7">
        <v>95.45</v>
      </c>
      <c r="K135" s="7">
        <v>0</v>
      </c>
      <c r="L135" s="7">
        <v>4.7725</v>
      </c>
      <c r="M135" s="30">
        <f t="shared" si="8"/>
        <v>0</v>
      </c>
      <c r="N135" s="20">
        <f t="shared" si="9"/>
        <v>4.77</v>
      </c>
      <c r="O135">
        <f>SUMIFS(联通数据!I:I,联通数据!A:A,LEFT(O$1,6),联通数据!C:C,F135)/1000</f>
        <v>95.45</v>
      </c>
    </row>
    <row r="136" spans="1:15">
      <c r="A136" s="17">
        <v>244074</v>
      </c>
      <c r="B136" s="17" t="s">
        <v>216</v>
      </c>
      <c r="C136" s="17" t="s">
        <v>20</v>
      </c>
      <c r="D136" s="18">
        <v>43027</v>
      </c>
      <c r="E136" s="17" t="s">
        <v>17</v>
      </c>
      <c r="F136" s="17">
        <v>13134532672</v>
      </c>
      <c r="G136" s="17" t="s">
        <v>18</v>
      </c>
      <c r="H136" s="17" t="s">
        <v>109</v>
      </c>
      <c r="I136" s="29">
        <v>18604530207</v>
      </c>
      <c r="J136" s="7">
        <v>5000</v>
      </c>
      <c r="K136" s="7">
        <v>0</v>
      </c>
      <c r="L136" s="7">
        <v>250</v>
      </c>
      <c r="M136" s="30">
        <f t="shared" si="8"/>
        <v>1</v>
      </c>
      <c r="N136" s="20">
        <f t="shared" si="9"/>
        <v>0</v>
      </c>
      <c r="O136">
        <f>SUMIFS(联通数据!I:I,联通数据!A:A,LEFT(O$1,6),联通数据!C:C,F136)/1000</f>
        <v>0</v>
      </c>
    </row>
    <row r="137" spans="1:15">
      <c r="A137" s="17">
        <v>244131</v>
      </c>
      <c r="B137" s="17" t="s">
        <v>283</v>
      </c>
      <c r="C137" s="17" t="s">
        <v>16</v>
      </c>
      <c r="D137" s="18">
        <v>43032</v>
      </c>
      <c r="E137" s="17" t="s">
        <v>17</v>
      </c>
      <c r="F137" s="17">
        <v>13263585152</v>
      </c>
      <c r="G137" s="17" t="s">
        <v>18</v>
      </c>
      <c r="H137" s="17" t="s">
        <v>133</v>
      </c>
      <c r="I137" s="29">
        <v>15645902162</v>
      </c>
      <c r="J137" s="7">
        <v>0</v>
      </c>
      <c r="K137" s="7">
        <v>0</v>
      </c>
      <c r="L137" s="7">
        <v>0</v>
      </c>
      <c r="M137" s="30">
        <f t="shared" si="8"/>
        <v>0</v>
      </c>
      <c r="N137" s="20">
        <f t="shared" si="9"/>
        <v>0</v>
      </c>
      <c r="O137">
        <f>SUMIFS(联通数据!I:I,联通数据!A:A,LEFT(O$1,6),联通数据!C:C,F137)/1000</f>
        <v>0</v>
      </c>
    </row>
    <row r="138" spans="1:15">
      <c r="A138" s="17">
        <v>244200</v>
      </c>
      <c r="B138" s="17" t="s">
        <v>284</v>
      </c>
      <c r="C138" s="17" t="s">
        <v>23</v>
      </c>
      <c r="D138" s="18">
        <v>43035</v>
      </c>
      <c r="E138" s="17" t="s">
        <v>17</v>
      </c>
      <c r="F138" s="17">
        <v>13274509774</v>
      </c>
      <c r="G138" s="17" t="s">
        <v>18</v>
      </c>
      <c r="H138" s="17" t="s">
        <v>114</v>
      </c>
      <c r="I138" s="29">
        <v>18603653134</v>
      </c>
      <c r="J138" s="7">
        <v>0</v>
      </c>
      <c r="K138" s="7">
        <v>0</v>
      </c>
      <c r="L138" s="7">
        <v>0</v>
      </c>
      <c r="M138" s="30">
        <f t="shared" si="8"/>
        <v>0</v>
      </c>
      <c r="N138" s="20">
        <f t="shared" si="9"/>
        <v>0</v>
      </c>
      <c r="O138">
        <f>SUMIFS(联通数据!I:I,联通数据!A:A,LEFT(O$1,6),联通数据!C:C,F138)/1000</f>
        <v>0</v>
      </c>
    </row>
    <row r="139" spans="1:15">
      <c r="A139" s="17">
        <v>244201</v>
      </c>
      <c r="B139" s="17" t="s">
        <v>287</v>
      </c>
      <c r="C139" s="17" t="s">
        <v>23</v>
      </c>
      <c r="D139" s="18">
        <v>43035</v>
      </c>
      <c r="E139" s="17" t="s">
        <v>17</v>
      </c>
      <c r="F139" s="17">
        <v>13054271356</v>
      </c>
      <c r="G139" s="17" t="s">
        <v>18</v>
      </c>
      <c r="H139" s="17" t="s">
        <v>288</v>
      </c>
      <c r="I139" s="29">
        <v>18603653698</v>
      </c>
      <c r="J139" s="7">
        <v>200</v>
      </c>
      <c r="K139" s="7">
        <v>0</v>
      </c>
      <c r="L139" s="7">
        <v>10</v>
      </c>
      <c r="M139" s="30">
        <f t="shared" si="8"/>
        <v>0</v>
      </c>
      <c r="N139" s="20">
        <f t="shared" si="9"/>
        <v>10</v>
      </c>
      <c r="O139">
        <f>SUMIFS(联通数据!I:I,联通数据!A:A,LEFT(O$1,6),联通数据!C:C,F139)/1000</f>
        <v>200</v>
      </c>
    </row>
    <row r="140" spans="1:15">
      <c r="A140" s="17">
        <v>244247</v>
      </c>
      <c r="B140" s="17" t="s">
        <v>289</v>
      </c>
      <c r="C140" s="17" t="s">
        <v>16</v>
      </c>
      <c r="D140" s="18">
        <v>43040</v>
      </c>
      <c r="E140" s="17" t="s">
        <v>17</v>
      </c>
      <c r="F140" s="17">
        <v>13251660302</v>
      </c>
      <c r="G140" s="17" t="s">
        <v>18</v>
      </c>
      <c r="H140" s="17" t="s">
        <v>290</v>
      </c>
      <c r="I140" s="29">
        <v>13956754338</v>
      </c>
      <c r="J140" s="7">
        <v>0</v>
      </c>
      <c r="K140" s="7">
        <v>0</v>
      </c>
      <c r="L140" s="7">
        <v>0</v>
      </c>
      <c r="M140" s="30">
        <f t="shared" si="8"/>
        <v>0</v>
      </c>
      <c r="N140" s="20">
        <f t="shared" si="9"/>
        <v>0</v>
      </c>
      <c r="O140">
        <f>SUMIFS(联通数据!I:I,联通数据!A:A,LEFT(O$1,6),联通数据!C:C,F140)/1000</f>
        <v>0</v>
      </c>
    </row>
    <row r="141" spans="1:15">
      <c r="A141" s="17">
        <v>244248</v>
      </c>
      <c r="B141" s="17" t="s">
        <v>291</v>
      </c>
      <c r="C141" s="17" t="s">
        <v>67</v>
      </c>
      <c r="D141" s="18">
        <v>43040</v>
      </c>
      <c r="E141" s="17" t="s">
        <v>17</v>
      </c>
      <c r="F141" s="17">
        <v>18645618580</v>
      </c>
      <c r="G141" s="17" t="s">
        <v>18</v>
      </c>
      <c r="H141" s="17" t="s">
        <v>292</v>
      </c>
      <c r="I141" s="29">
        <v>18604565130</v>
      </c>
      <c r="J141" s="7">
        <v>1200</v>
      </c>
      <c r="K141" s="7">
        <v>0</v>
      </c>
      <c r="L141" s="7">
        <v>60</v>
      </c>
      <c r="M141" s="30">
        <f t="shared" si="8"/>
        <v>1</v>
      </c>
      <c r="N141" s="20">
        <f t="shared" si="9"/>
        <v>0</v>
      </c>
      <c r="O141">
        <f>SUMIFS(联通数据!I:I,联通数据!A:A,LEFT(O$1,6),联通数据!C:C,F141)/1000</f>
        <v>0</v>
      </c>
    </row>
    <row r="142" spans="1:15">
      <c r="A142" s="17">
        <v>244271</v>
      </c>
      <c r="B142" s="17" t="s">
        <v>293</v>
      </c>
      <c r="C142" s="17" t="s">
        <v>26</v>
      </c>
      <c r="D142" s="18">
        <v>43040</v>
      </c>
      <c r="E142" s="17" t="s">
        <v>17</v>
      </c>
      <c r="F142" s="17">
        <v>13069975019</v>
      </c>
      <c r="G142" s="17" t="s">
        <v>18</v>
      </c>
      <c r="H142" s="17" t="s">
        <v>294</v>
      </c>
      <c r="I142" s="29">
        <v>15645201858</v>
      </c>
      <c r="J142" s="7">
        <v>800</v>
      </c>
      <c r="K142" s="7">
        <v>0</v>
      </c>
      <c r="L142" s="7">
        <v>40</v>
      </c>
      <c r="M142" s="30">
        <f t="shared" si="8"/>
        <v>0</v>
      </c>
      <c r="N142" s="20">
        <f t="shared" si="9"/>
        <v>40</v>
      </c>
      <c r="O142">
        <f>SUMIFS(联通数据!I:I,联通数据!A:A,LEFT(O$1,6),联通数据!C:C,F142)/1000</f>
        <v>800</v>
      </c>
    </row>
    <row r="143" spans="1:15">
      <c r="A143" s="17">
        <v>244307</v>
      </c>
      <c r="B143" s="17" t="s">
        <v>295</v>
      </c>
      <c r="C143" s="17" t="s">
        <v>16</v>
      </c>
      <c r="D143" s="18">
        <v>43041</v>
      </c>
      <c r="E143" s="17" t="s">
        <v>17</v>
      </c>
      <c r="F143" s="17">
        <v>13274657159</v>
      </c>
      <c r="G143" s="17" t="s">
        <v>18</v>
      </c>
      <c r="H143" s="17" t="s">
        <v>296</v>
      </c>
      <c r="I143" s="29">
        <v>15645900680</v>
      </c>
      <c r="J143" s="7">
        <v>188.48</v>
      </c>
      <c r="K143" s="7">
        <v>0</v>
      </c>
      <c r="L143" s="7">
        <v>9.424</v>
      </c>
      <c r="M143" s="30">
        <f t="shared" si="8"/>
        <v>0</v>
      </c>
      <c r="N143" s="20">
        <f t="shared" si="9"/>
        <v>9.42</v>
      </c>
      <c r="O143">
        <f>SUMIFS(联通数据!I:I,联通数据!A:A,LEFT(O$1,6),联通数据!C:C,F143)/1000</f>
        <v>188.48</v>
      </c>
    </row>
    <row r="144" spans="1:15">
      <c r="A144" s="17">
        <v>244341</v>
      </c>
      <c r="B144" s="17" t="s">
        <v>297</v>
      </c>
      <c r="C144" s="17" t="s">
        <v>23</v>
      </c>
      <c r="D144" s="18">
        <v>43042</v>
      </c>
      <c r="E144" s="17" t="s">
        <v>17</v>
      </c>
      <c r="F144" s="17">
        <v>13045100544</v>
      </c>
      <c r="G144" s="17" t="s">
        <v>18</v>
      </c>
      <c r="H144" s="17" t="s">
        <v>298</v>
      </c>
      <c r="I144" s="29">
        <v>18503672875</v>
      </c>
      <c r="J144" s="7">
        <v>360.48</v>
      </c>
      <c r="K144" s="7">
        <v>0</v>
      </c>
      <c r="L144" s="7">
        <v>18.024</v>
      </c>
      <c r="M144" s="30">
        <f t="shared" si="8"/>
        <v>0</v>
      </c>
      <c r="N144" s="20">
        <f t="shared" si="9"/>
        <v>18.02</v>
      </c>
      <c r="O144">
        <f>SUMIFS(联通数据!I:I,联通数据!A:A,LEFT(O$1,6),联通数据!C:C,F144)/1000</f>
        <v>360.48</v>
      </c>
    </row>
    <row r="145" spans="1:15">
      <c r="A145" s="17">
        <v>244486</v>
      </c>
      <c r="B145" s="17" t="s">
        <v>299</v>
      </c>
      <c r="C145" s="17" t="s">
        <v>26</v>
      </c>
      <c r="D145" s="18">
        <v>43053</v>
      </c>
      <c r="E145" s="17" t="s">
        <v>17</v>
      </c>
      <c r="F145" s="17">
        <v>13114620185</v>
      </c>
      <c r="G145" s="17" t="s">
        <v>18</v>
      </c>
      <c r="H145" s="17" t="s">
        <v>300</v>
      </c>
      <c r="I145" s="29">
        <v>15645256061</v>
      </c>
      <c r="J145" s="7">
        <v>800</v>
      </c>
      <c r="K145" s="7">
        <v>0</v>
      </c>
      <c r="L145" s="7">
        <v>40</v>
      </c>
      <c r="M145" s="30">
        <f t="shared" si="8"/>
        <v>0</v>
      </c>
      <c r="N145" s="20">
        <f t="shared" si="9"/>
        <v>40</v>
      </c>
      <c r="O145">
        <f>SUMIFS(联通数据!I:I,联通数据!A:A,LEFT(O$1,6),联通数据!C:C,F145)/1000</f>
        <v>800</v>
      </c>
    </row>
    <row r="146" spans="1:15">
      <c r="A146" s="17">
        <v>244535</v>
      </c>
      <c r="B146" s="17" t="s">
        <v>301</v>
      </c>
      <c r="C146" s="17" t="s">
        <v>23</v>
      </c>
      <c r="D146" s="18">
        <v>43055</v>
      </c>
      <c r="E146" s="17" t="s">
        <v>17</v>
      </c>
      <c r="F146" s="17">
        <v>15561582291</v>
      </c>
      <c r="G146" s="17" t="s">
        <v>18</v>
      </c>
      <c r="H146" s="17" t="s">
        <v>223</v>
      </c>
      <c r="I146" s="29">
        <v>18603658121</v>
      </c>
      <c r="J146" s="7">
        <v>2554.2</v>
      </c>
      <c r="K146" s="7">
        <v>0</v>
      </c>
      <c r="L146" s="7">
        <v>127.71</v>
      </c>
      <c r="M146" s="30">
        <f t="shared" si="8"/>
        <v>0</v>
      </c>
      <c r="N146" s="20">
        <f t="shared" si="9"/>
        <v>127.71</v>
      </c>
      <c r="O146">
        <f>SUMIFS(联通数据!I:I,联通数据!A:A,LEFT(O$1,6),联通数据!C:C,F146)/1000</f>
        <v>2554.2</v>
      </c>
    </row>
    <row r="147" spans="1:15">
      <c r="A147" s="17">
        <v>244720</v>
      </c>
      <c r="B147" s="17" t="s">
        <v>302</v>
      </c>
      <c r="C147" s="17" t="s">
        <v>20</v>
      </c>
      <c r="D147" s="18">
        <v>43066</v>
      </c>
      <c r="E147" s="17" t="s">
        <v>17</v>
      </c>
      <c r="F147" s="17">
        <v>13115536055</v>
      </c>
      <c r="G147" s="17" t="s">
        <v>18</v>
      </c>
      <c r="H147" s="17" t="s">
        <v>237</v>
      </c>
      <c r="I147" s="29">
        <v>18604530720</v>
      </c>
      <c r="J147" s="7">
        <v>50</v>
      </c>
      <c r="K147" s="7">
        <v>50</v>
      </c>
      <c r="L147" s="7">
        <v>6.25</v>
      </c>
      <c r="M147" s="30">
        <f t="shared" si="8"/>
        <v>0</v>
      </c>
      <c r="N147" s="20">
        <f t="shared" si="9"/>
        <v>6.25</v>
      </c>
      <c r="O147">
        <f>SUMIFS(联通数据!I:I,联通数据!A:A,LEFT(O$1,6),联通数据!C:C,F147)/1000</f>
        <v>100</v>
      </c>
    </row>
    <row r="148" spans="1:15">
      <c r="A148" s="17">
        <v>244728</v>
      </c>
      <c r="B148" s="17" t="s">
        <v>303</v>
      </c>
      <c r="C148" s="17" t="s">
        <v>67</v>
      </c>
      <c r="D148" s="18">
        <v>43066</v>
      </c>
      <c r="E148" s="17" t="s">
        <v>17</v>
      </c>
      <c r="F148" s="17">
        <v>13029937088</v>
      </c>
      <c r="G148" s="17" t="s">
        <v>18</v>
      </c>
      <c r="H148" s="17" t="s">
        <v>304</v>
      </c>
      <c r="I148" s="29">
        <v>18645677012</v>
      </c>
      <c r="J148" s="7">
        <v>800</v>
      </c>
      <c r="K148" s="7">
        <v>0</v>
      </c>
      <c r="L148" s="7">
        <v>40</v>
      </c>
      <c r="M148" s="30">
        <f t="shared" si="8"/>
        <v>1</v>
      </c>
      <c r="N148" s="20">
        <f t="shared" si="9"/>
        <v>0</v>
      </c>
      <c r="O148">
        <f>SUMIFS(联通数据!I:I,联通数据!A:A,LEFT(O$1,6),联通数据!C:C,F148)/1000</f>
        <v>0</v>
      </c>
    </row>
    <row r="149" spans="1:15">
      <c r="A149" s="17">
        <v>245154</v>
      </c>
      <c r="B149" s="17" t="s">
        <v>306</v>
      </c>
      <c r="C149" s="17" t="s">
        <v>20</v>
      </c>
      <c r="D149" s="18">
        <v>43089</v>
      </c>
      <c r="E149" s="17" t="s">
        <v>17</v>
      </c>
      <c r="F149" s="17">
        <v>13029951827</v>
      </c>
      <c r="G149" s="17" t="s">
        <v>18</v>
      </c>
      <c r="H149" s="17" t="s">
        <v>307</v>
      </c>
      <c r="I149" s="29">
        <v>18645310169</v>
      </c>
      <c r="J149" s="7">
        <v>100</v>
      </c>
      <c r="K149" s="7">
        <v>0</v>
      </c>
      <c r="L149" s="7">
        <v>5</v>
      </c>
      <c r="M149" s="30">
        <f t="shared" si="8"/>
        <v>0</v>
      </c>
      <c r="N149" s="20">
        <f t="shared" si="9"/>
        <v>5</v>
      </c>
      <c r="O149">
        <f>SUMIFS(联通数据!I:I,联通数据!A:A,LEFT(O$1,6),联通数据!C:C,F149)/1000</f>
        <v>100</v>
      </c>
    </row>
    <row r="150" spans="1:15">
      <c r="A150" s="17">
        <v>245580</v>
      </c>
      <c r="B150" s="17" t="s">
        <v>309</v>
      </c>
      <c r="C150" s="17" t="s">
        <v>23</v>
      </c>
      <c r="D150" s="18">
        <v>43117</v>
      </c>
      <c r="E150" s="17" t="s">
        <v>17</v>
      </c>
      <c r="F150" s="17">
        <v>15663851078</v>
      </c>
      <c r="G150" s="17" t="s">
        <v>18</v>
      </c>
      <c r="H150" s="17" t="s">
        <v>124</v>
      </c>
      <c r="I150" s="29">
        <v>18603655355</v>
      </c>
      <c r="J150" s="7">
        <v>200</v>
      </c>
      <c r="K150" s="7">
        <v>0</v>
      </c>
      <c r="L150" s="7">
        <v>10</v>
      </c>
      <c r="M150" s="30">
        <f t="shared" si="8"/>
        <v>0</v>
      </c>
      <c r="N150" s="20">
        <f t="shared" si="9"/>
        <v>10</v>
      </c>
      <c r="O150">
        <f>SUMIFS(联通数据!I:I,联通数据!A:A,LEFT(O$1,6),联通数据!C:C,F150)/1000</f>
        <v>200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2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M9" sqref="M9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  <col min="15" max="15" width="9.375"/>
  </cols>
  <sheetData>
    <row r="1" ht="24" spans="1:15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310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29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29">
        <v>18604530197</v>
      </c>
      <c r="J3" s="7">
        <v>0</v>
      </c>
      <c r="K3" s="7">
        <v>0</v>
      </c>
      <c r="L3" s="7">
        <v>0</v>
      </c>
      <c r="M3" s="30">
        <f t="shared" ref="M3:M34" si="0">IF(J3+K3&gt;0,1-O3/(J3+K3),0)</f>
        <v>0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186</v>
      </c>
      <c r="I4" s="29">
        <v>18603655990</v>
      </c>
      <c r="J4" s="7">
        <v>0</v>
      </c>
      <c r="K4" s="7">
        <v>0</v>
      </c>
      <c r="L4" s="7">
        <v>0</v>
      </c>
      <c r="M4" s="30">
        <f t="shared" si="0"/>
        <v>0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29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29">
        <v>15646202616</v>
      </c>
      <c r="J6" s="7">
        <v>1391.99</v>
      </c>
      <c r="K6" s="7">
        <v>0</v>
      </c>
      <c r="L6" s="7">
        <v>73.131</v>
      </c>
      <c r="M6" s="30">
        <f t="shared" si="0"/>
        <v>1</v>
      </c>
      <c r="N6" s="20">
        <f t="shared" si="1"/>
        <v>0</v>
      </c>
      <c r="O6">
        <f>SUMIFS(联通数据!I:I,联通数据!A:A,LEFT(O$1,6),联通数据!C:C,F6)/1000</f>
        <v>0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29">
        <v>18604530226</v>
      </c>
      <c r="J7" s="7">
        <v>139.84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139.84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29">
        <v>15645887172</v>
      </c>
      <c r="J8" s="7">
        <v>0</v>
      </c>
      <c r="K8" s="7">
        <v>0</v>
      </c>
      <c r="L8" s="7">
        <v>0</v>
      </c>
      <c r="M8" s="30">
        <f t="shared" si="0"/>
        <v>0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29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29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29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29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29">
        <v>18604532572</v>
      </c>
      <c r="J13" s="7">
        <v>0</v>
      </c>
      <c r="K13" s="7">
        <v>0</v>
      </c>
      <c r="L13" s="7">
        <v>0</v>
      </c>
      <c r="M13" s="30">
        <f t="shared" si="0"/>
        <v>0</v>
      </c>
      <c r="N13" s="20">
        <f t="shared" si="1"/>
        <v>0</v>
      </c>
      <c r="O13">
        <f>SUMIFS(联通数据!I:I,联通数据!A:A,LEFT(O$1,6),联通数据!C:C,F13)/1000</f>
        <v>0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29">
        <v>18604531815</v>
      </c>
      <c r="J14" s="7">
        <v>200</v>
      </c>
      <c r="K14" s="7">
        <v>0</v>
      </c>
      <c r="L14" s="7">
        <v>10</v>
      </c>
      <c r="M14" s="30">
        <f t="shared" si="0"/>
        <v>0</v>
      </c>
      <c r="N14" s="20">
        <f t="shared" si="1"/>
        <v>10</v>
      </c>
      <c r="O14">
        <f>SUMIFS(联通数据!I:I,联通数据!A:A,LEFT(O$1,6),联通数据!C:C,F14)/1000</f>
        <v>200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29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29">
        <v>15645900806</v>
      </c>
      <c r="J16" s="7">
        <v>1200</v>
      </c>
      <c r="K16" s="7">
        <v>0</v>
      </c>
      <c r="L16" s="7">
        <v>60</v>
      </c>
      <c r="M16" s="30">
        <f t="shared" si="0"/>
        <v>0</v>
      </c>
      <c r="N16" s="20">
        <f t="shared" si="1"/>
        <v>60</v>
      </c>
      <c r="O16">
        <f>SUMIFS(联通数据!I:I,联通数据!A:A,LEFT(O$1,6),联通数据!C:C,F16)/1000</f>
        <v>1200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29">
        <v>18603655890</v>
      </c>
      <c r="J17" s="7">
        <v>0</v>
      </c>
      <c r="K17" s="7">
        <v>0</v>
      </c>
      <c r="L17" s="7">
        <v>0</v>
      </c>
      <c r="M17" s="30">
        <f t="shared" si="0"/>
        <v>0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29">
        <v>15645900669</v>
      </c>
      <c r="J18" s="7">
        <v>1828.02</v>
      </c>
      <c r="K18" s="7">
        <v>0</v>
      </c>
      <c r="L18" s="7">
        <v>1455.738</v>
      </c>
      <c r="M18" s="30">
        <f t="shared" si="0"/>
        <v>-0.000229756786030766</v>
      </c>
      <c r="N18" s="20">
        <f t="shared" si="1"/>
        <v>1456.07</v>
      </c>
      <c r="O18">
        <f>SUMIFS(联通数据!I:I,联通数据!A:A,LEFT(O$1,6),联通数据!C:C,F18)/1000</f>
        <v>1828.44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29">
        <v>15645900188</v>
      </c>
      <c r="J19" s="7">
        <v>39.45</v>
      </c>
      <c r="K19" s="7">
        <v>0</v>
      </c>
      <c r="L19" s="7">
        <v>4.6775</v>
      </c>
      <c r="M19" s="30">
        <f t="shared" si="0"/>
        <v>-10.1394169835234</v>
      </c>
      <c r="N19" s="20">
        <f t="shared" si="1"/>
        <v>52.1</v>
      </c>
      <c r="O19">
        <f>SUMIFS(联通数据!I:I,联通数据!A:A,LEFT(O$1,6),联通数据!C:C,F19)/1000</f>
        <v>439.45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29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29">
        <v>15645902078</v>
      </c>
      <c r="J21" s="7">
        <v>0</v>
      </c>
      <c r="K21" s="7">
        <v>0</v>
      </c>
      <c r="L21" s="7">
        <v>0</v>
      </c>
      <c r="M21" s="30">
        <f t="shared" si="0"/>
        <v>0</v>
      </c>
      <c r="N21" s="20">
        <f t="shared" si="1"/>
        <v>0</v>
      </c>
      <c r="O21">
        <f>SUMIFS(联通数据!I:I,联通数据!A:A,LEFT(O$1,6),联通数据!C:C,F21)/1000</f>
        <v>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29">
        <v>15645900188</v>
      </c>
      <c r="J22" s="7">
        <v>0</v>
      </c>
      <c r="K22" s="7">
        <v>0</v>
      </c>
      <c r="L22" s="7">
        <v>0</v>
      </c>
      <c r="M22" s="30">
        <f t="shared" si="0"/>
        <v>0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29">
        <v>18603652357</v>
      </c>
      <c r="J23" s="7">
        <v>0</v>
      </c>
      <c r="K23" s="7">
        <v>0</v>
      </c>
      <c r="L23" s="7">
        <v>0</v>
      </c>
      <c r="M23" s="30">
        <f t="shared" si="0"/>
        <v>0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29">
        <v>18645502212</v>
      </c>
      <c r="J24" s="7">
        <v>0</v>
      </c>
      <c r="K24" s="7">
        <v>0</v>
      </c>
      <c r="L24" s="7">
        <v>0</v>
      </c>
      <c r="M24" s="30">
        <f t="shared" si="0"/>
        <v>0</v>
      </c>
      <c r="N24" s="20">
        <f t="shared" si="1"/>
        <v>0</v>
      </c>
      <c r="O24">
        <f>SUMIFS(联通数据!I:I,联通数据!A:A,LEFT(O$1,6),联通数据!C:C,F24)/1000</f>
        <v>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29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29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29">
        <v>18603656120</v>
      </c>
      <c r="J27" s="7">
        <v>123.97</v>
      </c>
      <c r="K27" s="7">
        <v>0</v>
      </c>
      <c r="L27" s="7">
        <v>11.473</v>
      </c>
      <c r="M27" s="30">
        <f t="shared" si="0"/>
        <v>0</v>
      </c>
      <c r="N27" s="20">
        <f t="shared" si="1"/>
        <v>11.47</v>
      </c>
      <c r="O27">
        <f>SUMIFS(联通数据!I:I,联通数据!A:A,LEFT(O$1,6),联通数据!C:C,F27)/1000</f>
        <v>123.97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29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29">
        <v>18604611856</v>
      </c>
      <c r="J29" s="7">
        <v>400</v>
      </c>
      <c r="K29" s="7">
        <v>0</v>
      </c>
      <c r="L29" s="7">
        <v>20</v>
      </c>
      <c r="M29" s="30">
        <f t="shared" si="0"/>
        <v>0.899775</v>
      </c>
      <c r="N29" s="20">
        <f t="shared" si="1"/>
        <v>2</v>
      </c>
      <c r="O29">
        <f>SUMIFS(联通数据!I:I,联通数据!A:A,LEFT(O$1,6),联通数据!C:C,F29)/1000</f>
        <v>40.09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29">
        <v>18604689168</v>
      </c>
      <c r="J30" s="7">
        <v>100</v>
      </c>
      <c r="K30" s="7">
        <v>0</v>
      </c>
      <c r="L30" s="7">
        <v>5</v>
      </c>
      <c r="M30" s="30">
        <f t="shared" si="0"/>
        <v>0</v>
      </c>
      <c r="N30" s="20">
        <f t="shared" si="1"/>
        <v>5</v>
      </c>
      <c r="O30">
        <f>SUMIFS(联通数据!I:I,联通数据!A:A,LEFT(O$1,6),联通数据!C:C,F30)/1000</f>
        <v>100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29">
        <v>18645674069</v>
      </c>
      <c r="J31" s="7">
        <v>0</v>
      </c>
      <c r="K31" s="7">
        <v>0</v>
      </c>
      <c r="L31" s="7">
        <v>0</v>
      </c>
      <c r="M31" s="30">
        <f t="shared" si="0"/>
        <v>0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29">
        <v>18604561359</v>
      </c>
      <c r="J32" s="7">
        <v>800</v>
      </c>
      <c r="K32" s="7">
        <v>0</v>
      </c>
      <c r="L32" s="7">
        <v>40</v>
      </c>
      <c r="M32" s="30">
        <f t="shared" si="0"/>
        <v>0.9375</v>
      </c>
      <c r="N32" s="20">
        <f t="shared" si="1"/>
        <v>2.5</v>
      </c>
      <c r="O32">
        <f>SUMIFS(联通数据!I:I,联通数据!A:A,LEFT(O$1,6),联通数据!C:C,F32)/1000</f>
        <v>50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29">
        <v>15645202616</v>
      </c>
      <c r="J33" s="7">
        <v>0</v>
      </c>
      <c r="K33" s="7">
        <v>0</v>
      </c>
      <c r="L33" s="7">
        <v>0</v>
      </c>
      <c r="M33" s="30">
        <f t="shared" si="0"/>
        <v>0</v>
      </c>
      <c r="N33" s="20">
        <f t="shared" si="1"/>
        <v>0</v>
      </c>
      <c r="O33">
        <f>SUMIFS(联通数据!I:I,联通数据!A:A,LEFT(O$1,6),联通数据!C:C,F33)/1000</f>
        <v>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29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 t="s">
        <v>75</v>
      </c>
      <c r="I35" s="29">
        <v>18604664632</v>
      </c>
      <c r="J35" s="7">
        <v>0</v>
      </c>
      <c r="K35" s="7">
        <v>0</v>
      </c>
      <c r="L35" s="7">
        <v>0</v>
      </c>
      <c r="M35" s="30">
        <f t="shared" ref="M35:M66" si="2">IF(J35+K35&gt;0,1-O35/(J35+K35),0)</f>
        <v>0</v>
      </c>
      <c r="N35" s="20">
        <f t="shared" ref="N35:N66" si="3">ROUND(L35*(1-M35),2)</f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29">
        <v>18603655953</v>
      </c>
      <c r="J36" s="7">
        <v>0</v>
      </c>
      <c r="K36" s="7">
        <v>0</v>
      </c>
      <c r="L36" s="7">
        <v>0</v>
      </c>
      <c r="M36" s="30">
        <f t="shared" si="2"/>
        <v>0</v>
      </c>
      <c r="N36" s="20">
        <f t="shared" si="3"/>
        <v>0</v>
      </c>
      <c r="O36">
        <f>SUMIFS(联通数据!I:I,联通数据!A:A,LEFT(O$1,6),联通数据!C:C,F36)/1000</f>
        <v>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29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29">
        <v>18603653136</v>
      </c>
      <c r="J38" s="7">
        <v>536.5</v>
      </c>
      <c r="K38" s="7">
        <v>0</v>
      </c>
      <c r="L38" s="7">
        <v>34.2695</v>
      </c>
      <c r="M38" s="30">
        <f t="shared" si="2"/>
        <v>0</v>
      </c>
      <c r="N38" s="20">
        <f t="shared" si="3"/>
        <v>34.27</v>
      </c>
      <c r="O38">
        <f>SUMIFS(联通数据!I:I,联通数据!A:A,LEFT(O$1,6),联通数据!C:C,F38)/1000</f>
        <v>536.5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29">
        <v>18603655983</v>
      </c>
      <c r="J39" s="7">
        <v>0</v>
      </c>
      <c r="K39" s="7">
        <v>0</v>
      </c>
      <c r="L39" s="7">
        <v>0</v>
      </c>
      <c r="M39" s="30">
        <f t="shared" si="2"/>
        <v>0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29">
        <v>18604530207</v>
      </c>
      <c r="J40" s="7">
        <v>50</v>
      </c>
      <c r="K40" s="7">
        <v>0</v>
      </c>
      <c r="L40" s="7">
        <v>2.5</v>
      </c>
      <c r="M40" s="30">
        <f t="shared" si="2"/>
        <v>0</v>
      </c>
      <c r="N40" s="20">
        <f t="shared" si="3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29">
        <v>18646410289</v>
      </c>
      <c r="J41" s="7">
        <v>0</v>
      </c>
      <c r="K41" s="7">
        <v>0</v>
      </c>
      <c r="L41" s="7">
        <v>0</v>
      </c>
      <c r="M41" s="30">
        <f t="shared" si="2"/>
        <v>0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29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29">
        <v>18645604068</v>
      </c>
      <c r="J43" s="7">
        <v>800</v>
      </c>
      <c r="K43" s="7">
        <v>0</v>
      </c>
      <c r="L43" s="7">
        <v>40</v>
      </c>
      <c r="M43" s="30">
        <f t="shared" si="2"/>
        <v>1</v>
      </c>
      <c r="N43" s="20">
        <f t="shared" si="3"/>
        <v>0</v>
      </c>
      <c r="O43">
        <f>SUMIFS(联通数据!I:I,联通数据!A:A,LEFT(O$1,6),联通数据!C:C,F43)/1000</f>
        <v>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29">
        <v>18603655891</v>
      </c>
      <c r="J44" s="7">
        <v>202.16</v>
      </c>
      <c r="K44" s="7">
        <v>0</v>
      </c>
      <c r="L44" s="7">
        <v>22.24</v>
      </c>
      <c r="M44" s="30">
        <f t="shared" si="2"/>
        <v>0</v>
      </c>
      <c r="N44" s="20">
        <f t="shared" si="3"/>
        <v>22.24</v>
      </c>
      <c r="O44">
        <f>SUMIFS(联通数据!I:I,联通数据!A:A,LEFT(O$1,6),联通数据!C:C,F44)/1000</f>
        <v>202.16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29">
        <v>18603655892</v>
      </c>
      <c r="J45" s="7">
        <v>1139.58</v>
      </c>
      <c r="K45" s="7">
        <v>0</v>
      </c>
      <c r="L45" s="7">
        <v>129.048</v>
      </c>
      <c r="M45" s="30">
        <f t="shared" si="2"/>
        <v>0</v>
      </c>
      <c r="N45" s="20">
        <f t="shared" si="3"/>
        <v>129.05</v>
      </c>
      <c r="O45">
        <f>SUMIFS(联通数据!I:I,联通数据!A:A,LEFT(O$1,6),联通数据!C:C,F45)/1000</f>
        <v>1139.58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29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29">
        <v>18645181233</v>
      </c>
      <c r="J47" s="7">
        <v>0</v>
      </c>
      <c r="K47" s="7">
        <v>0</v>
      </c>
      <c r="L47" s="7">
        <v>0</v>
      </c>
      <c r="M47" s="30">
        <f t="shared" si="2"/>
        <v>0</v>
      </c>
      <c r="N47" s="20">
        <f t="shared" si="3"/>
        <v>0</v>
      </c>
      <c r="O47">
        <f>SUMIFS(联通数据!I:I,联通数据!A:A,LEFT(O$1,6),联通数据!C:C,F47)/1000</f>
        <v>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29">
        <v>18603655355</v>
      </c>
      <c r="J48" s="7">
        <v>963.78</v>
      </c>
      <c r="K48" s="7">
        <v>0</v>
      </c>
      <c r="L48" s="7">
        <v>45.844</v>
      </c>
      <c r="M48" s="30">
        <f t="shared" si="2"/>
        <v>-0.000871568200211614</v>
      </c>
      <c r="N48" s="20">
        <f t="shared" si="3"/>
        <v>45.88</v>
      </c>
      <c r="O48">
        <f>SUMIFS(联通数据!I:I,联通数据!A:A,LEFT(O$1,6),联通数据!C:C,F48)/1000</f>
        <v>964.62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29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29">
        <v>15645887172</v>
      </c>
      <c r="J50" s="7">
        <v>50</v>
      </c>
      <c r="K50" s="7">
        <v>0</v>
      </c>
      <c r="L50" s="7">
        <v>2.5</v>
      </c>
      <c r="M50" s="30">
        <f t="shared" si="2"/>
        <v>0</v>
      </c>
      <c r="N50" s="20">
        <f t="shared" si="3"/>
        <v>2.5</v>
      </c>
      <c r="O50">
        <f>SUMIFS(联通数据!I:I,联通数据!A:A,LEFT(O$1,6),联通数据!C:C,F50)/1000</f>
        <v>50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29">
        <v>15645092162</v>
      </c>
      <c r="J51" s="7">
        <v>400</v>
      </c>
      <c r="K51" s="7">
        <v>0</v>
      </c>
      <c r="L51" s="7">
        <v>20</v>
      </c>
      <c r="M51" s="30">
        <f t="shared" si="2"/>
        <v>0</v>
      </c>
      <c r="N51" s="20">
        <f t="shared" si="3"/>
        <v>20</v>
      </c>
      <c r="O51">
        <f>SUMIFS(联通数据!I:I,联通数据!A:A,LEFT(O$1,6),联通数据!C:C,F51)/1000</f>
        <v>400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29">
        <v>18604530032</v>
      </c>
      <c r="J52" s="7">
        <v>100</v>
      </c>
      <c r="K52" s="7">
        <v>0</v>
      </c>
      <c r="L52" s="7">
        <v>5</v>
      </c>
      <c r="M52" s="30">
        <f t="shared" si="2"/>
        <v>0</v>
      </c>
      <c r="N52" s="20">
        <f t="shared" si="3"/>
        <v>5</v>
      </c>
      <c r="O52">
        <f>SUMIFS(联通数据!I:I,联通数据!A:A,LEFT(O$1,6),联通数据!C:C,F52)/1000</f>
        <v>100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29">
        <v>15645900517</v>
      </c>
      <c r="J53" s="7">
        <v>0</v>
      </c>
      <c r="K53" s="7">
        <v>0</v>
      </c>
      <c r="L53" s="7">
        <v>0</v>
      </c>
      <c r="M53" s="30">
        <f t="shared" si="2"/>
        <v>0</v>
      </c>
      <c r="N53" s="20">
        <f t="shared" si="3"/>
        <v>0</v>
      </c>
      <c r="O53">
        <f>SUMIFS(联通数据!I:I,联通数据!A:A,LEFT(O$1,6),联通数据!C:C,F53)/1000</f>
        <v>0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29">
        <v>18603600503</v>
      </c>
      <c r="J54" s="7">
        <v>0</v>
      </c>
      <c r="K54" s="7">
        <v>0</v>
      </c>
      <c r="L54" s="7">
        <v>0</v>
      </c>
      <c r="M54" s="30">
        <f t="shared" si="2"/>
        <v>0</v>
      </c>
      <c r="N54" s="20">
        <f t="shared" si="3"/>
        <v>0</v>
      </c>
      <c r="O54">
        <f>SUMIFS(联通数据!I:I,联通数据!A:A,LEFT(O$1,6),联通数据!C:C,F54)/1000</f>
        <v>0</v>
      </c>
    </row>
    <row r="55" spans="1:15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 t="s">
        <v>141</v>
      </c>
      <c r="I55" s="29">
        <v>15645902667</v>
      </c>
      <c r="J55" s="7">
        <v>0</v>
      </c>
      <c r="K55" s="7">
        <v>0</v>
      </c>
      <c r="L55" s="7">
        <v>0</v>
      </c>
      <c r="M55" s="30">
        <f t="shared" si="2"/>
        <v>0</v>
      </c>
      <c r="N55" s="20">
        <f t="shared" si="3"/>
        <v>0</v>
      </c>
      <c r="O55">
        <f>SUMIFS(联通数据!I:I,联通数据!A:A,LEFT(O$1,6),联通数据!C:C,F55)/1000</f>
        <v>0</v>
      </c>
    </row>
    <row r="56" spans="1:15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 t="s">
        <v>143</v>
      </c>
      <c r="I56" s="29">
        <v>15645202539</v>
      </c>
      <c r="J56" s="7">
        <v>100</v>
      </c>
      <c r="K56" s="7">
        <v>0</v>
      </c>
      <c r="L56" s="7">
        <v>5</v>
      </c>
      <c r="M56" s="30">
        <f t="shared" si="2"/>
        <v>0.5</v>
      </c>
      <c r="N56" s="20">
        <f t="shared" si="3"/>
        <v>2.5</v>
      </c>
      <c r="O56">
        <f>SUMIFS(联通数据!I:I,联通数据!A:A,LEFT(O$1,6),联通数据!C:C,F56)/1000</f>
        <v>50</v>
      </c>
    </row>
    <row r="57" spans="1:15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 t="s">
        <v>145</v>
      </c>
      <c r="I57" s="29">
        <v>18646489055</v>
      </c>
      <c r="J57" s="7">
        <v>50</v>
      </c>
      <c r="K57" s="7">
        <v>0</v>
      </c>
      <c r="L57" s="7">
        <v>2.5</v>
      </c>
      <c r="M57" s="30">
        <f t="shared" si="2"/>
        <v>0</v>
      </c>
      <c r="N57" s="20">
        <f t="shared" si="3"/>
        <v>2.5</v>
      </c>
      <c r="O57">
        <f>SUMIFS(联通数据!I:I,联通数据!A:A,LEFT(O$1,6),联通数据!C:C,F57)/1000</f>
        <v>50</v>
      </c>
    </row>
    <row r="58" spans="1:15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 t="s">
        <v>147</v>
      </c>
      <c r="I58" s="29">
        <v>13251569777</v>
      </c>
      <c r="J58" s="7">
        <v>800</v>
      </c>
      <c r="K58" s="7">
        <v>0</v>
      </c>
      <c r="L58" s="7">
        <v>40</v>
      </c>
      <c r="M58" s="30">
        <f t="shared" si="2"/>
        <v>1</v>
      </c>
      <c r="N58" s="20">
        <f t="shared" si="3"/>
        <v>0</v>
      </c>
      <c r="O58">
        <f>SUMIFS(联通数据!I:I,联通数据!A:A,LEFT(O$1,6),联通数据!C:C,F58)/1000</f>
        <v>0</v>
      </c>
    </row>
    <row r="59" spans="1:15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 t="s">
        <v>149</v>
      </c>
      <c r="I59" s="29">
        <v>18604530781</v>
      </c>
      <c r="J59" s="7">
        <v>0</v>
      </c>
      <c r="K59" s="7">
        <v>0</v>
      </c>
      <c r="L59" s="7">
        <v>0</v>
      </c>
      <c r="M59" s="30">
        <f t="shared" si="2"/>
        <v>0</v>
      </c>
      <c r="N59" s="20">
        <f t="shared" si="3"/>
        <v>0</v>
      </c>
      <c r="O59">
        <f>SUMIFS(联通数据!I:I,联通数据!A:A,LEFT(O$1,6),联通数据!C:C,F59)/1000</f>
        <v>0</v>
      </c>
    </row>
    <row r="60" spans="1:15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 t="s">
        <v>151</v>
      </c>
      <c r="I60" s="29">
        <v>15645902355</v>
      </c>
      <c r="J60" s="7">
        <v>0</v>
      </c>
      <c r="K60" s="7">
        <v>0</v>
      </c>
      <c r="L60" s="7">
        <v>0</v>
      </c>
      <c r="M60" s="30">
        <f t="shared" si="2"/>
        <v>0</v>
      </c>
      <c r="N60" s="20">
        <f t="shared" si="3"/>
        <v>0</v>
      </c>
      <c r="O60">
        <f>SUMIFS(联通数据!I:I,联通数据!A:A,LEFT(O$1,6),联通数据!C:C,F60)/1000</f>
        <v>0</v>
      </c>
    </row>
    <row r="61" spans="1:15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 t="s">
        <v>91</v>
      </c>
      <c r="I61" s="29">
        <v>15604572009</v>
      </c>
      <c r="J61" s="7">
        <v>0</v>
      </c>
      <c r="K61" s="7">
        <v>0</v>
      </c>
      <c r="L61" s="7">
        <v>0</v>
      </c>
      <c r="M61" s="30">
        <f t="shared" si="2"/>
        <v>0</v>
      </c>
      <c r="N61" s="20">
        <f t="shared" si="3"/>
        <v>0</v>
      </c>
      <c r="O61">
        <f>SUMIFS(联通数据!I:I,联通数据!A:A,LEFT(O$1,6),联通数据!C:C,F61)/1000</f>
        <v>0</v>
      </c>
    </row>
    <row r="62" spans="1:15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 t="s">
        <v>155</v>
      </c>
      <c r="I62" s="29">
        <v>15645904158</v>
      </c>
      <c r="J62" s="7">
        <v>0</v>
      </c>
      <c r="K62" s="7">
        <v>0</v>
      </c>
      <c r="L62" s="7">
        <v>0</v>
      </c>
      <c r="M62" s="30">
        <f t="shared" si="2"/>
        <v>0</v>
      </c>
      <c r="N62" s="20">
        <f t="shared" si="3"/>
        <v>0</v>
      </c>
      <c r="O62">
        <f>SUMIFS(联通数据!I:I,联通数据!A:A,LEFT(O$1,6),联通数据!C:C,F62)/1000</f>
        <v>0</v>
      </c>
    </row>
    <row r="63" spans="1:15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 t="s">
        <v>157</v>
      </c>
      <c r="I63" s="29">
        <v>15604572021</v>
      </c>
      <c r="J63" s="7">
        <v>100</v>
      </c>
      <c r="K63" s="7">
        <v>0</v>
      </c>
      <c r="L63" s="7">
        <v>5</v>
      </c>
      <c r="M63" s="30">
        <f t="shared" si="2"/>
        <v>1</v>
      </c>
      <c r="N63" s="20">
        <f t="shared" si="3"/>
        <v>0</v>
      </c>
      <c r="O63">
        <f>SUMIFS(联通数据!I:I,联通数据!A:A,LEFT(O$1,6),联通数据!C:C,F63)/1000</f>
        <v>0</v>
      </c>
    </row>
    <row r="64" spans="1:15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 t="s">
        <v>160</v>
      </c>
      <c r="I64" s="29">
        <v>18603656003</v>
      </c>
      <c r="J64" s="7">
        <v>31.5</v>
      </c>
      <c r="K64" s="7">
        <v>0</v>
      </c>
      <c r="L64" s="7">
        <v>4.62</v>
      </c>
      <c r="M64" s="30">
        <f t="shared" si="2"/>
        <v>0</v>
      </c>
      <c r="N64" s="20">
        <f t="shared" si="3"/>
        <v>4.62</v>
      </c>
      <c r="O64">
        <f>SUMIFS(联通数据!I:I,联通数据!A:A,LEFT(O$1,6),联通数据!C:C,F64)/1000</f>
        <v>31.5</v>
      </c>
    </row>
    <row r="65" spans="1:15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 t="s">
        <v>162</v>
      </c>
      <c r="I65" s="29">
        <v>18645502235</v>
      </c>
      <c r="J65" s="7">
        <v>400</v>
      </c>
      <c r="K65" s="7">
        <v>0</v>
      </c>
      <c r="L65" s="7">
        <v>20</v>
      </c>
      <c r="M65" s="30">
        <f t="shared" si="2"/>
        <v>0</v>
      </c>
      <c r="N65" s="20">
        <f t="shared" si="3"/>
        <v>20</v>
      </c>
      <c r="O65">
        <f>SUMIFS(联通数据!I:I,联通数据!A:A,LEFT(O$1,6),联通数据!C:C,F65)/1000</f>
        <v>400</v>
      </c>
    </row>
    <row r="66" spans="1:15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 t="s">
        <v>164</v>
      </c>
      <c r="I66" s="29">
        <v>15645902632</v>
      </c>
      <c r="J66" s="7">
        <v>0</v>
      </c>
      <c r="K66" s="7">
        <v>0</v>
      </c>
      <c r="L66" s="7">
        <v>0</v>
      </c>
      <c r="M66" s="30">
        <f t="shared" si="2"/>
        <v>0</v>
      </c>
      <c r="N66" s="20">
        <f t="shared" si="3"/>
        <v>0</v>
      </c>
      <c r="O66">
        <f>SUMIFS(联通数据!I:I,联通数据!A:A,LEFT(O$1,6),联通数据!C:C,F66)/1000</f>
        <v>0</v>
      </c>
    </row>
    <row r="67" spans="1:15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 t="s">
        <v>80</v>
      </c>
      <c r="I67" s="29">
        <v>18646181233</v>
      </c>
      <c r="J67" s="7">
        <v>453.13</v>
      </c>
      <c r="K67" s="7">
        <v>0</v>
      </c>
      <c r="L67" s="7">
        <v>34.672</v>
      </c>
      <c r="M67" s="30">
        <f t="shared" ref="M67:M98" si="4">IF(J67+K67&gt;0,1-O67/(J67+K67),0)</f>
        <v>0</v>
      </c>
      <c r="N67" s="20">
        <f t="shared" ref="N67:N98" si="5">ROUND(L67*(1-M67),2)</f>
        <v>34.67</v>
      </c>
      <c r="O67">
        <f>SUMIFS(联通数据!I:I,联通数据!A:A,LEFT(O$1,6),联通数据!C:C,F67)/1000</f>
        <v>453.13</v>
      </c>
    </row>
    <row r="68" spans="1:15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 t="s">
        <v>116</v>
      </c>
      <c r="I68" s="29">
        <v>18603655891</v>
      </c>
      <c r="J68" s="7">
        <v>400</v>
      </c>
      <c r="K68" s="7">
        <v>0</v>
      </c>
      <c r="L68" s="7">
        <v>20</v>
      </c>
      <c r="M68" s="30">
        <f t="shared" si="4"/>
        <v>1</v>
      </c>
      <c r="N68" s="20">
        <f t="shared" si="5"/>
        <v>0</v>
      </c>
      <c r="O68">
        <f>SUMIFS(联通数据!I:I,联通数据!A:A,LEFT(O$1,6),联通数据!C:C,F68)/1000</f>
        <v>0</v>
      </c>
    </row>
    <row r="69" spans="1:15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 t="s">
        <v>167</v>
      </c>
      <c r="I69" s="29">
        <v>18603655929</v>
      </c>
      <c r="J69" s="7">
        <v>0</v>
      </c>
      <c r="K69" s="7">
        <v>0</v>
      </c>
      <c r="L69" s="7">
        <v>0</v>
      </c>
      <c r="M69" s="30">
        <f t="shared" si="4"/>
        <v>0</v>
      </c>
      <c r="N69" s="20">
        <f t="shared" si="5"/>
        <v>0</v>
      </c>
      <c r="O69">
        <f>SUMIFS(联通数据!I:I,联通数据!A:A,LEFT(O$1,6),联通数据!C:C,F69)/1000</f>
        <v>0</v>
      </c>
    </row>
    <row r="70" spans="1:15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 t="s">
        <v>167</v>
      </c>
      <c r="I70" s="29">
        <v>18603655929</v>
      </c>
      <c r="J70" s="7">
        <v>0</v>
      </c>
      <c r="K70" s="7">
        <v>0</v>
      </c>
      <c r="L70" s="7">
        <v>0</v>
      </c>
      <c r="M70" s="30">
        <f t="shared" si="4"/>
        <v>0</v>
      </c>
      <c r="N70" s="20">
        <f t="shared" si="5"/>
        <v>0</v>
      </c>
      <c r="O70">
        <f>SUMIFS(联通数据!I:I,联通数据!A:A,LEFT(O$1,6),联通数据!C:C,F70)/1000</f>
        <v>0</v>
      </c>
    </row>
    <row r="71" spans="1:15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 t="s">
        <v>167</v>
      </c>
      <c r="I71" s="29">
        <v>18603655929</v>
      </c>
      <c r="J71" s="7">
        <v>0</v>
      </c>
      <c r="K71" s="7">
        <v>0</v>
      </c>
      <c r="L71" s="7">
        <v>0</v>
      </c>
      <c r="M71" s="30">
        <f t="shared" si="4"/>
        <v>0</v>
      </c>
      <c r="N71" s="20">
        <f t="shared" si="5"/>
        <v>0</v>
      </c>
      <c r="O71">
        <f>SUMIFS(联通数据!I:I,联通数据!A:A,LEFT(O$1,6),联通数据!C:C,F71)/1000</f>
        <v>0</v>
      </c>
    </row>
    <row r="72" spans="1:15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 t="s">
        <v>172</v>
      </c>
      <c r="I72" s="29">
        <v>18645614565</v>
      </c>
      <c r="J72" s="7">
        <v>200</v>
      </c>
      <c r="K72" s="7">
        <v>0</v>
      </c>
      <c r="L72" s="7">
        <v>10</v>
      </c>
      <c r="M72" s="30">
        <f t="shared" si="4"/>
        <v>0.5</v>
      </c>
      <c r="N72" s="20">
        <f t="shared" si="5"/>
        <v>5</v>
      </c>
      <c r="O72">
        <f>SUMIFS(联通数据!I:I,联通数据!A:A,LEFT(O$1,6),联通数据!C:C,F72)/1000</f>
        <v>100</v>
      </c>
    </row>
    <row r="73" spans="1:15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 t="s">
        <v>209</v>
      </c>
      <c r="I73" s="29">
        <v>15645902956</v>
      </c>
      <c r="J73" s="7">
        <v>0</v>
      </c>
      <c r="K73" s="7">
        <v>0</v>
      </c>
      <c r="L73" s="7">
        <v>0</v>
      </c>
      <c r="M73" s="30">
        <f t="shared" si="4"/>
        <v>0</v>
      </c>
      <c r="N73" s="20">
        <f t="shared" si="5"/>
        <v>0</v>
      </c>
      <c r="O73">
        <f>SUMIFS(联通数据!I:I,联通数据!A:A,LEFT(O$1,6),联通数据!C:C,F73)/1000</f>
        <v>0</v>
      </c>
    </row>
    <row r="74" spans="1:15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 t="s">
        <v>172</v>
      </c>
      <c r="I74" s="29">
        <v>18645614565</v>
      </c>
      <c r="J74" s="7">
        <v>0</v>
      </c>
      <c r="K74" s="7">
        <v>0</v>
      </c>
      <c r="L74" s="7">
        <v>0</v>
      </c>
      <c r="M74" s="30">
        <f t="shared" si="4"/>
        <v>0</v>
      </c>
      <c r="N74" s="20">
        <f t="shared" si="5"/>
        <v>0</v>
      </c>
      <c r="O74">
        <f>SUMIFS(联通数据!I:I,联通数据!A:A,LEFT(O$1,6),联通数据!C:C,F74)/1000</f>
        <v>0</v>
      </c>
    </row>
    <row r="75" spans="1:15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 t="s">
        <v>176</v>
      </c>
      <c r="I75" s="29">
        <v>18603656528</v>
      </c>
      <c r="J75" s="7">
        <v>200</v>
      </c>
      <c r="K75" s="7">
        <v>0</v>
      </c>
      <c r="L75" s="7">
        <v>10</v>
      </c>
      <c r="M75" s="30">
        <f t="shared" si="4"/>
        <v>0</v>
      </c>
      <c r="N75" s="20">
        <f t="shared" si="5"/>
        <v>10</v>
      </c>
      <c r="O75">
        <f>SUMIFS(联通数据!I:I,联通数据!A:A,LEFT(O$1,6),联通数据!C:C,F75)/1000</f>
        <v>200</v>
      </c>
    </row>
    <row r="76" spans="1:15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 t="s">
        <v>178</v>
      </c>
      <c r="I76" s="29">
        <v>18604612320</v>
      </c>
      <c r="J76" s="7">
        <v>50</v>
      </c>
      <c r="K76" s="7">
        <v>0</v>
      </c>
      <c r="L76" s="7">
        <v>2.5</v>
      </c>
      <c r="M76" s="30">
        <f t="shared" si="4"/>
        <v>0</v>
      </c>
      <c r="N76" s="20">
        <f t="shared" si="5"/>
        <v>2.5</v>
      </c>
      <c r="O76">
        <f>SUMIFS(联通数据!I:I,联通数据!A:A,LEFT(O$1,6),联通数据!C:C,F76)/1000</f>
        <v>50</v>
      </c>
    </row>
    <row r="77" spans="1:15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 t="s">
        <v>178</v>
      </c>
      <c r="I77" s="29">
        <v>18604612320</v>
      </c>
      <c r="J77" s="7">
        <v>50</v>
      </c>
      <c r="K77" s="7">
        <v>0</v>
      </c>
      <c r="L77" s="7">
        <v>2.5</v>
      </c>
      <c r="M77" s="30">
        <f t="shared" si="4"/>
        <v>0</v>
      </c>
      <c r="N77" s="20">
        <f t="shared" si="5"/>
        <v>2.5</v>
      </c>
      <c r="O77">
        <f>SUMIFS(联通数据!I:I,联通数据!A:A,LEFT(O$1,6),联通数据!C:C,F77)/1000</f>
        <v>50</v>
      </c>
    </row>
    <row r="78" spans="1:15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 t="s">
        <v>18</v>
      </c>
      <c r="I78" s="29">
        <v>18603600503</v>
      </c>
      <c r="J78" s="7">
        <v>0</v>
      </c>
      <c r="K78" s="7">
        <v>0</v>
      </c>
      <c r="L78" s="7">
        <v>0</v>
      </c>
      <c r="M78" s="30">
        <f t="shared" si="4"/>
        <v>0</v>
      </c>
      <c r="N78" s="20">
        <f t="shared" si="5"/>
        <v>0</v>
      </c>
      <c r="O78">
        <f>SUMIFS(联通数据!I:I,联通数据!A:A,LEFT(O$1,6),联通数据!C:C,F78)/1000</f>
        <v>0</v>
      </c>
    </row>
    <row r="79" spans="1:15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 t="s">
        <v>183</v>
      </c>
      <c r="I79" s="29">
        <v>18645177530</v>
      </c>
      <c r="J79" s="7">
        <v>100</v>
      </c>
      <c r="K79" s="7">
        <v>0</v>
      </c>
      <c r="L79" s="7">
        <v>5</v>
      </c>
      <c r="M79" s="30">
        <f t="shared" si="4"/>
        <v>1</v>
      </c>
      <c r="N79" s="20">
        <f t="shared" si="5"/>
        <v>0</v>
      </c>
      <c r="O79">
        <f>SUMIFS(联通数据!I:I,联通数据!A:A,LEFT(O$1,6),联通数据!C:C,F79)/1000</f>
        <v>0</v>
      </c>
    </row>
    <row r="80" spans="1:15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 t="s">
        <v>86</v>
      </c>
      <c r="I80" s="29">
        <v>15645902078</v>
      </c>
      <c r="J80" s="7">
        <v>0</v>
      </c>
      <c r="K80" s="7">
        <v>0</v>
      </c>
      <c r="L80" s="7">
        <v>0</v>
      </c>
      <c r="M80" s="30">
        <f t="shared" si="4"/>
        <v>0</v>
      </c>
      <c r="N80" s="20">
        <f t="shared" si="5"/>
        <v>0</v>
      </c>
      <c r="O80">
        <f>SUMIFS(联通数据!I:I,联通数据!A:A,LEFT(O$1,6),联通数据!C:C,F80)/1000</f>
        <v>0</v>
      </c>
    </row>
    <row r="81" spans="1:15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 t="s">
        <v>188</v>
      </c>
      <c r="I81" s="29">
        <v>18604664204</v>
      </c>
      <c r="J81" s="7">
        <v>50</v>
      </c>
      <c r="K81" s="7">
        <v>0</v>
      </c>
      <c r="L81" s="7">
        <v>4.084</v>
      </c>
      <c r="M81" s="30">
        <f t="shared" si="4"/>
        <v>0</v>
      </c>
      <c r="N81" s="20">
        <f t="shared" si="5"/>
        <v>4.08</v>
      </c>
      <c r="O81">
        <f>SUMIFS(联通数据!I:I,联通数据!A:A,LEFT(O$1,6),联通数据!C:C,F81)/1000</f>
        <v>50</v>
      </c>
    </row>
    <row r="82" spans="1:15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 t="s">
        <v>189</v>
      </c>
      <c r="I82" s="29">
        <v>18645614565</v>
      </c>
      <c r="J82" s="7">
        <v>0</v>
      </c>
      <c r="K82" s="7">
        <v>0</v>
      </c>
      <c r="L82" s="7">
        <v>0</v>
      </c>
      <c r="M82" s="30">
        <f t="shared" si="4"/>
        <v>0</v>
      </c>
      <c r="N82" s="20">
        <f t="shared" si="5"/>
        <v>0</v>
      </c>
      <c r="O82">
        <f>SUMIFS(联通数据!I:I,联通数据!A:A,LEFT(O$1,6),联通数据!C:C,F82)/1000</f>
        <v>0</v>
      </c>
    </row>
    <row r="83" spans="1:15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 t="s">
        <v>191</v>
      </c>
      <c r="I83" s="29">
        <v>15645901778</v>
      </c>
      <c r="J83" s="7">
        <v>50</v>
      </c>
      <c r="K83" s="7">
        <v>0</v>
      </c>
      <c r="L83" s="7">
        <v>2.5</v>
      </c>
      <c r="M83" s="30">
        <f t="shared" si="4"/>
        <v>0</v>
      </c>
      <c r="N83" s="20">
        <f t="shared" si="5"/>
        <v>2.5</v>
      </c>
      <c r="O83">
        <f>SUMIFS(联通数据!I:I,联通数据!A:A,LEFT(O$1,6),联通数据!C:C,F83)/1000</f>
        <v>50</v>
      </c>
    </row>
    <row r="84" spans="1:15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 t="s">
        <v>193</v>
      </c>
      <c r="I84" s="29">
        <v>15645209883</v>
      </c>
      <c r="J84" s="7">
        <v>400</v>
      </c>
      <c r="K84" s="7">
        <v>0</v>
      </c>
      <c r="L84" s="7">
        <v>20</v>
      </c>
      <c r="M84" s="30">
        <f t="shared" si="4"/>
        <v>0</v>
      </c>
      <c r="N84" s="20">
        <f t="shared" si="5"/>
        <v>20</v>
      </c>
      <c r="O84">
        <f>SUMIFS(联通数据!I:I,联通数据!A:A,LEFT(O$1,6),联通数据!C:C,F84)/1000</f>
        <v>400</v>
      </c>
    </row>
    <row r="85" spans="1:15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 t="s">
        <v>195</v>
      </c>
      <c r="I85" s="29">
        <v>18604562730</v>
      </c>
      <c r="J85" s="7">
        <v>200</v>
      </c>
      <c r="K85" s="7">
        <v>0</v>
      </c>
      <c r="L85" s="7">
        <v>10</v>
      </c>
      <c r="M85" s="30">
        <f t="shared" si="4"/>
        <v>0</v>
      </c>
      <c r="N85" s="20">
        <f t="shared" si="5"/>
        <v>10</v>
      </c>
      <c r="O85">
        <f>SUMIFS(联通数据!I:I,联通数据!A:A,LEFT(O$1,6),联通数据!C:C,F85)/1000</f>
        <v>200</v>
      </c>
    </row>
    <row r="86" spans="1:15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 t="s">
        <v>191</v>
      </c>
      <c r="I86" s="29">
        <v>15645901778</v>
      </c>
      <c r="J86" s="7">
        <v>100</v>
      </c>
      <c r="K86" s="7">
        <v>0</v>
      </c>
      <c r="L86" s="7">
        <v>5</v>
      </c>
      <c r="M86" s="30">
        <f t="shared" si="4"/>
        <v>0</v>
      </c>
      <c r="N86" s="20">
        <f t="shared" si="5"/>
        <v>5</v>
      </c>
      <c r="O86">
        <f>SUMIFS(联通数据!I:I,联通数据!A:A,LEFT(O$1,6),联通数据!C:C,F86)/1000</f>
        <v>100</v>
      </c>
    </row>
    <row r="87" spans="1:15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 t="s">
        <v>198</v>
      </c>
      <c r="I87" s="29">
        <v>15946716975</v>
      </c>
      <c r="J87" s="7">
        <v>50</v>
      </c>
      <c r="K87" s="7">
        <v>0</v>
      </c>
      <c r="L87" s="7">
        <v>2.5</v>
      </c>
      <c r="M87" s="30">
        <f t="shared" si="4"/>
        <v>0</v>
      </c>
      <c r="N87" s="20">
        <f t="shared" si="5"/>
        <v>2.5</v>
      </c>
      <c r="O87">
        <f>SUMIFS(联通数据!I:I,联通数据!A:A,LEFT(O$1,6),联通数据!C:C,F87)/1000</f>
        <v>50</v>
      </c>
    </row>
    <row r="88" spans="1:15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 t="s">
        <v>191</v>
      </c>
      <c r="I88" s="29">
        <v>15645901778</v>
      </c>
      <c r="J88" s="7">
        <v>100</v>
      </c>
      <c r="K88" s="7">
        <v>0</v>
      </c>
      <c r="L88" s="7">
        <v>5</v>
      </c>
      <c r="M88" s="30">
        <f t="shared" si="4"/>
        <v>0</v>
      </c>
      <c r="N88" s="20">
        <f t="shared" si="5"/>
        <v>5</v>
      </c>
      <c r="O88">
        <f>SUMIFS(联通数据!I:I,联通数据!A:A,LEFT(O$1,6),联通数据!C:C,F88)/1000</f>
        <v>100</v>
      </c>
    </row>
    <row r="89" spans="1:15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 t="s">
        <v>202</v>
      </c>
      <c r="I89" s="29">
        <v>18603653137</v>
      </c>
      <c r="J89" s="7">
        <v>50</v>
      </c>
      <c r="K89" s="7">
        <v>0</v>
      </c>
      <c r="L89" s="7">
        <v>3.0985</v>
      </c>
      <c r="M89" s="30">
        <f t="shared" si="4"/>
        <v>0</v>
      </c>
      <c r="N89" s="20">
        <f t="shared" si="5"/>
        <v>3.1</v>
      </c>
      <c r="O89">
        <f>SUMIFS(联通数据!I:I,联通数据!A:A,LEFT(O$1,6),联通数据!C:C,F89)/1000</f>
        <v>50</v>
      </c>
    </row>
    <row r="90" spans="1:15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 t="s">
        <v>191</v>
      </c>
      <c r="I90" s="29">
        <v>15645901778</v>
      </c>
      <c r="J90" s="7">
        <v>418.83</v>
      </c>
      <c r="K90" s="7">
        <v>0</v>
      </c>
      <c r="L90" s="7">
        <v>22.8595</v>
      </c>
      <c r="M90" s="30">
        <f t="shared" si="4"/>
        <v>0</v>
      </c>
      <c r="N90" s="20">
        <f t="shared" si="5"/>
        <v>22.86</v>
      </c>
      <c r="O90">
        <f>SUMIFS(联通数据!I:I,联通数据!A:A,LEFT(O$1,6),联通数据!C:C,F90)/1000</f>
        <v>418.83</v>
      </c>
    </row>
    <row r="91" spans="1:15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 t="s">
        <v>114</v>
      </c>
      <c r="I91" s="29">
        <v>18603653134</v>
      </c>
      <c r="J91" s="7">
        <v>16159</v>
      </c>
      <c r="K91" s="7">
        <v>0</v>
      </c>
      <c r="L91" s="7">
        <v>917.92</v>
      </c>
      <c r="M91" s="30">
        <f t="shared" si="4"/>
        <v>1</v>
      </c>
      <c r="N91" s="20">
        <f t="shared" si="5"/>
        <v>0</v>
      </c>
      <c r="O91">
        <f>SUMIFS(联通数据!I:I,联通数据!A:A,LEFT(O$1,6),联通数据!C:C,F91)/1000</f>
        <v>0</v>
      </c>
    </row>
    <row r="92" spans="1:15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 t="s">
        <v>84</v>
      </c>
      <c r="I92" s="29">
        <v>15604579070</v>
      </c>
      <c r="J92" s="7">
        <v>50</v>
      </c>
      <c r="K92" s="7">
        <v>0</v>
      </c>
      <c r="L92" s="7">
        <v>2.5</v>
      </c>
      <c r="M92" s="30">
        <f t="shared" si="4"/>
        <v>0</v>
      </c>
      <c r="N92" s="20">
        <f t="shared" si="5"/>
        <v>2.5</v>
      </c>
      <c r="O92">
        <f>SUMIFS(联通数据!I:I,联通数据!A:A,LEFT(O$1,6),联通数据!C:C,F92)/1000</f>
        <v>50</v>
      </c>
    </row>
    <row r="93" spans="1:15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 t="s">
        <v>207</v>
      </c>
      <c r="I93" s="29">
        <v>18603655170</v>
      </c>
      <c r="J93" s="7">
        <v>50</v>
      </c>
      <c r="K93" s="7">
        <v>0</v>
      </c>
      <c r="L93" s="7">
        <v>2.5</v>
      </c>
      <c r="M93" s="30">
        <f t="shared" si="4"/>
        <v>0</v>
      </c>
      <c r="N93" s="20">
        <f t="shared" si="5"/>
        <v>2.5</v>
      </c>
      <c r="O93">
        <f>SUMIFS(联通数据!I:I,联通数据!A:A,LEFT(O$1,6),联通数据!C:C,F93)/1000</f>
        <v>50</v>
      </c>
    </row>
    <row r="94" spans="1:15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 t="s">
        <v>76</v>
      </c>
      <c r="I94" s="29">
        <v>18604530032</v>
      </c>
      <c r="J94" s="7">
        <v>0</v>
      </c>
      <c r="K94" s="7">
        <v>0</v>
      </c>
      <c r="L94" s="7">
        <v>0</v>
      </c>
      <c r="M94" s="30">
        <f t="shared" si="4"/>
        <v>0</v>
      </c>
      <c r="N94" s="20">
        <f t="shared" si="5"/>
        <v>0</v>
      </c>
      <c r="O94">
        <f>SUMIFS(联通数据!I:I,联通数据!A:A,LEFT(O$1,6),联通数据!C:C,F94)/1000</f>
        <v>0</v>
      </c>
    </row>
    <row r="95" spans="1:15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 t="s">
        <v>212</v>
      </c>
      <c r="I95" s="29">
        <v>15604570118</v>
      </c>
      <c r="J95" s="7">
        <v>50</v>
      </c>
      <c r="K95" s="7">
        <v>0</v>
      </c>
      <c r="L95" s="7">
        <v>2.5</v>
      </c>
      <c r="M95" s="30">
        <f t="shared" si="4"/>
        <v>0</v>
      </c>
      <c r="N95" s="20">
        <f t="shared" si="5"/>
        <v>2.5</v>
      </c>
      <c r="O95">
        <f>SUMIFS(联通数据!I:I,联通数据!A:A,LEFT(O$1,6),联通数据!C:C,F95)/1000</f>
        <v>50</v>
      </c>
    </row>
    <row r="96" spans="1:15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 t="s">
        <v>176</v>
      </c>
      <c r="I96" s="29">
        <v>18603656528</v>
      </c>
      <c r="J96" s="7">
        <v>800</v>
      </c>
      <c r="K96" s="7">
        <v>0</v>
      </c>
      <c r="L96" s="7">
        <v>40</v>
      </c>
      <c r="M96" s="30">
        <f t="shared" si="4"/>
        <v>0</v>
      </c>
      <c r="N96" s="20">
        <f t="shared" si="5"/>
        <v>40</v>
      </c>
      <c r="O96">
        <f>SUMIFS(联通数据!I:I,联通数据!A:A,LEFT(O$1,6),联通数据!C:C,F96)/1000</f>
        <v>800</v>
      </c>
    </row>
    <row r="97" spans="1:15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 t="s">
        <v>80</v>
      </c>
      <c r="I97" s="29">
        <v>15645201855</v>
      </c>
      <c r="J97" s="7">
        <v>0</v>
      </c>
      <c r="K97" s="7">
        <v>0</v>
      </c>
      <c r="L97" s="7">
        <v>0</v>
      </c>
      <c r="M97" s="30">
        <f t="shared" si="4"/>
        <v>0</v>
      </c>
      <c r="N97" s="20">
        <f t="shared" si="5"/>
        <v>0</v>
      </c>
      <c r="O97">
        <f>SUMIFS(联通数据!I:I,联通数据!A:A,LEFT(O$1,6),联通数据!C:C,F97)/1000</f>
        <v>0</v>
      </c>
    </row>
    <row r="98" spans="1:15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 t="s">
        <v>109</v>
      </c>
      <c r="I98" s="29">
        <v>18604530207</v>
      </c>
      <c r="J98" s="7">
        <v>0</v>
      </c>
      <c r="K98" s="7">
        <v>0</v>
      </c>
      <c r="L98" s="7">
        <v>0</v>
      </c>
      <c r="M98" s="30">
        <f t="shared" si="4"/>
        <v>0</v>
      </c>
      <c r="N98" s="20">
        <f t="shared" si="5"/>
        <v>0</v>
      </c>
      <c r="O98">
        <f>SUMIFS(联通数据!I:I,联通数据!A:A,LEFT(O$1,6),联通数据!C:C,F98)/1000</f>
        <v>0</v>
      </c>
    </row>
    <row r="99" spans="1:15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 t="s">
        <v>27</v>
      </c>
      <c r="I99" s="29">
        <v>15645202616</v>
      </c>
      <c r="J99" s="7">
        <v>0</v>
      </c>
      <c r="K99" s="7">
        <v>0</v>
      </c>
      <c r="L99" s="7">
        <v>0</v>
      </c>
      <c r="M99" s="30">
        <f t="shared" ref="M99:M130" si="6">IF(J99+K99&gt;0,1-O99/(J99+K99),0)</f>
        <v>0</v>
      </c>
      <c r="N99" s="20">
        <f t="shared" ref="N99:N130" si="7">ROUND(L99*(1-M99),2)</f>
        <v>0</v>
      </c>
      <c r="O99">
        <f>SUMIFS(联通数据!I:I,联通数据!A:A,LEFT(O$1,6),联通数据!C:C,F99)/1000</f>
        <v>0</v>
      </c>
    </row>
    <row r="100" spans="1:15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 t="s">
        <v>27</v>
      </c>
      <c r="I100" s="29">
        <v>15645202616</v>
      </c>
      <c r="J100" s="7">
        <v>0</v>
      </c>
      <c r="K100" s="7">
        <v>0</v>
      </c>
      <c r="L100" s="7">
        <v>0</v>
      </c>
      <c r="M100" s="30">
        <f t="shared" si="6"/>
        <v>0</v>
      </c>
      <c r="N100" s="20">
        <f t="shared" si="7"/>
        <v>0</v>
      </c>
      <c r="O100">
        <f>SUMIFS(联通数据!I:I,联通数据!A:A,LEFT(O$1,6),联通数据!C:C,F100)/1000</f>
        <v>0</v>
      </c>
    </row>
    <row r="101" spans="1:15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 t="s">
        <v>218</v>
      </c>
      <c r="I101" s="29">
        <v>18604530211</v>
      </c>
      <c r="J101" s="7">
        <v>50</v>
      </c>
      <c r="K101" s="7">
        <v>0</v>
      </c>
      <c r="L101" s="7">
        <v>2.5</v>
      </c>
      <c r="M101" s="30">
        <f t="shared" si="6"/>
        <v>1</v>
      </c>
      <c r="N101" s="20">
        <f t="shared" si="7"/>
        <v>0</v>
      </c>
      <c r="O101">
        <f>SUMIFS(联通数据!I:I,联通数据!A:A,LEFT(O$1,6),联通数据!C:C,F101)/1000</f>
        <v>0</v>
      </c>
    </row>
    <row r="102" spans="1:15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 t="s">
        <v>221</v>
      </c>
      <c r="I102" s="29">
        <v>18603609617</v>
      </c>
      <c r="J102" s="7">
        <v>100</v>
      </c>
      <c r="K102" s="7">
        <v>0</v>
      </c>
      <c r="L102" s="7">
        <v>5</v>
      </c>
      <c r="M102" s="30">
        <f t="shared" si="6"/>
        <v>0</v>
      </c>
      <c r="N102" s="20">
        <f t="shared" si="7"/>
        <v>5</v>
      </c>
      <c r="O102">
        <f>SUMIFS(联通数据!I:I,联通数据!A:A,LEFT(O$1,6),联通数据!C:C,F102)/1000</f>
        <v>100</v>
      </c>
    </row>
    <row r="103" spans="1:15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 t="s">
        <v>223</v>
      </c>
      <c r="I103" s="29">
        <v>18603658121</v>
      </c>
      <c r="J103" s="7">
        <v>6007.9</v>
      </c>
      <c r="K103" s="7">
        <v>0</v>
      </c>
      <c r="L103" s="7">
        <v>373.63</v>
      </c>
      <c r="M103" s="30">
        <f t="shared" si="6"/>
        <v>-2.4967126616815e-5</v>
      </c>
      <c r="N103" s="20">
        <f t="shared" si="7"/>
        <v>373.64</v>
      </c>
      <c r="O103">
        <f>SUMIFS(联通数据!I:I,联通数据!A:A,LEFT(O$1,6),联通数据!C:C,F103)/1000</f>
        <v>6008.05</v>
      </c>
    </row>
    <row r="104" spans="1:15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 t="s">
        <v>225</v>
      </c>
      <c r="I104" s="29">
        <v>18603655971</v>
      </c>
      <c r="J104" s="7">
        <v>0</v>
      </c>
      <c r="K104" s="7">
        <v>0</v>
      </c>
      <c r="L104" s="7">
        <v>0</v>
      </c>
      <c r="M104" s="30">
        <f t="shared" si="6"/>
        <v>0</v>
      </c>
      <c r="N104" s="20">
        <f t="shared" si="7"/>
        <v>0</v>
      </c>
      <c r="O104">
        <f>SUMIFS(联通数据!I:I,联通数据!A:A,LEFT(O$1,6),联通数据!C:C,F104)/1000</f>
        <v>0</v>
      </c>
    </row>
    <row r="105" spans="1:15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 t="s">
        <v>118</v>
      </c>
      <c r="I105" s="29">
        <v>18603655892</v>
      </c>
      <c r="J105" s="7">
        <v>100</v>
      </c>
      <c r="K105" s="7">
        <v>0</v>
      </c>
      <c r="L105" s="7">
        <v>5</v>
      </c>
      <c r="M105" s="30">
        <f t="shared" si="6"/>
        <v>1</v>
      </c>
      <c r="N105" s="20">
        <f t="shared" si="7"/>
        <v>0</v>
      </c>
      <c r="O105">
        <f>SUMIFS(联通数据!I:I,联通数据!A:A,LEFT(O$1,6),联通数据!C:C,F105)/1000</f>
        <v>0</v>
      </c>
    </row>
    <row r="106" spans="1:15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 t="s">
        <v>230</v>
      </c>
      <c r="I106" s="29">
        <v>18604531311</v>
      </c>
      <c r="J106" s="7">
        <v>0</v>
      </c>
      <c r="K106" s="7">
        <v>0</v>
      </c>
      <c r="L106" s="7">
        <v>0</v>
      </c>
      <c r="M106" s="30">
        <f t="shared" si="6"/>
        <v>0</v>
      </c>
      <c r="N106" s="20">
        <f t="shared" si="7"/>
        <v>0</v>
      </c>
      <c r="O106">
        <f>SUMIFS(联通数据!I:I,联通数据!A:A,LEFT(O$1,6),联通数据!C:C,F106)/1000</f>
        <v>0</v>
      </c>
    </row>
    <row r="107" spans="1:15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 t="s">
        <v>164</v>
      </c>
      <c r="I107" s="29">
        <v>15645902632</v>
      </c>
      <c r="J107" s="7">
        <v>0</v>
      </c>
      <c r="K107" s="7">
        <v>0</v>
      </c>
      <c r="L107" s="7">
        <v>0</v>
      </c>
      <c r="M107" s="30">
        <f t="shared" si="6"/>
        <v>0</v>
      </c>
      <c r="N107" s="20">
        <f t="shared" si="7"/>
        <v>0</v>
      </c>
      <c r="O107">
        <f>SUMIFS(联通数据!I:I,联通数据!A:A,LEFT(O$1,6),联通数据!C:C,F107)/1000</f>
        <v>0</v>
      </c>
    </row>
    <row r="108" spans="1:15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 t="s">
        <v>233</v>
      </c>
      <c r="I108" s="29">
        <v>15645900188</v>
      </c>
      <c r="J108" s="7">
        <v>400</v>
      </c>
      <c r="K108" s="7">
        <v>0</v>
      </c>
      <c r="L108" s="7">
        <v>20</v>
      </c>
      <c r="M108" s="30">
        <f t="shared" si="6"/>
        <v>1</v>
      </c>
      <c r="N108" s="20">
        <f t="shared" si="7"/>
        <v>0</v>
      </c>
      <c r="O108">
        <f>SUMIFS(联通数据!I:I,联通数据!A:A,LEFT(O$1,6),联通数据!C:C,F108)/1000</f>
        <v>0</v>
      </c>
    </row>
    <row r="109" spans="1:15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 t="s">
        <v>235</v>
      </c>
      <c r="I109" s="29">
        <v>18603652936</v>
      </c>
      <c r="J109" s="7">
        <v>3000</v>
      </c>
      <c r="K109" s="7">
        <v>0</v>
      </c>
      <c r="L109" s="7">
        <v>150</v>
      </c>
      <c r="M109" s="30">
        <f t="shared" si="6"/>
        <v>1</v>
      </c>
      <c r="N109" s="20">
        <f t="shared" si="7"/>
        <v>0</v>
      </c>
      <c r="O109">
        <f>SUMIFS(联通数据!I:I,联通数据!A:A,LEFT(O$1,6),联通数据!C:C,F109)/1000</f>
        <v>0</v>
      </c>
    </row>
    <row r="110" spans="1:15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 t="s">
        <v>237</v>
      </c>
      <c r="I110" s="29">
        <v>18604530720</v>
      </c>
      <c r="J110" s="7">
        <v>50</v>
      </c>
      <c r="K110" s="7">
        <v>0</v>
      </c>
      <c r="L110" s="7">
        <v>2.5</v>
      </c>
      <c r="M110" s="30">
        <f t="shared" si="6"/>
        <v>0</v>
      </c>
      <c r="N110" s="20">
        <f t="shared" si="7"/>
        <v>2.5</v>
      </c>
      <c r="O110">
        <f>SUMIFS(联通数据!I:I,联通数据!A:A,LEFT(O$1,6),联通数据!C:C,F110)/1000</f>
        <v>50</v>
      </c>
    </row>
    <row r="111" spans="1:15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 t="s">
        <v>164</v>
      </c>
      <c r="I111" s="29">
        <v>15645902632</v>
      </c>
      <c r="J111" s="7">
        <v>0</v>
      </c>
      <c r="K111" s="7">
        <v>0</v>
      </c>
      <c r="L111" s="7">
        <v>0</v>
      </c>
      <c r="M111" s="30">
        <f t="shared" si="6"/>
        <v>0</v>
      </c>
      <c r="N111" s="20">
        <f t="shared" si="7"/>
        <v>0</v>
      </c>
      <c r="O111">
        <f>SUMIFS(联通数据!I:I,联通数据!A:A,LEFT(O$1,6),联通数据!C:C,F111)/1000</f>
        <v>0</v>
      </c>
    </row>
    <row r="112" spans="1:15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 t="s">
        <v>239</v>
      </c>
      <c r="I112" s="29">
        <v>15604524549</v>
      </c>
      <c r="J112" s="7">
        <v>3000</v>
      </c>
      <c r="K112" s="7">
        <v>0</v>
      </c>
      <c r="L112" s="7">
        <v>150</v>
      </c>
      <c r="M112" s="30">
        <f t="shared" si="6"/>
        <v>1</v>
      </c>
      <c r="N112" s="20">
        <f t="shared" si="7"/>
        <v>0</v>
      </c>
      <c r="O112">
        <f>SUMIFS(联通数据!I:I,联通数据!A:A,LEFT(O$1,6),联通数据!C:C,F112)/1000</f>
        <v>0</v>
      </c>
    </row>
    <row r="113" spans="1:15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 t="s">
        <v>243</v>
      </c>
      <c r="I113" s="29">
        <v>18603655983</v>
      </c>
      <c r="J113" s="7">
        <v>1598.84</v>
      </c>
      <c r="K113" s="7">
        <v>0</v>
      </c>
      <c r="L113" s="7">
        <v>81.1285</v>
      </c>
      <c r="M113" s="30">
        <f t="shared" si="6"/>
        <v>0</v>
      </c>
      <c r="N113" s="20">
        <f t="shared" si="7"/>
        <v>81.13</v>
      </c>
      <c r="O113">
        <f>SUMIFS(联通数据!I:I,联通数据!A:A,LEFT(O$1,6),联通数据!C:C,F113)/1000</f>
        <v>1598.84</v>
      </c>
    </row>
    <row r="114" spans="1:15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 t="s">
        <v>245</v>
      </c>
      <c r="I114" s="29">
        <v>18645360121</v>
      </c>
      <c r="J114" s="7">
        <v>800</v>
      </c>
      <c r="K114" s="7">
        <v>0</v>
      </c>
      <c r="L114" s="7">
        <v>40</v>
      </c>
      <c r="M114" s="30">
        <f t="shared" si="6"/>
        <v>1</v>
      </c>
      <c r="N114" s="20">
        <f t="shared" si="7"/>
        <v>0</v>
      </c>
      <c r="O114">
        <f>SUMIFS(联通数据!I:I,联通数据!A:A,LEFT(O$1,6),联通数据!C:C,F114)/1000</f>
        <v>0</v>
      </c>
    </row>
    <row r="115" spans="1:15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 t="s">
        <v>247</v>
      </c>
      <c r="I115" s="29">
        <v>18604530205</v>
      </c>
      <c r="J115" s="7">
        <v>800</v>
      </c>
      <c r="K115" s="7">
        <v>0</v>
      </c>
      <c r="L115" s="7">
        <v>40</v>
      </c>
      <c r="M115" s="30">
        <f t="shared" si="6"/>
        <v>1</v>
      </c>
      <c r="N115" s="20">
        <f t="shared" si="7"/>
        <v>0</v>
      </c>
      <c r="O115">
        <f>SUMIFS(联通数据!I:I,联通数据!A:A,LEFT(O$1,6),联通数据!C:C,F115)/1000</f>
        <v>0</v>
      </c>
    </row>
    <row r="116" spans="1:15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 t="s">
        <v>167</v>
      </c>
      <c r="I116" s="29">
        <v>18603655929</v>
      </c>
      <c r="J116" s="7">
        <v>0</v>
      </c>
      <c r="K116" s="7">
        <v>0</v>
      </c>
      <c r="L116" s="7">
        <v>0</v>
      </c>
      <c r="M116" s="30">
        <f t="shared" si="6"/>
        <v>0</v>
      </c>
      <c r="N116" s="20">
        <f t="shared" si="7"/>
        <v>0</v>
      </c>
      <c r="O116">
        <f>SUMIFS(联通数据!I:I,联通数据!A:A,LEFT(O$1,6),联通数据!C:C,F116)/1000</f>
        <v>0</v>
      </c>
    </row>
    <row r="117" spans="1:15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 t="s">
        <v>167</v>
      </c>
      <c r="I117" s="29">
        <v>18603655929</v>
      </c>
      <c r="J117" s="7">
        <v>4566.05</v>
      </c>
      <c r="K117" s="7">
        <v>0</v>
      </c>
      <c r="L117" s="7">
        <v>23.075</v>
      </c>
      <c r="M117" s="30">
        <f t="shared" si="6"/>
        <v>0</v>
      </c>
      <c r="N117" s="20">
        <f t="shared" si="7"/>
        <v>23.08</v>
      </c>
      <c r="O117">
        <f>SUMIFS(联通数据!I:I,联通数据!A:A,LEFT(O$1,6),联通数据!C:C,F117)/1000</f>
        <v>4566.05</v>
      </c>
    </row>
    <row r="118" spans="1:15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 t="s">
        <v>254</v>
      </c>
      <c r="I118" s="29">
        <v>18603655031</v>
      </c>
      <c r="J118" s="7">
        <v>100</v>
      </c>
      <c r="K118" s="7">
        <v>0</v>
      </c>
      <c r="L118" s="7">
        <v>5</v>
      </c>
      <c r="M118" s="30">
        <f t="shared" si="6"/>
        <v>0</v>
      </c>
      <c r="N118" s="20">
        <f t="shared" si="7"/>
        <v>5</v>
      </c>
      <c r="O118">
        <f>SUMIFS(联通数据!I:I,联通数据!A:A,LEFT(O$1,6),联通数据!C:C,F118)/1000</f>
        <v>100</v>
      </c>
    </row>
    <row r="119" spans="1:15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 t="s">
        <v>164</v>
      </c>
      <c r="I119" s="29">
        <v>15645902632</v>
      </c>
      <c r="J119" s="7">
        <v>0</v>
      </c>
      <c r="K119" s="7">
        <v>0</v>
      </c>
      <c r="L119" s="7">
        <v>0</v>
      </c>
      <c r="M119" s="30">
        <f t="shared" si="6"/>
        <v>0</v>
      </c>
      <c r="N119" s="20">
        <f t="shared" si="7"/>
        <v>0</v>
      </c>
      <c r="O119">
        <f>SUMIFS(联通数据!I:I,联通数据!A:A,LEFT(O$1,6),联通数据!C:C,F119)/1000</f>
        <v>0</v>
      </c>
    </row>
    <row r="120" spans="1:15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 t="s">
        <v>257</v>
      </c>
      <c r="I120" s="29">
        <v>18604531625</v>
      </c>
      <c r="J120" s="7">
        <v>50</v>
      </c>
      <c r="K120" s="7">
        <v>0</v>
      </c>
      <c r="L120" s="7">
        <v>2.5</v>
      </c>
      <c r="M120" s="30">
        <f t="shared" si="6"/>
        <v>0</v>
      </c>
      <c r="N120" s="20">
        <f t="shared" si="7"/>
        <v>2.5</v>
      </c>
      <c r="O120">
        <f>SUMIFS(联通数据!I:I,联通数据!A:A,LEFT(O$1,6),联通数据!C:C,F120)/1000</f>
        <v>50</v>
      </c>
    </row>
    <row r="121" spans="1:15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 t="s">
        <v>81</v>
      </c>
      <c r="I121" s="29">
        <v>15645900806</v>
      </c>
      <c r="J121" s="7">
        <v>16121.55</v>
      </c>
      <c r="K121" s="7">
        <v>0</v>
      </c>
      <c r="L121" s="7">
        <v>1010.5975</v>
      </c>
      <c r="M121" s="30">
        <f t="shared" si="6"/>
        <v>-0.000434201426041447</v>
      </c>
      <c r="N121" s="20">
        <f t="shared" si="7"/>
        <v>1011.04</v>
      </c>
      <c r="O121">
        <f>SUMIFS(联通数据!I:I,联通数据!A:A,LEFT(O$1,6),联通数据!C:C,F121)/1000</f>
        <v>16128.55</v>
      </c>
    </row>
    <row r="122" spans="1:15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 t="s">
        <v>261</v>
      </c>
      <c r="I122" s="29">
        <v>15645900690</v>
      </c>
      <c r="J122" s="7">
        <v>0</v>
      </c>
      <c r="K122" s="7">
        <v>0</v>
      </c>
      <c r="L122" s="7">
        <v>0</v>
      </c>
      <c r="M122" s="30">
        <f t="shared" si="6"/>
        <v>0</v>
      </c>
      <c r="N122" s="20">
        <f t="shared" si="7"/>
        <v>0</v>
      </c>
      <c r="O122">
        <f>SUMIFS(联通数据!I:I,联通数据!A:A,LEFT(O$1,6),联通数据!C:C,F122)/1000</f>
        <v>0</v>
      </c>
    </row>
    <row r="123" spans="1:15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 t="s">
        <v>164</v>
      </c>
      <c r="I123" s="29">
        <v>15645902632</v>
      </c>
      <c r="J123" s="7">
        <v>0</v>
      </c>
      <c r="K123" s="7">
        <v>0</v>
      </c>
      <c r="L123" s="7">
        <v>0</v>
      </c>
      <c r="M123" s="30">
        <f t="shared" si="6"/>
        <v>0</v>
      </c>
      <c r="N123" s="20">
        <f t="shared" si="7"/>
        <v>0</v>
      </c>
      <c r="O123">
        <f>SUMIFS(联通数据!I:I,联通数据!A:A,LEFT(O$1,6),联通数据!C:C,F123)/1000</f>
        <v>0</v>
      </c>
    </row>
    <row r="124" spans="1:15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 t="s">
        <v>186</v>
      </c>
      <c r="I124" s="29">
        <v>18603655990</v>
      </c>
      <c r="J124" s="7">
        <v>200</v>
      </c>
      <c r="K124" s="7">
        <v>0</v>
      </c>
      <c r="L124" s="7">
        <v>10</v>
      </c>
      <c r="M124" s="30">
        <f t="shared" si="6"/>
        <v>0</v>
      </c>
      <c r="N124" s="20">
        <f t="shared" si="7"/>
        <v>10</v>
      </c>
      <c r="O124">
        <f>SUMIFS(联通数据!I:I,联通数据!A:A,LEFT(O$1,6),联通数据!C:C,F124)/1000</f>
        <v>200</v>
      </c>
    </row>
    <row r="125" spans="1:15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 t="s">
        <v>266</v>
      </c>
      <c r="I125" s="29">
        <v>15645882079</v>
      </c>
      <c r="J125" s="7">
        <v>327.1</v>
      </c>
      <c r="K125" s="7">
        <v>0</v>
      </c>
      <c r="L125" s="7">
        <v>10.5175</v>
      </c>
      <c r="M125" s="30">
        <f t="shared" si="6"/>
        <v>0.000152858453072446</v>
      </c>
      <c r="N125" s="20">
        <f t="shared" si="7"/>
        <v>10.52</v>
      </c>
      <c r="O125">
        <f>SUMIFS(联通数据!I:I,联通数据!A:A,LEFT(O$1,6),联通数据!C:C,F125)/1000</f>
        <v>327.05</v>
      </c>
    </row>
    <row r="126" spans="1:15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 t="s">
        <v>178</v>
      </c>
      <c r="I126" s="29">
        <v>18604612320</v>
      </c>
      <c r="J126" s="7">
        <v>0</v>
      </c>
      <c r="K126" s="7">
        <v>0</v>
      </c>
      <c r="L126" s="7">
        <v>0</v>
      </c>
      <c r="M126" s="30">
        <f t="shared" si="6"/>
        <v>0</v>
      </c>
      <c r="N126" s="20">
        <f t="shared" si="7"/>
        <v>0</v>
      </c>
      <c r="O126">
        <f>SUMIFS(联通数据!I:I,联通数据!A:A,LEFT(O$1,6),联通数据!C:C,F126)/1000</f>
        <v>0</v>
      </c>
    </row>
    <row r="127" spans="1:15">
      <c r="A127" s="17">
        <v>242683</v>
      </c>
      <c r="B127" s="17" t="s">
        <v>269</v>
      </c>
      <c r="C127" s="17" t="s">
        <v>20</v>
      </c>
      <c r="D127" s="18">
        <v>42948</v>
      </c>
      <c r="E127" s="17" t="s">
        <v>17</v>
      </c>
      <c r="F127" s="17">
        <v>13154537508</v>
      </c>
      <c r="G127" s="17" t="s">
        <v>18</v>
      </c>
      <c r="H127" s="17" t="s">
        <v>270</v>
      </c>
      <c r="I127" s="29">
        <v>18645320599</v>
      </c>
      <c r="J127" s="7">
        <v>200</v>
      </c>
      <c r="K127" s="7">
        <v>0</v>
      </c>
      <c r="L127" s="7">
        <v>10</v>
      </c>
      <c r="M127" s="30">
        <f t="shared" si="6"/>
        <v>0</v>
      </c>
      <c r="N127" s="20">
        <f t="shared" si="7"/>
        <v>10</v>
      </c>
      <c r="O127">
        <f>SUMIFS(联通数据!I:I,联通数据!A:A,LEFT(O$1,6),联通数据!C:C,F127)/1000</f>
        <v>200</v>
      </c>
    </row>
    <row r="128" spans="1:15">
      <c r="A128" s="17">
        <v>242844</v>
      </c>
      <c r="B128" s="17" t="s">
        <v>271</v>
      </c>
      <c r="C128" s="17" t="s">
        <v>23</v>
      </c>
      <c r="D128" s="18">
        <v>42956</v>
      </c>
      <c r="E128" s="17" t="s">
        <v>17</v>
      </c>
      <c r="F128" s="17">
        <v>13199530121</v>
      </c>
      <c r="G128" s="17" t="s">
        <v>18</v>
      </c>
      <c r="H128" s="17" t="s">
        <v>272</v>
      </c>
      <c r="I128" s="29">
        <v>18603611236</v>
      </c>
      <c r="J128" s="7">
        <v>164.96</v>
      </c>
      <c r="K128" s="7">
        <v>0</v>
      </c>
      <c r="L128" s="7">
        <v>5</v>
      </c>
      <c r="M128" s="30">
        <f t="shared" si="6"/>
        <v>0</v>
      </c>
      <c r="N128" s="20">
        <f t="shared" si="7"/>
        <v>5</v>
      </c>
      <c r="O128">
        <f>SUMIFS(联通数据!I:I,联通数据!A:A,LEFT(O$1,6),联通数据!C:C,F128)/1000</f>
        <v>164.96</v>
      </c>
    </row>
    <row r="129" spans="1:15">
      <c r="A129" s="17">
        <v>242913</v>
      </c>
      <c r="B129" s="17" t="s">
        <v>273</v>
      </c>
      <c r="C129" s="17" t="s">
        <v>23</v>
      </c>
      <c r="D129" s="18">
        <v>42961</v>
      </c>
      <c r="E129" s="17" t="s">
        <v>17</v>
      </c>
      <c r="F129" s="17">
        <v>13206696812</v>
      </c>
      <c r="G129" s="17" t="s">
        <v>18</v>
      </c>
      <c r="H129" s="17" t="s">
        <v>272</v>
      </c>
      <c r="I129" s="29">
        <v>18603611236</v>
      </c>
      <c r="J129" s="7">
        <v>115.12</v>
      </c>
      <c r="K129" s="7">
        <v>0</v>
      </c>
      <c r="L129" s="7">
        <v>5</v>
      </c>
      <c r="M129" s="30">
        <f t="shared" si="6"/>
        <v>0.417129951355108</v>
      </c>
      <c r="N129" s="20">
        <f t="shared" si="7"/>
        <v>2.91</v>
      </c>
      <c r="O129">
        <f>SUMIFS(联通数据!I:I,联通数据!A:A,LEFT(O$1,6),联通数据!C:C,F129)/1000</f>
        <v>67.1</v>
      </c>
    </row>
    <row r="130" spans="1:15">
      <c r="A130" s="17">
        <v>243244</v>
      </c>
      <c r="B130" s="17" t="s">
        <v>275</v>
      </c>
      <c r="C130" s="17" t="s">
        <v>23</v>
      </c>
      <c r="D130" s="18">
        <v>42982</v>
      </c>
      <c r="E130" s="17" t="s">
        <v>17</v>
      </c>
      <c r="F130" s="17">
        <v>13206571707</v>
      </c>
      <c r="G130" s="17" t="s">
        <v>18</v>
      </c>
      <c r="H130" s="17" t="s">
        <v>276</v>
      </c>
      <c r="I130" s="29">
        <v>18603656031</v>
      </c>
      <c r="J130" s="7">
        <v>2000</v>
      </c>
      <c r="K130" s="7">
        <v>0</v>
      </c>
      <c r="L130" s="7">
        <v>100</v>
      </c>
      <c r="M130" s="30">
        <f t="shared" si="6"/>
        <v>0</v>
      </c>
      <c r="N130" s="20">
        <f t="shared" si="7"/>
        <v>100</v>
      </c>
      <c r="O130">
        <f>SUMIFS(联通数据!I:I,联通数据!A:A,LEFT(O$1,6),联通数据!C:C,F130)/1000</f>
        <v>2000</v>
      </c>
    </row>
    <row r="131" spans="1:15">
      <c r="A131" s="17">
        <v>243670</v>
      </c>
      <c r="B131" s="17" t="s">
        <v>277</v>
      </c>
      <c r="C131" s="17" t="s">
        <v>26</v>
      </c>
      <c r="D131" s="18">
        <v>42999</v>
      </c>
      <c r="E131" s="17" t="s">
        <v>17</v>
      </c>
      <c r="F131" s="17">
        <v>13214528702</v>
      </c>
      <c r="G131" s="17" t="s">
        <v>18</v>
      </c>
      <c r="H131" s="17" t="s">
        <v>143</v>
      </c>
      <c r="I131" s="29">
        <v>15645202539</v>
      </c>
      <c r="J131" s="7">
        <v>0</v>
      </c>
      <c r="K131" s="7">
        <v>0</v>
      </c>
      <c r="L131" s="7">
        <v>0</v>
      </c>
      <c r="M131" s="30">
        <f t="shared" ref="M131:M152" si="8">IF(J131+K131&gt;0,1-O131/(J131+K131),0)</f>
        <v>0</v>
      </c>
      <c r="N131" s="20">
        <f t="shared" ref="N131:N152" si="9">ROUND(L131*(1-M131),2)</f>
        <v>0</v>
      </c>
      <c r="O131">
        <f>SUMIFS(联通数据!I:I,联通数据!A:A,LEFT(O$1,6),联通数据!C:C,F131)/1000</f>
        <v>0</v>
      </c>
    </row>
    <row r="132" spans="1:15">
      <c r="A132" s="17">
        <v>243752</v>
      </c>
      <c r="B132" s="17" t="s">
        <v>278</v>
      </c>
      <c r="C132" s="17" t="s">
        <v>23</v>
      </c>
      <c r="D132" s="18">
        <v>43004</v>
      </c>
      <c r="E132" s="17" t="s">
        <v>17</v>
      </c>
      <c r="F132" s="17">
        <v>13199520937</v>
      </c>
      <c r="G132" s="17" t="s">
        <v>18</v>
      </c>
      <c r="H132" s="17" t="s">
        <v>279</v>
      </c>
      <c r="I132" s="29">
        <v>18603656003</v>
      </c>
      <c r="J132" s="7">
        <v>43.92</v>
      </c>
      <c r="K132" s="7">
        <v>0</v>
      </c>
      <c r="L132" s="7">
        <v>0.645</v>
      </c>
      <c r="M132" s="30">
        <f t="shared" si="8"/>
        <v>0</v>
      </c>
      <c r="N132" s="20">
        <f t="shared" si="9"/>
        <v>0.65</v>
      </c>
      <c r="O132">
        <f>SUMIFS(联通数据!I:I,联通数据!A:A,LEFT(O$1,6),联通数据!C:C,F132)/1000</f>
        <v>43.92</v>
      </c>
    </row>
    <row r="133" spans="1:15">
      <c r="A133" s="17">
        <v>243953</v>
      </c>
      <c r="B133" s="17" t="s">
        <v>163</v>
      </c>
      <c r="C133" s="17" t="s">
        <v>16</v>
      </c>
      <c r="D133" s="18">
        <v>43020</v>
      </c>
      <c r="E133" s="17" t="s">
        <v>17</v>
      </c>
      <c r="F133" s="17">
        <v>13204591017</v>
      </c>
      <c r="G133" s="17" t="s">
        <v>18</v>
      </c>
      <c r="H133" s="17" t="s">
        <v>164</v>
      </c>
      <c r="I133" s="29">
        <v>15645902632</v>
      </c>
      <c r="J133" s="7">
        <v>100</v>
      </c>
      <c r="K133" s="7">
        <v>0</v>
      </c>
      <c r="L133" s="7">
        <v>5</v>
      </c>
      <c r="M133" s="30">
        <f t="shared" si="8"/>
        <v>1</v>
      </c>
      <c r="N133" s="20">
        <f t="shared" si="9"/>
        <v>0</v>
      </c>
      <c r="O133">
        <f>SUMIFS(联通数据!I:I,联通数据!A:A,LEFT(O$1,6),联通数据!C:C,F133)/1000</f>
        <v>0</v>
      </c>
    </row>
    <row r="134" spans="1:15">
      <c r="A134" s="17">
        <v>243958</v>
      </c>
      <c r="B134" s="17" t="s">
        <v>25</v>
      </c>
      <c r="C134" s="17" t="s">
        <v>26</v>
      </c>
      <c r="D134" s="18">
        <v>43020</v>
      </c>
      <c r="E134" s="17" t="s">
        <v>17</v>
      </c>
      <c r="F134" s="17">
        <v>13100920367</v>
      </c>
      <c r="G134" s="17" t="s">
        <v>18</v>
      </c>
      <c r="H134" s="17" t="s">
        <v>27</v>
      </c>
      <c r="I134" s="29">
        <v>15645202616</v>
      </c>
      <c r="J134" s="7">
        <v>0</v>
      </c>
      <c r="K134" s="7">
        <v>0</v>
      </c>
      <c r="L134" s="7">
        <v>0</v>
      </c>
      <c r="M134" s="30">
        <f t="shared" si="8"/>
        <v>0</v>
      </c>
      <c r="N134" s="20">
        <f t="shared" si="9"/>
        <v>0</v>
      </c>
      <c r="O134">
        <f>SUMIFS(联通数据!I:I,联通数据!A:A,LEFT(O$1,6),联通数据!C:C,F134)/1000</f>
        <v>0</v>
      </c>
    </row>
    <row r="135" spans="1:15">
      <c r="A135" s="17">
        <v>244072</v>
      </c>
      <c r="B135" s="17" t="s">
        <v>281</v>
      </c>
      <c r="C135" s="17" t="s">
        <v>23</v>
      </c>
      <c r="D135" s="18">
        <v>43027</v>
      </c>
      <c r="E135" s="17" t="s">
        <v>17</v>
      </c>
      <c r="F135" s="17">
        <v>18503650524</v>
      </c>
      <c r="G135" s="17" t="s">
        <v>18</v>
      </c>
      <c r="H135" s="17" t="s">
        <v>282</v>
      </c>
      <c r="I135" s="29">
        <v>18603653689</v>
      </c>
      <c r="J135" s="7">
        <v>50</v>
      </c>
      <c r="K135" s="7">
        <v>0</v>
      </c>
      <c r="L135" s="7">
        <v>4.7725</v>
      </c>
      <c r="M135" s="30">
        <f t="shared" si="8"/>
        <v>0</v>
      </c>
      <c r="N135" s="20">
        <f t="shared" si="9"/>
        <v>4.77</v>
      </c>
      <c r="O135">
        <f>SUMIFS(联通数据!I:I,联通数据!A:A,LEFT(O$1,6),联通数据!C:C,F135)/1000</f>
        <v>50</v>
      </c>
    </row>
    <row r="136" spans="1:15">
      <c r="A136" s="17">
        <v>244074</v>
      </c>
      <c r="B136" s="17" t="s">
        <v>216</v>
      </c>
      <c r="C136" s="17" t="s">
        <v>20</v>
      </c>
      <c r="D136" s="18">
        <v>43027</v>
      </c>
      <c r="E136" s="17" t="s">
        <v>17</v>
      </c>
      <c r="F136" s="17">
        <v>13134532672</v>
      </c>
      <c r="G136" s="17" t="s">
        <v>18</v>
      </c>
      <c r="H136" s="17" t="s">
        <v>109</v>
      </c>
      <c r="I136" s="29">
        <v>18604530207</v>
      </c>
      <c r="J136" s="7">
        <v>5000</v>
      </c>
      <c r="K136" s="7">
        <v>0</v>
      </c>
      <c r="L136" s="7">
        <v>250</v>
      </c>
      <c r="M136" s="30">
        <f t="shared" si="8"/>
        <v>1</v>
      </c>
      <c r="N136" s="20">
        <f t="shared" si="9"/>
        <v>0</v>
      </c>
      <c r="O136">
        <f>SUMIFS(联通数据!I:I,联通数据!A:A,LEFT(O$1,6),联通数据!C:C,F136)/1000</f>
        <v>0</v>
      </c>
    </row>
    <row r="137" spans="1:15">
      <c r="A137" s="17">
        <v>244131</v>
      </c>
      <c r="B137" s="17" t="s">
        <v>283</v>
      </c>
      <c r="C137" s="17" t="s">
        <v>16</v>
      </c>
      <c r="D137" s="18">
        <v>43032</v>
      </c>
      <c r="E137" s="17" t="s">
        <v>17</v>
      </c>
      <c r="F137" s="17">
        <v>13263585152</v>
      </c>
      <c r="G137" s="17" t="s">
        <v>18</v>
      </c>
      <c r="H137" s="17" t="s">
        <v>133</v>
      </c>
      <c r="I137" s="29">
        <v>15645902162</v>
      </c>
      <c r="J137" s="7">
        <v>0</v>
      </c>
      <c r="K137" s="7">
        <v>0</v>
      </c>
      <c r="L137" s="7">
        <v>0</v>
      </c>
      <c r="M137" s="30">
        <f t="shared" si="8"/>
        <v>0</v>
      </c>
      <c r="N137" s="20">
        <f t="shared" si="9"/>
        <v>0</v>
      </c>
      <c r="O137">
        <f>SUMIFS(联通数据!I:I,联通数据!A:A,LEFT(O$1,6),联通数据!C:C,F137)/1000</f>
        <v>0</v>
      </c>
    </row>
    <row r="138" spans="1:15">
      <c r="A138" s="17">
        <v>244200</v>
      </c>
      <c r="B138" s="17" t="s">
        <v>284</v>
      </c>
      <c r="C138" s="17" t="s">
        <v>23</v>
      </c>
      <c r="D138" s="18">
        <v>43035</v>
      </c>
      <c r="E138" s="17" t="s">
        <v>17</v>
      </c>
      <c r="F138" s="17">
        <v>13274509774</v>
      </c>
      <c r="G138" s="17" t="s">
        <v>18</v>
      </c>
      <c r="H138" s="17" t="s">
        <v>114</v>
      </c>
      <c r="I138" s="29">
        <v>18603653134</v>
      </c>
      <c r="J138" s="7">
        <v>0</v>
      </c>
      <c r="K138" s="7">
        <v>0</v>
      </c>
      <c r="L138" s="7">
        <v>0</v>
      </c>
      <c r="M138" s="30">
        <f t="shared" si="8"/>
        <v>0</v>
      </c>
      <c r="N138" s="20">
        <f t="shared" si="9"/>
        <v>0</v>
      </c>
      <c r="O138">
        <f>SUMIFS(联通数据!I:I,联通数据!A:A,LEFT(O$1,6),联通数据!C:C,F138)/1000</f>
        <v>0</v>
      </c>
    </row>
    <row r="139" spans="1:15">
      <c r="A139" s="17">
        <v>244201</v>
      </c>
      <c r="B139" s="17" t="s">
        <v>287</v>
      </c>
      <c r="C139" s="17" t="s">
        <v>23</v>
      </c>
      <c r="D139" s="18">
        <v>43035</v>
      </c>
      <c r="E139" s="17" t="s">
        <v>17</v>
      </c>
      <c r="F139" s="17">
        <v>13054271356</v>
      </c>
      <c r="G139" s="17" t="s">
        <v>18</v>
      </c>
      <c r="H139" s="17" t="s">
        <v>288</v>
      </c>
      <c r="I139" s="29">
        <v>18603653698</v>
      </c>
      <c r="J139" s="7">
        <v>200</v>
      </c>
      <c r="K139" s="7">
        <v>0</v>
      </c>
      <c r="L139" s="7">
        <v>10</v>
      </c>
      <c r="M139" s="30">
        <f t="shared" si="8"/>
        <v>0</v>
      </c>
      <c r="N139" s="20">
        <f t="shared" si="9"/>
        <v>10</v>
      </c>
      <c r="O139">
        <f>SUMIFS(联通数据!I:I,联通数据!A:A,LEFT(O$1,6),联通数据!C:C,F139)/1000</f>
        <v>200</v>
      </c>
    </row>
    <row r="140" spans="1:15">
      <c r="A140" s="17">
        <v>244247</v>
      </c>
      <c r="B140" s="17" t="s">
        <v>289</v>
      </c>
      <c r="C140" s="17" t="s">
        <v>16</v>
      </c>
      <c r="D140" s="18">
        <v>43040</v>
      </c>
      <c r="E140" s="17" t="s">
        <v>17</v>
      </c>
      <c r="F140" s="17">
        <v>13251660302</v>
      </c>
      <c r="G140" s="17" t="s">
        <v>18</v>
      </c>
      <c r="H140" s="17" t="s">
        <v>290</v>
      </c>
      <c r="I140" s="29">
        <v>13956754338</v>
      </c>
      <c r="J140" s="7">
        <v>0</v>
      </c>
      <c r="K140" s="7">
        <v>0</v>
      </c>
      <c r="L140" s="7">
        <v>0</v>
      </c>
      <c r="M140" s="30">
        <f t="shared" si="8"/>
        <v>0</v>
      </c>
      <c r="N140" s="20">
        <f t="shared" si="9"/>
        <v>0</v>
      </c>
      <c r="O140">
        <f>SUMIFS(联通数据!I:I,联通数据!A:A,LEFT(O$1,6),联通数据!C:C,F140)/1000</f>
        <v>0</v>
      </c>
    </row>
    <row r="141" spans="1:15">
      <c r="A141" s="17">
        <v>244248</v>
      </c>
      <c r="B141" s="17" t="s">
        <v>291</v>
      </c>
      <c r="C141" s="17" t="s">
        <v>67</v>
      </c>
      <c r="D141" s="18">
        <v>43040</v>
      </c>
      <c r="E141" s="17" t="s">
        <v>17</v>
      </c>
      <c r="F141" s="17">
        <v>18645618580</v>
      </c>
      <c r="G141" s="17" t="s">
        <v>18</v>
      </c>
      <c r="H141" s="17" t="s">
        <v>292</v>
      </c>
      <c r="I141" s="29">
        <v>18604565130</v>
      </c>
      <c r="J141" s="7">
        <v>1200</v>
      </c>
      <c r="K141" s="7">
        <v>0</v>
      </c>
      <c r="L141" s="7">
        <v>60</v>
      </c>
      <c r="M141" s="30">
        <f t="shared" si="8"/>
        <v>1</v>
      </c>
      <c r="N141" s="20">
        <f t="shared" si="9"/>
        <v>0</v>
      </c>
      <c r="O141">
        <f>SUMIFS(联通数据!I:I,联通数据!A:A,LEFT(O$1,6),联通数据!C:C,F141)/1000</f>
        <v>0</v>
      </c>
    </row>
    <row r="142" spans="1:15">
      <c r="A142" s="17">
        <v>244271</v>
      </c>
      <c r="B142" s="17" t="s">
        <v>293</v>
      </c>
      <c r="C142" s="17" t="s">
        <v>26</v>
      </c>
      <c r="D142" s="18">
        <v>43040</v>
      </c>
      <c r="E142" s="17" t="s">
        <v>17</v>
      </c>
      <c r="F142" s="17">
        <v>13069975019</v>
      </c>
      <c r="G142" s="17" t="s">
        <v>18</v>
      </c>
      <c r="H142" s="17" t="s">
        <v>294</v>
      </c>
      <c r="I142" s="29">
        <v>15645201858</v>
      </c>
      <c r="J142" s="7">
        <v>800</v>
      </c>
      <c r="K142" s="7">
        <v>0</v>
      </c>
      <c r="L142" s="7">
        <v>40</v>
      </c>
      <c r="M142" s="30">
        <f t="shared" si="8"/>
        <v>0</v>
      </c>
      <c r="N142" s="20">
        <f t="shared" si="9"/>
        <v>40</v>
      </c>
      <c r="O142">
        <f>SUMIFS(联通数据!I:I,联通数据!A:A,LEFT(O$1,6),联通数据!C:C,F142)/1000</f>
        <v>800</v>
      </c>
    </row>
    <row r="143" spans="1:15">
      <c r="A143" s="17">
        <v>244307</v>
      </c>
      <c r="B143" s="17" t="s">
        <v>295</v>
      </c>
      <c r="C143" s="17" t="s">
        <v>16</v>
      </c>
      <c r="D143" s="18">
        <v>43041</v>
      </c>
      <c r="E143" s="17" t="s">
        <v>17</v>
      </c>
      <c r="F143" s="17">
        <v>13274657159</v>
      </c>
      <c r="G143" s="17" t="s">
        <v>18</v>
      </c>
      <c r="H143" s="17" t="s">
        <v>296</v>
      </c>
      <c r="I143" s="29">
        <v>15645900680</v>
      </c>
      <c r="J143" s="7">
        <v>100</v>
      </c>
      <c r="K143" s="7">
        <v>0</v>
      </c>
      <c r="L143" s="7">
        <v>9.424</v>
      </c>
      <c r="M143" s="30">
        <f t="shared" si="8"/>
        <v>0</v>
      </c>
      <c r="N143" s="20">
        <f t="shared" si="9"/>
        <v>9.42</v>
      </c>
      <c r="O143">
        <f>SUMIFS(联通数据!I:I,联通数据!A:A,LEFT(O$1,6),联通数据!C:C,F143)/1000</f>
        <v>100</v>
      </c>
    </row>
    <row r="144" spans="1:15">
      <c r="A144" s="17">
        <v>244341</v>
      </c>
      <c r="B144" s="17" t="s">
        <v>297</v>
      </c>
      <c r="C144" s="17" t="s">
        <v>23</v>
      </c>
      <c r="D144" s="18">
        <v>43042</v>
      </c>
      <c r="E144" s="17" t="s">
        <v>17</v>
      </c>
      <c r="F144" s="17">
        <v>13045100544</v>
      </c>
      <c r="G144" s="17" t="s">
        <v>18</v>
      </c>
      <c r="H144" s="17" t="s">
        <v>298</v>
      </c>
      <c r="I144" s="29">
        <v>18503672875</v>
      </c>
      <c r="J144" s="7">
        <v>298</v>
      </c>
      <c r="K144" s="7">
        <v>0</v>
      </c>
      <c r="L144" s="7">
        <v>18.024</v>
      </c>
      <c r="M144" s="30">
        <f t="shared" si="8"/>
        <v>0</v>
      </c>
      <c r="N144" s="20">
        <f t="shared" si="9"/>
        <v>18.02</v>
      </c>
      <c r="O144">
        <f>SUMIFS(联通数据!I:I,联通数据!A:A,LEFT(O$1,6),联通数据!C:C,F144)/1000</f>
        <v>298</v>
      </c>
    </row>
    <row r="145" spans="1:15">
      <c r="A145" s="17">
        <v>244486</v>
      </c>
      <c r="B145" s="17" t="s">
        <v>299</v>
      </c>
      <c r="C145" s="17" t="s">
        <v>26</v>
      </c>
      <c r="D145" s="18">
        <v>43053</v>
      </c>
      <c r="E145" s="17" t="s">
        <v>17</v>
      </c>
      <c r="F145" s="17">
        <v>13114620185</v>
      </c>
      <c r="G145" s="17" t="s">
        <v>18</v>
      </c>
      <c r="H145" s="17" t="s">
        <v>300</v>
      </c>
      <c r="I145" s="29">
        <v>15645256061</v>
      </c>
      <c r="J145" s="7">
        <v>800</v>
      </c>
      <c r="K145" s="7">
        <v>0</v>
      </c>
      <c r="L145" s="7">
        <v>40</v>
      </c>
      <c r="M145" s="30">
        <f t="shared" si="8"/>
        <v>0</v>
      </c>
      <c r="N145" s="20">
        <f t="shared" si="9"/>
        <v>40</v>
      </c>
      <c r="O145">
        <f>SUMIFS(联通数据!I:I,联通数据!A:A,LEFT(O$1,6),联通数据!C:C,F145)/1000</f>
        <v>800</v>
      </c>
    </row>
    <row r="146" spans="1:15">
      <c r="A146" s="17">
        <v>244535</v>
      </c>
      <c r="B146" s="17" t="s">
        <v>301</v>
      </c>
      <c r="C146" s="17" t="s">
        <v>23</v>
      </c>
      <c r="D146" s="18">
        <v>43055</v>
      </c>
      <c r="E146" s="17" t="s">
        <v>17</v>
      </c>
      <c r="F146" s="17">
        <v>15561582291</v>
      </c>
      <c r="G146" s="17" t="s">
        <v>18</v>
      </c>
      <c r="H146" s="17" t="s">
        <v>223</v>
      </c>
      <c r="I146" s="29">
        <v>18603658121</v>
      </c>
      <c r="J146" s="7">
        <v>1073.2</v>
      </c>
      <c r="K146" s="7">
        <v>0</v>
      </c>
      <c r="L146" s="7">
        <v>127.71</v>
      </c>
      <c r="M146" s="30">
        <f t="shared" si="8"/>
        <v>0</v>
      </c>
      <c r="N146" s="20">
        <f t="shared" si="9"/>
        <v>127.71</v>
      </c>
      <c r="O146">
        <f>SUMIFS(联通数据!I:I,联通数据!A:A,LEFT(O$1,6),联通数据!C:C,F146)/1000</f>
        <v>1073.2</v>
      </c>
    </row>
    <row r="147" spans="1:15">
      <c r="A147" s="17">
        <v>244720</v>
      </c>
      <c r="B147" s="17" t="s">
        <v>302</v>
      </c>
      <c r="C147" s="17" t="s">
        <v>20</v>
      </c>
      <c r="D147" s="18">
        <v>43066</v>
      </c>
      <c r="E147" s="17" t="s">
        <v>17</v>
      </c>
      <c r="F147" s="17">
        <v>13115536055</v>
      </c>
      <c r="G147" s="17" t="s">
        <v>18</v>
      </c>
      <c r="H147" s="17" t="s">
        <v>237</v>
      </c>
      <c r="I147" s="29">
        <v>18604530720</v>
      </c>
      <c r="J147" s="7">
        <v>50</v>
      </c>
      <c r="K147" s="7">
        <v>50</v>
      </c>
      <c r="L147" s="7">
        <v>6.25</v>
      </c>
      <c r="M147" s="30">
        <f t="shared" si="8"/>
        <v>0</v>
      </c>
      <c r="N147" s="20">
        <f t="shared" si="9"/>
        <v>6.25</v>
      </c>
      <c r="O147">
        <f>SUMIFS(联通数据!I:I,联通数据!A:A,LEFT(O$1,6),联通数据!C:C,F147)/1000</f>
        <v>100</v>
      </c>
    </row>
    <row r="148" spans="1:15">
      <c r="A148" s="17">
        <v>244728</v>
      </c>
      <c r="B148" s="17" t="s">
        <v>303</v>
      </c>
      <c r="C148" s="17" t="s">
        <v>67</v>
      </c>
      <c r="D148" s="18">
        <v>43066</v>
      </c>
      <c r="E148" s="17" t="s">
        <v>17</v>
      </c>
      <c r="F148" s="17">
        <v>13029937088</v>
      </c>
      <c r="G148" s="17" t="s">
        <v>18</v>
      </c>
      <c r="H148" s="17" t="s">
        <v>304</v>
      </c>
      <c r="I148" s="29">
        <v>18645677012</v>
      </c>
      <c r="J148" s="7">
        <v>800</v>
      </c>
      <c r="K148" s="7">
        <v>0</v>
      </c>
      <c r="L148" s="7">
        <v>40</v>
      </c>
      <c r="M148" s="30">
        <f t="shared" si="8"/>
        <v>1</v>
      </c>
      <c r="N148" s="20">
        <f t="shared" si="9"/>
        <v>0</v>
      </c>
      <c r="O148">
        <f>SUMIFS(联通数据!I:I,联通数据!A:A,LEFT(O$1,6),联通数据!C:C,F148)/1000</f>
        <v>0</v>
      </c>
    </row>
    <row r="149" spans="1:15">
      <c r="A149" s="17">
        <v>245154</v>
      </c>
      <c r="B149" s="17" t="s">
        <v>306</v>
      </c>
      <c r="C149" s="17" t="s">
        <v>20</v>
      </c>
      <c r="D149" s="18">
        <v>43089</v>
      </c>
      <c r="E149" s="17" t="s">
        <v>17</v>
      </c>
      <c r="F149" s="17">
        <v>13029951827</v>
      </c>
      <c r="G149" s="17" t="s">
        <v>18</v>
      </c>
      <c r="H149" s="17" t="s">
        <v>307</v>
      </c>
      <c r="I149" s="29">
        <v>18645310169</v>
      </c>
      <c r="J149" s="7">
        <v>107.84</v>
      </c>
      <c r="K149" s="7">
        <v>0</v>
      </c>
      <c r="L149" s="7">
        <v>5</v>
      </c>
      <c r="M149" s="30">
        <f t="shared" si="8"/>
        <v>0</v>
      </c>
      <c r="N149" s="20">
        <f t="shared" si="9"/>
        <v>5</v>
      </c>
      <c r="O149">
        <f>SUMIFS(联通数据!I:I,联通数据!A:A,LEFT(O$1,6),联通数据!C:C,F149)/1000</f>
        <v>107.84</v>
      </c>
    </row>
    <row r="150" spans="1:15">
      <c r="A150" s="17">
        <v>245580</v>
      </c>
      <c r="B150" s="17" t="s">
        <v>309</v>
      </c>
      <c r="C150" s="17" t="s">
        <v>23</v>
      </c>
      <c r="D150" s="18">
        <v>43117</v>
      </c>
      <c r="E150" s="17" t="s">
        <v>17</v>
      </c>
      <c r="F150" s="17">
        <v>15663851078</v>
      </c>
      <c r="G150" s="17" t="s">
        <v>18</v>
      </c>
      <c r="H150" s="17" t="s">
        <v>124</v>
      </c>
      <c r="I150" s="29">
        <v>18603655355</v>
      </c>
      <c r="J150" s="7">
        <v>200</v>
      </c>
      <c r="K150" s="7">
        <v>0</v>
      </c>
      <c r="L150" s="7">
        <v>10</v>
      </c>
      <c r="M150" s="30">
        <f t="shared" si="8"/>
        <v>0</v>
      </c>
      <c r="N150" s="20">
        <f t="shared" si="9"/>
        <v>10</v>
      </c>
      <c r="O150">
        <f>SUMIFS(联通数据!I:I,联通数据!A:A,LEFT(O$1,6),联通数据!C:C,F150)/1000</f>
        <v>200</v>
      </c>
    </row>
    <row r="151" spans="1:15">
      <c r="A151" s="17">
        <v>245822</v>
      </c>
      <c r="B151" s="17" t="s">
        <v>229</v>
      </c>
      <c r="C151" s="17" t="s">
        <v>20</v>
      </c>
      <c r="D151" s="18">
        <v>43133</v>
      </c>
      <c r="E151" s="17" t="s">
        <v>17</v>
      </c>
      <c r="F151" s="17">
        <v>15604537911</v>
      </c>
      <c r="G151" s="17" t="s">
        <v>18</v>
      </c>
      <c r="H151" s="17" t="s">
        <v>311</v>
      </c>
      <c r="I151" s="29">
        <v>18604531311</v>
      </c>
      <c r="J151" s="7">
        <v>50</v>
      </c>
      <c r="K151" s="7">
        <v>0</v>
      </c>
      <c r="L151" s="7"/>
      <c r="M151" s="30">
        <f t="shared" si="8"/>
        <v>0</v>
      </c>
      <c r="N151" s="20">
        <f t="shared" si="9"/>
        <v>0</v>
      </c>
      <c r="O151">
        <f>SUMIFS(联通数据!I:I,联通数据!A:A,LEFT(O$1,6),联通数据!C:C,F151)/1000</f>
        <v>50</v>
      </c>
    </row>
    <row r="152" spans="1:15">
      <c r="A152" s="17">
        <v>245860</v>
      </c>
      <c r="B152" s="17" t="s">
        <v>312</v>
      </c>
      <c r="C152" s="17" t="s">
        <v>23</v>
      </c>
      <c r="D152" s="18">
        <v>43136</v>
      </c>
      <c r="E152" s="17" t="s">
        <v>17</v>
      </c>
      <c r="F152" s="17">
        <v>15545989935</v>
      </c>
      <c r="G152" s="17" t="s">
        <v>18</v>
      </c>
      <c r="H152" s="17" t="s">
        <v>313</v>
      </c>
      <c r="I152" s="29">
        <v>18603655902</v>
      </c>
      <c r="J152" s="7">
        <v>0</v>
      </c>
      <c r="K152" s="7">
        <v>0</v>
      </c>
      <c r="L152" s="7"/>
      <c r="M152" s="30">
        <f t="shared" si="8"/>
        <v>0</v>
      </c>
      <c r="N152" s="20">
        <f t="shared" si="9"/>
        <v>0</v>
      </c>
      <c r="O152">
        <f>SUMIFS(联通数据!I:I,联通数据!A:A,LEFT(O$1,6),联通数据!C:C,F152)/1000</f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602"/>
  <sheetViews>
    <sheetView workbookViewId="0">
      <pane xSplit="1" ySplit="1" topLeftCell="B2515" activePane="bottomRight" state="frozen"/>
      <selection/>
      <selection pane="topRight"/>
      <selection pane="bottomLeft"/>
      <selection pane="bottomRight" activeCell="Q2528" sqref="Q2528"/>
    </sheetView>
  </sheetViews>
  <sheetFormatPr defaultColWidth="9" defaultRowHeight="13.5"/>
  <cols>
    <col min="3" max="4" width="9.625"/>
  </cols>
  <sheetData>
    <row r="1" spans="1:9">
      <c r="A1" s="23" t="s">
        <v>314</v>
      </c>
      <c r="B1" s="23" t="s">
        <v>315</v>
      </c>
      <c r="C1" s="23" t="s">
        <v>316</v>
      </c>
      <c r="D1" s="23" t="s">
        <v>317</v>
      </c>
      <c r="E1" s="23" t="s">
        <v>318</v>
      </c>
      <c r="F1" s="23" t="s">
        <v>319</v>
      </c>
      <c r="G1" s="23" t="s">
        <v>320</v>
      </c>
      <c r="H1" s="23" t="s">
        <v>321</v>
      </c>
      <c r="I1" s="23" t="s">
        <v>322</v>
      </c>
    </row>
    <row r="2" hidden="1" spans="1:9">
      <c r="A2" s="24">
        <v>201508</v>
      </c>
      <c r="B2" s="24">
        <v>451</v>
      </c>
      <c r="C2" s="24">
        <v>13101605147</v>
      </c>
      <c r="D2" s="24">
        <v>9815080571307980</v>
      </c>
      <c r="E2" s="24">
        <v>99</v>
      </c>
      <c r="F2" s="24">
        <v>53390</v>
      </c>
      <c r="G2" s="24">
        <v>99970017</v>
      </c>
      <c r="H2" s="24">
        <v>11538</v>
      </c>
      <c r="I2" s="25">
        <v>50000</v>
      </c>
    </row>
    <row r="3" hidden="1" spans="1:9">
      <c r="A3" s="24">
        <v>201508</v>
      </c>
      <c r="B3" s="24">
        <v>452</v>
      </c>
      <c r="C3" s="24">
        <v>13089755402</v>
      </c>
      <c r="D3" s="24">
        <v>9815081171444520</v>
      </c>
      <c r="E3" s="24">
        <v>99</v>
      </c>
      <c r="F3" s="24">
        <v>53390</v>
      </c>
      <c r="G3" s="24">
        <v>99970017</v>
      </c>
      <c r="H3" s="24">
        <v>11538</v>
      </c>
      <c r="I3" s="25">
        <v>800000</v>
      </c>
    </row>
    <row r="4" hidden="1" spans="1:9">
      <c r="A4" s="24">
        <v>201508</v>
      </c>
      <c r="B4" s="24">
        <v>453</v>
      </c>
      <c r="C4" s="24">
        <v>13039700587</v>
      </c>
      <c r="D4" s="24">
        <v>9815082071689710</v>
      </c>
      <c r="E4" s="24">
        <v>99</v>
      </c>
      <c r="F4" s="24">
        <v>53390</v>
      </c>
      <c r="G4" s="24">
        <v>99970017</v>
      </c>
      <c r="H4" s="24">
        <v>11538</v>
      </c>
      <c r="I4" s="25">
        <v>100000</v>
      </c>
    </row>
    <row r="5" hidden="1" spans="1:9">
      <c r="A5" s="24">
        <v>201508</v>
      </c>
      <c r="B5" s="24">
        <v>453</v>
      </c>
      <c r="C5" s="24">
        <v>15694538416</v>
      </c>
      <c r="D5" s="24">
        <v>9815070170424750</v>
      </c>
      <c r="E5" s="24">
        <v>99</v>
      </c>
      <c r="F5" s="24">
        <v>53390</v>
      </c>
      <c r="G5" s="24">
        <v>99970017</v>
      </c>
      <c r="H5" s="24">
        <v>11538</v>
      </c>
      <c r="I5" s="25">
        <v>50000</v>
      </c>
    </row>
    <row r="6" hidden="1" spans="1:9">
      <c r="A6" s="24">
        <v>201508</v>
      </c>
      <c r="B6" s="24">
        <v>459</v>
      </c>
      <c r="C6" s="24">
        <v>13029828095</v>
      </c>
      <c r="D6" s="24">
        <v>9815080671324460</v>
      </c>
      <c r="E6" s="24">
        <v>99</v>
      </c>
      <c r="F6" s="24">
        <v>53390</v>
      </c>
      <c r="G6" s="24">
        <v>99970017</v>
      </c>
      <c r="H6" s="24">
        <v>11538</v>
      </c>
      <c r="I6" s="25">
        <v>400000</v>
      </c>
    </row>
    <row r="7" hidden="1" spans="1:9">
      <c r="A7" s="24">
        <v>201508</v>
      </c>
      <c r="B7" s="24">
        <v>459</v>
      </c>
      <c r="C7" s="24">
        <v>18603679568</v>
      </c>
      <c r="D7" s="24">
        <v>9815061169665820</v>
      </c>
      <c r="E7" s="24">
        <v>99</v>
      </c>
      <c r="F7" s="24">
        <v>53390</v>
      </c>
      <c r="G7" s="24">
        <v>99970017</v>
      </c>
      <c r="H7" s="24">
        <v>11538</v>
      </c>
      <c r="I7" s="25">
        <v>800000</v>
      </c>
    </row>
    <row r="8" hidden="1" spans="1:9">
      <c r="A8" s="24">
        <v>201509</v>
      </c>
      <c r="B8" s="24">
        <v>458</v>
      </c>
      <c r="C8" s="24">
        <v>18645845558</v>
      </c>
      <c r="D8" s="24">
        <v>211105052745640</v>
      </c>
      <c r="E8" s="24">
        <v>99</v>
      </c>
      <c r="F8" s="24">
        <v>53390</v>
      </c>
      <c r="G8" s="24">
        <v>99970017</v>
      </c>
      <c r="H8" s="24">
        <v>11538</v>
      </c>
      <c r="I8" s="25">
        <v>50000</v>
      </c>
    </row>
    <row r="9" hidden="1" spans="1:9">
      <c r="A9" s="24">
        <v>201509</v>
      </c>
      <c r="B9" s="24">
        <v>458</v>
      </c>
      <c r="C9" s="24">
        <v>13194585998</v>
      </c>
      <c r="D9" s="24">
        <v>9815091072374010</v>
      </c>
      <c r="E9" s="24">
        <v>99</v>
      </c>
      <c r="F9" s="24">
        <v>53390</v>
      </c>
      <c r="G9" s="24">
        <v>99970017</v>
      </c>
      <c r="H9" s="24">
        <v>11538</v>
      </c>
      <c r="I9" s="25">
        <v>50000</v>
      </c>
    </row>
    <row r="10" hidden="1" spans="1:9">
      <c r="A10" s="24">
        <v>201509</v>
      </c>
      <c r="B10" s="24">
        <v>459</v>
      </c>
      <c r="C10" s="24">
        <v>13029828095</v>
      </c>
      <c r="D10" s="24">
        <v>9815080671324460</v>
      </c>
      <c r="E10" s="24">
        <v>99</v>
      </c>
      <c r="F10" s="24">
        <v>53390</v>
      </c>
      <c r="G10" s="24">
        <v>99970017</v>
      </c>
      <c r="H10" s="24">
        <v>11538</v>
      </c>
      <c r="I10" s="25">
        <v>400000</v>
      </c>
    </row>
    <row r="11" hidden="1" spans="1:9">
      <c r="A11" s="24">
        <v>201509</v>
      </c>
      <c r="B11" s="24">
        <v>452</v>
      </c>
      <c r="C11" s="24">
        <v>13089755402</v>
      </c>
      <c r="D11" s="24">
        <v>9815081171444520</v>
      </c>
      <c r="E11" s="24">
        <v>99</v>
      </c>
      <c r="F11" s="24">
        <v>53390</v>
      </c>
      <c r="G11" s="24">
        <v>99970017</v>
      </c>
      <c r="H11" s="24">
        <v>11538</v>
      </c>
      <c r="I11" s="25">
        <v>800000</v>
      </c>
    </row>
    <row r="12" hidden="1" spans="1:9">
      <c r="A12" s="24">
        <v>201509</v>
      </c>
      <c r="B12" s="24">
        <v>453</v>
      </c>
      <c r="C12" s="24">
        <v>13199395519</v>
      </c>
      <c r="D12" s="24">
        <v>9815080771362320</v>
      </c>
      <c r="E12" s="24">
        <v>99</v>
      </c>
      <c r="F12" s="24">
        <v>53390</v>
      </c>
      <c r="G12" s="24">
        <v>99970017</v>
      </c>
      <c r="H12" s="24">
        <v>11538</v>
      </c>
      <c r="I12" s="25">
        <v>100000</v>
      </c>
    </row>
    <row r="13" hidden="1" spans="1:9">
      <c r="A13" s="24">
        <v>201509</v>
      </c>
      <c r="B13" s="24">
        <v>467</v>
      </c>
      <c r="C13" s="24">
        <v>13144665014</v>
      </c>
      <c r="D13" s="24">
        <v>9815091472496750</v>
      </c>
      <c r="E13" s="24">
        <v>99</v>
      </c>
      <c r="F13" s="24">
        <v>53390</v>
      </c>
      <c r="G13" s="24">
        <v>99970017</v>
      </c>
      <c r="H13" s="24">
        <v>11538</v>
      </c>
      <c r="I13" s="25">
        <v>27500</v>
      </c>
    </row>
    <row r="14" hidden="1" spans="1:9">
      <c r="A14" s="24">
        <v>201509</v>
      </c>
      <c r="B14" s="24">
        <v>451</v>
      </c>
      <c r="C14" s="24">
        <v>13101605147</v>
      </c>
      <c r="D14" s="24">
        <v>9815080571307980</v>
      </c>
      <c r="E14" s="24">
        <v>99</v>
      </c>
      <c r="F14" s="24">
        <v>53390</v>
      </c>
      <c r="G14" s="24">
        <v>99970017</v>
      </c>
      <c r="H14" s="24">
        <v>11538</v>
      </c>
      <c r="I14" s="25">
        <v>40000</v>
      </c>
    </row>
    <row r="15" hidden="1" spans="1:9">
      <c r="A15" s="24">
        <v>201509</v>
      </c>
      <c r="B15" s="24">
        <v>453</v>
      </c>
      <c r="C15" s="24">
        <v>13224639887</v>
      </c>
      <c r="D15" s="24">
        <v>9815092772833380</v>
      </c>
      <c r="E15" s="24">
        <v>99</v>
      </c>
      <c r="F15" s="24">
        <v>53390</v>
      </c>
      <c r="G15" s="24">
        <v>99970017</v>
      </c>
      <c r="H15" s="24">
        <v>11538</v>
      </c>
      <c r="I15" s="25">
        <v>50000</v>
      </c>
    </row>
    <row r="16" hidden="1" spans="1:9">
      <c r="A16" s="24">
        <v>201509</v>
      </c>
      <c r="B16" s="24">
        <v>452</v>
      </c>
      <c r="C16" s="24">
        <v>15636260172</v>
      </c>
      <c r="D16" s="24">
        <v>9815092572785600</v>
      </c>
      <c r="E16" s="24">
        <v>99</v>
      </c>
      <c r="F16" s="24">
        <v>53390</v>
      </c>
      <c r="G16" s="24">
        <v>99970017</v>
      </c>
      <c r="H16" s="24">
        <v>11538</v>
      </c>
      <c r="I16" s="25">
        <v>100000</v>
      </c>
    </row>
    <row r="17" hidden="1" spans="1:9">
      <c r="A17" s="24">
        <v>201509</v>
      </c>
      <c r="B17" s="24">
        <v>453</v>
      </c>
      <c r="C17" s="24">
        <v>13039700587</v>
      </c>
      <c r="D17" s="24">
        <v>9815082071689710</v>
      </c>
      <c r="E17" s="24">
        <v>99</v>
      </c>
      <c r="F17" s="24">
        <v>53390</v>
      </c>
      <c r="G17" s="24">
        <v>99970017</v>
      </c>
      <c r="H17" s="24">
        <v>11538</v>
      </c>
      <c r="I17" s="25">
        <v>100000</v>
      </c>
    </row>
    <row r="18" hidden="1" spans="1:9">
      <c r="A18" s="24">
        <v>201509</v>
      </c>
      <c r="B18" s="24">
        <v>453</v>
      </c>
      <c r="C18" s="24">
        <v>13204536925</v>
      </c>
      <c r="D18" s="24">
        <v>9815092572793560</v>
      </c>
      <c r="E18" s="24">
        <v>99</v>
      </c>
      <c r="F18" s="24">
        <v>53390</v>
      </c>
      <c r="G18" s="24">
        <v>99970017</v>
      </c>
      <c r="H18" s="24">
        <v>11538</v>
      </c>
      <c r="I18" s="25">
        <v>50000</v>
      </c>
    </row>
    <row r="19" hidden="1" spans="1:9">
      <c r="A19" s="24">
        <v>201509</v>
      </c>
      <c r="B19" s="24">
        <v>459</v>
      </c>
      <c r="C19" s="24">
        <v>18603679568</v>
      </c>
      <c r="D19" s="24">
        <v>9815061169665820</v>
      </c>
      <c r="E19" s="24">
        <v>99</v>
      </c>
      <c r="F19" s="24">
        <v>53390</v>
      </c>
      <c r="G19" s="24">
        <v>99970017</v>
      </c>
      <c r="H19" s="24">
        <v>11538</v>
      </c>
      <c r="I19" s="25">
        <v>800000</v>
      </c>
    </row>
    <row r="20" hidden="1" spans="1:9">
      <c r="A20" s="24">
        <v>201510</v>
      </c>
      <c r="B20" s="24">
        <v>453</v>
      </c>
      <c r="C20" s="24">
        <v>13199395519</v>
      </c>
      <c r="D20" s="24">
        <v>9815080771362320</v>
      </c>
      <c r="E20" s="24">
        <v>99</v>
      </c>
      <c r="F20" s="24">
        <v>53390</v>
      </c>
      <c r="G20" s="24">
        <v>99970017</v>
      </c>
      <c r="H20" s="24">
        <v>11538</v>
      </c>
      <c r="I20" s="25">
        <v>100000</v>
      </c>
    </row>
    <row r="21" hidden="1" spans="1:9">
      <c r="A21" s="24">
        <v>201510</v>
      </c>
      <c r="B21" s="24">
        <v>459</v>
      </c>
      <c r="C21" s="24">
        <v>13029828095</v>
      </c>
      <c r="D21" s="24">
        <v>9815080671324460</v>
      </c>
      <c r="E21" s="24">
        <v>99</v>
      </c>
      <c r="F21" s="24">
        <v>53390</v>
      </c>
      <c r="G21" s="24">
        <v>99970017</v>
      </c>
      <c r="H21" s="24">
        <v>11538</v>
      </c>
      <c r="I21" s="25">
        <v>400000</v>
      </c>
    </row>
    <row r="22" hidden="1" spans="1:9">
      <c r="A22" s="24">
        <v>201510</v>
      </c>
      <c r="B22" s="24">
        <v>453</v>
      </c>
      <c r="C22" s="24">
        <v>13224639887</v>
      </c>
      <c r="D22" s="24">
        <v>9815092772833380</v>
      </c>
      <c r="E22" s="24">
        <v>99</v>
      </c>
      <c r="F22" s="24">
        <v>53390</v>
      </c>
      <c r="G22" s="24">
        <v>99970017</v>
      </c>
      <c r="H22" s="24">
        <v>11538</v>
      </c>
      <c r="I22" s="25">
        <v>50000</v>
      </c>
    </row>
    <row r="23" hidden="1" spans="1:9">
      <c r="A23" s="24">
        <v>201510</v>
      </c>
      <c r="B23" s="24">
        <v>453</v>
      </c>
      <c r="C23" s="24">
        <v>13204536925</v>
      </c>
      <c r="D23" s="24">
        <v>9815092572793560</v>
      </c>
      <c r="E23" s="24">
        <v>99</v>
      </c>
      <c r="F23" s="24">
        <v>53390</v>
      </c>
      <c r="G23" s="24">
        <v>99970017</v>
      </c>
      <c r="H23" s="24">
        <v>11538</v>
      </c>
      <c r="I23" s="25">
        <v>50000</v>
      </c>
    </row>
    <row r="24" hidden="1" spans="1:9">
      <c r="A24" s="24">
        <v>201510</v>
      </c>
      <c r="B24" s="24">
        <v>451</v>
      </c>
      <c r="C24" s="24">
        <v>15636027256</v>
      </c>
      <c r="D24" s="24">
        <v>9815100973156470</v>
      </c>
      <c r="E24" s="24">
        <v>99</v>
      </c>
      <c r="F24" s="24">
        <v>53390</v>
      </c>
      <c r="G24" s="24">
        <v>99970017</v>
      </c>
      <c r="H24" s="24">
        <v>11538</v>
      </c>
      <c r="I24" s="25">
        <v>400000</v>
      </c>
    </row>
    <row r="25" hidden="1" spans="1:9">
      <c r="A25" s="24">
        <v>201510</v>
      </c>
      <c r="B25" s="24">
        <v>451</v>
      </c>
      <c r="C25" s="24">
        <v>13100874110</v>
      </c>
      <c r="D25" s="24">
        <v>100708025110887</v>
      </c>
      <c r="E25" s="24">
        <v>99</v>
      </c>
      <c r="F25" s="24">
        <v>53390</v>
      </c>
      <c r="G25" s="24">
        <v>99970017</v>
      </c>
      <c r="H25" s="24">
        <v>11538</v>
      </c>
      <c r="I25" s="25">
        <v>200000</v>
      </c>
    </row>
    <row r="26" hidden="1" spans="1:9">
      <c r="A26" s="24">
        <v>201510</v>
      </c>
      <c r="B26" s="24">
        <v>459</v>
      </c>
      <c r="C26" s="24">
        <v>18603679568</v>
      </c>
      <c r="D26" s="24">
        <v>9815061169665820</v>
      </c>
      <c r="E26" s="24">
        <v>99</v>
      </c>
      <c r="F26" s="24">
        <v>53390</v>
      </c>
      <c r="G26" s="24">
        <v>99970017</v>
      </c>
      <c r="H26" s="24">
        <v>11538</v>
      </c>
      <c r="I26" s="25">
        <v>800000</v>
      </c>
    </row>
    <row r="27" hidden="1" spans="1:9">
      <c r="A27" s="24">
        <v>201510</v>
      </c>
      <c r="B27" s="24">
        <v>451</v>
      </c>
      <c r="C27" s="24">
        <v>15561867694</v>
      </c>
      <c r="D27" s="24">
        <v>9815102173516650</v>
      </c>
      <c r="E27" s="24">
        <v>99</v>
      </c>
      <c r="F27" s="24">
        <v>53390</v>
      </c>
      <c r="G27" s="24">
        <v>99970017</v>
      </c>
      <c r="H27" s="24">
        <v>11538</v>
      </c>
      <c r="I27" s="25">
        <v>800000</v>
      </c>
    </row>
    <row r="28" hidden="1" spans="1:9">
      <c r="A28" s="24">
        <v>201510</v>
      </c>
      <c r="B28" s="24">
        <v>453</v>
      </c>
      <c r="C28" s="24">
        <v>13039700587</v>
      </c>
      <c r="D28" s="24">
        <v>9815082071689710</v>
      </c>
      <c r="E28" s="24">
        <v>99</v>
      </c>
      <c r="F28" s="24">
        <v>53390</v>
      </c>
      <c r="G28" s="24">
        <v>99970017</v>
      </c>
      <c r="H28" s="24">
        <v>11538</v>
      </c>
      <c r="I28" s="25">
        <v>100000</v>
      </c>
    </row>
    <row r="29" hidden="1" spans="1:9">
      <c r="A29" s="24">
        <v>201510</v>
      </c>
      <c r="B29" s="24">
        <v>459</v>
      </c>
      <c r="C29" s="24">
        <v>18644020869</v>
      </c>
      <c r="D29" s="24">
        <v>9815101373262960</v>
      </c>
      <c r="E29" s="24">
        <v>99</v>
      </c>
      <c r="F29" s="24">
        <v>53390</v>
      </c>
      <c r="G29" s="24">
        <v>99970017</v>
      </c>
      <c r="H29" s="24">
        <v>11538</v>
      </c>
      <c r="I29" s="25">
        <v>800000</v>
      </c>
    </row>
    <row r="30" hidden="1" spans="1:9">
      <c r="A30" s="24">
        <v>201510</v>
      </c>
      <c r="B30" s="24">
        <v>458</v>
      </c>
      <c r="C30" s="24">
        <v>18645845558</v>
      </c>
      <c r="D30" s="24">
        <v>211105052745640</v>
      </c>
      <c r="E30" s="24">
        <v>99</v>
      </c>
      <c r="F30" s="24">
        <v>53390</v>
      </c>
      <c r="G30" s="24">
        <v>99970017</v>
      </c>
      <c r="H30" s="24">
        <v>11538</v>
      </c>
      <c r="I30" s="25">
        <v>50000</v>
      </c>
    </row>
    <row r="31" hidden="1" spans="1:9">
      <c r="A31" s="24">
        <v>201510</v>
      </c>
      <c r="B31" s="24">
        <v>452</v>
      </c>
      <c r="C31" s="24">
        <v>13089755402</v>
      </c>
      <c r="D31" s="24">
        <v>9815081171444520</v>
      </c>
      <c r="E31" s="24">
        <v>99</v>
      </c>
      <c r="F31" s="24">
        <v>53390</v>
      </c>
      <c r="G31" s="24">
        <v>99970017</v>
      </c>
      <c r="H31" s="24">
        <v>11538</v>
      </c>
      <c r="I31" s="25">
        <v>800000</v>
      </c>
    </row>
    <row r="32" hidden="1" spans="1:9">
      <c r="A32" s="24">
        <v>201511</v>
      </c>
      <c r="B32" s="24">
        <v>452</v>
      </c>
      <c r="C32" s="24">
        <v>13089755402</v>
      </c>
      <c r="D32" s="24">
        <v>9815081171444520</v>
      </c>
      <c r="E32" s="24">
        <v>99</v>
      </c>
      <c r="F32" s="24">
        <v>53390</v>
      </c>
      <c r="G32" s="24">
        <v>99970017</v>
      </c>
      <c r="H32" s="24">
        <v>11538</v>
      </c>
      <c r="I32" s="25">
        <v>800000</v>
      </c>
    </row>
    <row r="33" hidden="1" spans="1:9">
      <c r="A33" s="24">
        <v>201511</v>
      </c>
      <c r="B33" s="24">
        <v>459</v>
      </c>
      <c r="C33" s="24">
        <v>13029828095</v>
      </c>
      <c r="D33" s="24">
        <v>9815080671324460</v>
      </c>
      <c r="E33" s="24">
        <v>99</v>
      </c>
      <c r="F33" s="24">
        <v>53390</v>
      </c>
      <c r="G33" s="24">
        <v>99970017</v>
      </c>
      <c r="H33" s="24">
        <v>11538</v>
      </c>
      <c r="I33" s="25">
        <v>400000</v>
      </c>
    </row>
    <row r="34" hidden="1" spans="1:9">
      <c r="A34" s="24">
        <v>201511</v>
      </c>
      <c r="B34" s="24">
        <v>453</v>
      </c>
      <c r="C34" s="24">
        <v>13224639887</v>
      </c>
      <c r="D34" s="24">
        <v>9815092772833380</v>
      </c>
      <c r="E34" s="24">
        <v>99</v>
      </c>
      <c r="F34" s="24">
        <v>53390</v>
      </c>
      <c r="G34" s="24">
        <v>99970017</v>
      </c>
      <c r="H34" s="24">
        <v>11538</v>
      </c>
      <c r="I34" s="25">
        <v>50000</v>
      </c>
    </row>
    <row r="35" hidden="1" spans="1:9">
      <c r="A35" s="24">
        <v>201511</v>
      </c>
      <c r="B35" s="24">
        <v>458</v>
      </c>
      <c r="C35" s="24">
        <v>18645845558</v>
      </c>
      <c r="D35" s="24">
        <v>211105052745640</v>
      </c>
      <c r="E35" s="24">
        <v>99</v>
      </c>
      <c r="F35" s="24">
        <v>53390</v>
      </c>
      <c r="G35" s="24">
        <v>99970017</v>
      </c>
      <c r="H35" s="24">
        <v>11538</v>
      </c>
      <c r="I35" s="25">
        <v>50000</v>
      </c>
    </row>
    <row r="36" hidden="1" spans="1:9">
      <c r="A36" s="24">
        <v>201511</v>
      </c>
      <c r="B36" s="24">
        <v>453</v>
      </c>
      <c r="C36" s="24">
        <v>13039700587</v>
      </c>
      <c r="D36" s="24">
        <v>9815082071689710</v>
      </c>
      <c r="E36" s="24">
        <v>99</v>
      </c>
      <c r="F36" s="24">
        <v>53390</v>
      </c>
      <c r="G36" s="24">
        <v>99970017</v>
      </c>
      <c r="H36" s="24">
        <v>11538</v>
      </c>
      <c r="I36" s="25">
        <v>100000</v>
      </c>
    </row>
    <row r="37" hidden="1" spans="1:9">
      <c r="A37" s="24">
        <v>201511</v>
      </c>
      <c r="B37" s="24">
        <v>451</v>
      </c>
      <c r="C37" s="24">
        <v>15545107619</v>
      </c>
      <c r="D37" s="24">
        <v>9815111874833450</v>
      </c>
      <c r="E37" s="24">
        <v>99</v>
      </c>
      <c r="F37" s="24">
        <v>53390</v>
      </c>
      <c r="G37" s="24">
        <v>99970017</v>
      </c>
      <c r="H37" s="24">
        <v>11538</v>
      </c>
      <c r="I37" s="25">
        <v>95000</v>
      </c>
    </row>
    <row r="38" hidden="1" spans="1:9">
      <c r="A38" s="24">
        <v>201511</v>
      </c>
      <c r="B38" s="24">
        <v>451</v>
      </c>
      <c r="C38" s="24">
        <v>13100874110</v>
      </c>
      <c r="D38" s="24">
        <v>100708025110887</v>
      </c>
      <c r="E38" s="24">
        <v>99</v>
      </c>
      <c r="F38" s="24">
        <v>53390</v>
      </c>
      <c r="G38" s="24">
        <v>99970017</v>
      </c>
      <c r="H38" s="24">
        <v>11538</v>
      </c>
      <c r="I38" s="25">
        <v>200000</v>
      </c>
    </row>
    <row r="39" hidden="1" spans="1:9">
      <c r="A39" s="24">
        <v>201511</v>
      </c>
      <c r="B39" s="24">
        <v>454</v>
      </c>
      <c r="C39" s="24">
        <v>13029984216</v>
      </c>
      <c r="D39" s="24">
        <v>9815111274449940</v>
      </c>
      <c r="E39" s="24">
        <v>99</v>
      </c>
      <c r="F39" s="24">
        <v>53390</v>
      </c>
      <c r="G39" s="24">
        <v>99970017</v>
      </c>
      <c r="H39" s="24">
        <v>11538</v>
      </c>
      <c r="I39" s="25">
        <v>800000</v>
      </c>
    </row>
    <row r="40" hidden="1" spans="1:9">
      <c r="A40" s="24">
        <v>201511</v>
      </c>
      <c r="B40" s="24">
        <v>459</v>
      </c>
      <c r="C40" s="24">
        <v>13054208433</v>
      </c>
      <c r="D40" s="24">
        <v>9815110273997620</v>
      </c>
      <c r="E40" s="24">
        <v>99</v>
      </c>
      <c r="F40" s="24">
        <v>53390</v>
      </c>
      <c r="G40" s="24">
        <v>99970017</v>
      </c>
      <c r="H40" s="24">
        <v>11538</v>
      </c>
      <c r="I40" s="25">
        <v>50000</v>
      </c>
    </row>
    <row r="41" hidden="1" spans="1:9">
      <c r="A41" s="24">
        <v>201511</v>
      </c>
      <c r="B41" s="24">
        <v>451</v>
      </c>
      <c r="C41" s="24">
        <v>15545057683</v>
      </c>
      <c r="D41" s="24">
        <v>9815111174404860</v>
      </c>
      <c r="E41" s="24">
        <v>99</v>
      </c>
      <c r="F41" s="24">
        <v>53390</v>
      </c>
      <c r="G41" s="24">
        <v>99970017</v>
      </c>
      <c r="H41" s="24">
        <v>11538</v>
      </c>
      <c r="I41" s="25">
        <v>800000</v>
      </c>
    </row>
    <row r="42" hidden="1" spans="1:9">
      <c r="A42" s="24">
        <v>201511</v>
      </c>
      <c r="B42" s="24">
        <v>451</v>
      </c>
      <c r="C42" s="24">
        <v>15636027256</v>
      </c>
      <c r="D42" s="24">
        <v>9815100973156470</v>
      </c>
      <c r="E42" s="24">
        <v>99</v>
      </c>
      <c r="F42" s="24">
        <v>53390</v>
      </c>
      <c r="G42" s="24">
        <v>99970017</v>
      </c>
      <c r="H42" s="24">
        <v>11538</v>
      </c>
      <c r="I42" s="25">
        <v>90000</v>
      </c>
    </row>
    <row r="43" hidden="1" spans="1:9">
      <c r="A43" s="24">
        <v>201511</v>
      </c>
      <c r="B43" s="24">
        <v>459</v>
      </c>
      <c r="C43" s="24">
        <v>18644020869</v>
      </c>
      <c r="D43" s="24">
        <v>9815101373262960</v>
      </c>
      <c r="E43" s="24">
        <v>99</v>
      </c>
      <c r="F43" s="24">
        <v>53390</v>
      </c>
      <c r="G43" s="24">
        <v>99970017</v>
      </c>
      <c r="H43" s="24">
        <v>11538</v>
      </c>
      <c r="I43" s="25">
        <v>800000</v>
      </c>
    </row>
    <row r="44" hidden="1" spans="1:9">
      <c r="A44" s="24">
        <v>201511</v>
      </c>
      <c r="B44" s="24">
        <v>453</v>
      </c>
      <c r="C44" s="24">
        <v>13199395519</v>
      </c>
      <c r="D44" s="24">
        <v>9815080771362320</v>
      </c>
      <c r="E44" s="24">
        <v>99</v>
      </c>
      <c r="F44" s="24">
        <v>53390</v>
      </c>
      <c r="G44" s="24">
        <v>99970017</v>
      </c>
      <c r="H44" s="24">
        <v>11538</v>
      </c>
      <c r="I44" s="25">
        <v>100000</v>
      </c>
    </row>
    <row r="45" hidden="1" spans="1:9">
      <c r="A45" s="24">
        <v>201511</v>
      </c>
      <c r="B45" s="24">
        <v>453</v>
      </c>
      <c r="C45" s="24">
        <v>13204536925</v>
      </c>
      <c r="D45" s="24">
        <v>9815092572793560</v>
      </c>
      <c r="E45" s="24">
        <v>99</v>
      </c>
      <c r="F45" s="24">
        <v>53390</v>
      </c>
      <c r="G45" s="24">
        <v>99970017</v>
      </c>
      <c r="H45" s="24">
        <v>11538</v>
      </c>
      <c r="I45" s="25">
        <v>50000</v>
      </c>
    </row>
    <row r="46" hidden="1" spans="1:9">
      <c r="A46" s="24">
        <v>201511</v>
      </c>
      <c r="B46" s="24">
        <v>455</v>
      </c>
      <c r="C46" s="24">
        <v>15545550671</v>
      </c>
      <c r="D46" s="24">
        <v>9815111274448460</v>
      </c>
      <c r="E46" s="24">
        <v>99</v>
      </c>
      <c r="F46" s="24">
        <v>53390</v>
      </c>
      <c r="G46" s="24">
        <v>99970017</v>
      </c>
      <c r="H46" s="24">
        <v>11538</v>
      </c>
      <c r="I46" s="25">
        <v>50000</v>
      </c>
    </row>
    <row r="47" hidden="1" spans="1:9">
      <c r="A47" s="24">
        <v>201511</v>
      </c>
      <c r="B47" s="24">
        <v>452</v>
      </c>
      <c r="C47" s="24">
        <v>15546269462</v>
      </c>
      <c r="D47" s="24">
        <v>9815110273971200</v>
      </c>
      <c r="E47" s="24">
        <v>99</v>
      </c>
      <c r="F47" s="24">
        <v>53390</v>
      </c>
      <c r="G47" s="24">
        <v>99970017</v>
      </c>
      <c r="H47" s="24">
        <v>11538</v>
      </c>
      <c r="I47" s="25">
        <v>800000</v>
      </c>
    </row>
    <row r="48" hidden="1" spans="1:9">
      <c r="A48" s="24">
        <v>201511</v>
      </c>
      <c r="B48" s="24">
        <v>459</v>
      </c>
      <c r="C48" s="24">
        <v>13091411068</v>
      </c>
      <c r="D48" s="24">
        <v>9815110574145750</v>
      </c>
      <c r="E48" s="24">
        <v>99</v>
      </c>
      <c r="F48" s="24">
        <v>53390</v>
      </c>
      <c r="G48" s="24">
        <v>99970017</v>
      </c>
      <c r="H48" s="24">
        <v>11538</v>
      </c>
      <c r="I48" s="25">
        <v>400000</v>
      </c>
    </row>
    <row r="49" hidden="1" spans="1:9">
      <c r="A49" s="24">
        <v>201511</v>
      </c>
      <c r="B49" s="24">
        <v>451</v>
      </c>
      <c r="C49" s="24">
        <v>15561867694</v>
      </c>
      <c r="D49" s="24">
        <v>9815102173516650</v>
      </c>
      <c r="E49" s="24">
        <v>99</v>
      </c>
      <c r="F49" s="24">
        <v>53390</v>
      </c>
      <c r="G49" s="24">
        <v>99970017</v>
      </c>
      <c r="H49" s="24">
        <v>11538</v>
      </c>
      <c r="I49" s="25">
        <v>800000</v>
      </c>
    </row>
    <row r="50" hidden="1" spans="1:9">
      <c r="A50" s="24">
        <v>201511</v>
      </c>
      <c r="B50" s="24">
        <v>459</v>
      </c>
      <c r="C50" s="24">
        <v>18603679568</v>
      </c>
      <c r="D50" s="24">
        <v>9815061169665820</v>
      </c>
      <c r="E50" s="24">
        <v>99</v>
      </c>
      <c r="F50" s="24">
        <v>53390</v>
      </c>
      <c r="G50" s="24">
        <v>99970017</v>
      </c>
      <c r="H50" s="24">
        <v>11538</v>
      </c>
      <c r="I50" s="25">
        <v>800000</v>
      </c>
    </row>
    <row r="51" hidden="1" spans="1:9">
      <c r="A51" s="24">
        <v>201512</v>
      </c>
      <c r="B51" s="24">
        <v>452</v>
      </c>
      <c r="C51" s="24">
        <v>13089755402</v>
      </c>
      <c r="D51" s="24">
        <v>9815081171444520</v>
      </c>
      <c r="E51" s="24">
        <v>99</v>
      </c>
      <c r="F51" s="24">
        <v>53390</v>
      </c>
      <c r="G51" s="24">
        <v>99970016</v>
      </c>
      <c r="H51" s="24">
        <v>11547</v>
      </c>
      <c r="I51" s="25">
        <v>800000</v>
      </c>
    </row>
    <row r="52" hidden="1" spans="1:9">
      <c r="A52" s="24">
        <v>201512</v>
      </c>
      <c r="B52" s="24">
        <v>454</v>
      </c>
      <c r="C52" s="24">
        <v>13029984216</v>
      </c>
      <c r="D52" s="24">
        <v>9815111274449940</v>
      </c>
      <c r="E52" s="24">
        <v>99</v>
      </c>
      <c r="F52" s="24">
        <v>53390</v>
      </c>
      <c r="G52" s="24">
        <v>99970016</v>
      </c>
      <c r="H52" s="24">
        <v>11547</v>
      </c>
      <c r="I52" s="25">
        <v>800000</v>
      </c>
    </row>
    <row r="53" hidden="1" spans="1:9">
      <c r="A53" s="24">
        <v>201512</v>
      </c>
      <c r="B53" s="24">
        <v>458</v>
      </c>
      <c r="C53" s="24">
        <v>18645845558</v>
      </c>
      <c r="D53" s="24">
        <v>211105052745640</v>
      </c>
      <c r="E53" s="24">
        <v>99</v>
      </c>
      <c r="F53" s="24">
        <v>53390</v>
      </c>
      <c r="G53" s="24">
        <v>99970016</v>
      </c>
      <c r="H53" s="24">
        <v>11547</v>
      </c>
      <c r="I53" s="25">
        <v>50000</v>
      </c>
    </row>
    <row r="54" hidden="1" spans="1:9">
      <c r="A54" s="24">
        <v>201512</v>
      </c>
      <c r="B54" s="24">
        <v>451</v>
      </c>
      <c r="C54" s="24">
        <v>13101605147</v>
      </c>
      <c r="D54" s="24">
        <v>9815080571307980</v>
      </c>
      <c r="E54" s="24">
        <v>99</v>
      </c>
      <c r="F54" s="24">
        <v>53390</v>
      </c>
      <c r="G54" s="24">
        <v>99970016</v>
      </c>
      <c r="H54" s="24">
        <v>11547</v>
      </c>
      <c r="I54" s="25">
        <v>50000</v>
      </c>
    </row>
    <row r="55" hidden="1" spans="1:9">
      <c r="A55" s="24">
        <v>201512</v>
      </c>
      <c r="B55" s="24">
        <v>459</v>
      </c>
      <c r="C55" s="24">
        <v>18644020869</v>
      </c>
      <c r="D55" s="24">
        <v>9815101373262960</v>
      </c>
      <c r="E55" s="24">
        <v>99</v>
      </c>
      <c r="F55" s="24">
        <v>53390</v>
      </c>
      <c r="G55" s="24">
        <v>99970013</v>
      </c>
      <c r="H55" s="24">
        <v>11548</v>
      </c>
      <c r="I55" s="25">
        <v>451360</v>
      </c>
    </row>
    <row r="56" hidden="1" spans="1:9">
      <c r="A56" s="24">
        <v>201512</v>
      </c>
      <c r="B56" s="24">
        <v>459</v>
      </c>
      <c r="C56" s="24">
        <v>18644020869</v>
      </c>
      <c r="D56" s="24">
        <v>9815101373262960</v>
      </c>
      <c r="E56" s="24">
        <v>99</v>
      </c>
      <c r="F56" s="24">
        <v>53390</v>
      </c>
      <c r="G56" s="24">
        <v>99970016</v>
      </c>
      <c r="H56" s="24">
        <v>11547</v>
      </c>
      <c r="I56" s="25">
        <v>800000</v>
      </c>
    </row>
    <row r="57" hidden="1" spans="1:9">
      <c r="A57" s="24">
        <v>201512</v>
      </c>
      <c r="B57" s="24">
        <v>459</v>
      </c>
      <c r="C57" s="24">
        <v>13029828095</v>
      </c>
      <c r="D57" s="24">
        <v>9815080671324460</v>
      </c>
      <c r="E57" s="24">
        <v>99</v>
      </c>
      <c r="F57" s="24">
        <v>53390</v>
      </c>
      <c r="G57" s="24">
        <v>99970016</v>
      </c>
      <c r="H57" s="24">
        <v>11547</v>
      </c>
      <c r="I57" s="25">
        <v>400000</v>
      </c>
    </row>
    <row r="58" hidden="1" spans="1:9">
      <c r="A58" s="24">
        <v>201512</v>
      </c>
      <c r="B58" s="24">
        <v>451</v>
      </c>
      <c r="C58" s="24">
        <v>15545057683</v>
      </c>
      <c r="D58" s="24">
        <v>9815111174404860</v>
      </c>
      <c r="E58" s="24">
        <v>99</v>
      </c>
      <c r="F58" s="24">
        <v>53390</v>
      </c>
      <c r="G58" s="24">
        <v>99970016</v>
      </c>
      <c r="H58" s="24">
        <v>11547</v>
      </c>
      <c r="I58" s="25">
        <v>800000</v>
      </c>
    </row>
    <row r="59" hidden="1" spans="1:9">
      <c r="A59" s="24">
        <v>201512</v>
      </c>
      <c r="B59" s="24">
        <v>455</v>
      </c>
      <c r="C59" s="24">
        <v>15545550671</v>
      </c>
      <c r="D59" s="24">
        <v>9815111274448460</v>
      </c>
      <c r="E59" s="24">
        <v>99</v>
      </c>
      <c r="F59" s="24">
        <v>53390</v>
      </c>
      <c r="G59" s="24">
        <v>99970013</v>
      </c>
      <c r="H59" s="24">
        <v>11548</v>
      </c>
      <c r="I59" s="25">
        <v>13680</v>
      </c>
    </row>
    <row r="60" hidden="1" spans="1:9">
      <c r="A60" s="24">
        <v>201512</v>
      </c>
      <c r="B60" s="24">
        <v>455</v>
      </c>
      <c r="C60" s="24">
        <v>15545550671</v>
      </c>
      <c r="D60" s="24">
        <v>9815111274448460</v>
      </c>
      <c r="E60" s="24">
        <v>99</v>
      </c>
      <c r="F60" s="24">
        <v>53390</v>
      </c>
      <c r="G60" s="24">
        <v>99970016</v>
      </c>
      <c r="H60" s="24">
        <v>11547</v>
      </c>
      <c r="I60" s="25">
        <v>50000</v>
      </c>
    </row>
    <row r="61" hidden="1" spans="1:9">
      <c r="A61" s="24">
        <v>201512</v>
      </c>
      <c r="B61" s="24">
        <v>451</v>
      </c>
      <c r="C61" s="24">
        <v>13100874110</v>
      </c>
      <c r="D61" s="24">
        <v>100708025110887</v>
      </c>
      <c r="E61" s="24">
        <v>99</v>
      </c>
      <c r="F61" s="24">
        <v>53390</v>
      </c>
      <c r="G61" s="24">
        <v>99970016</v>
      </c>
      <c r="H61" s="24">
        <v>11547</v>
      </c>
      <c r="I61" s="25">
        <v>200000</v>
      </c>
    </row>
    <row r="62" hidden="1" spans="1:9">
      <c r="A62" s="24">
        <v>201512</v>
      </c>
      <c r="B62" s="24">
        <v>464</v>
      </c>
      <c r="C62" s="24">
        <v>15645570168</v>
      </c>
      <c r="D62" s="24">
        <v>9815120875435580</v>
      </c>
      <c r="E62" s="24">
        <v>99</v>
      </c>
      <c r="F62" s="24">
        <v>53390</v>
      </c>
      <c r="G62" s="24">
        <v>99970016</v>
      </c>
      <c r="H62" s="24">
        <v>11547</v>
      </c>
      <c r="I62" s="25">
        <v>1200000</v>
      </c>
    </row>
    <row r="63" hidden="1" spans="1:9">
      <c r="A63" s="24">
        <v>201512</v>
      </c>
      <c r="B63" s="24">
        <v>452</v>
      </c>
      <c r="C63" s="24">
        <v>15546269462</v>
      </c>
      <c r="D63" s="24">
        <v>9815110273971200</v>
      </c>
      <c r="E63" s="24">
        <v>99</v>
      </c>
      <c r="F63" s="24">
        <v>53390</v>
      </c>
      <c r="G63" s="24">
        <v>99970016</v>
      </c>
      <c r="H63" s="24">
        <v>11547</v>
      </c>
      <c r="I63" s="25">
        <v>800000</v>
      </c>
    </row>
    <row r="64" hidden="1" spans="1:9">
      <c r="A64" s="24">
        <v>201512</v>
      </c>
      <c r="B64" s="24">
        <v>451</v>
      </c>
      <c r="C64" s="24">
        <v>15561867694</v>
      </c>
      <c r="D64" s="24">
        <v>9815102173516650</v>
      </c>
      <c r="E64" s="24">
        <v>99</v>
      </c>
      <c r="F64" s="24">
        <v>53390</v>
      </c>
      <c r="G64" s="24">
        <v>99970013</v>
      </c>
      <c r="H64" s="24">
        <v>11548</v>
      </c>
      <c r="I64" s="25">
        <v>718620</v>
      </c>
    </row>
    <row r="65" hidden="1" spans="1:9">
      <c r="A65" s="24">
        <v>201512</v>
      </c>
      <c r="B65" s="24">
        <v>451</v>
      </c>
      <c r="C65" s="24">
        <v>15561867694</v>
      </c>
      <c r="D65" s="24">
        <v>9815102173516650</v>
      </c>
      <c r="E65" s="24">
        <v>99</v>
      </c>
      <c r="F65" s="24">
        <v>53390</v>
      </c>
      <c r="G65" s="24">
        <v>99970016</v>
      </c>
      <c r="H65" s="24">
        <v>11547</v>
      </c>
      <c r="I65" s="25">
        <v>83380</v>
      </c>
    </row>
    <row r="66" hidden="1" spans="1:9">
      <c r="A66" s="24">
        <v>201512</v>
      </c>
      <c r="B66" s="24">
        <v>453</v>
      </c>
      <c r="C66" s="24">
        <v>13224639887</v>
      </c>
      <c r="D66" s="24">
        <v>9815092772833380</v>
      </c>
      <c r="E66" s="24">
        <v>99</v>
      </c>
      <c r="F66" s="24">
        <v>53390</v>
      </c>
      <c r="G66" s="24">
        <v>99970016</v>
      </c>
      <c r="H66" s="24">
        <v>11547</v>
      </c>
      <c r="I66" s="25">
        <v>50000</v>
      </c>
    </row>
    <row r="67" hidden="1" spans="1:9">
      <c r="A67" s="24">
        <v>201512</v>
      </c>
      <c r="B67" s="24">
        <v>456</v>
      </c>
      <c r="C67" s="24">
        <v>13089767451</v>
      </c>
      <c r="D67" s="24">
        <v>9815123076294810</v>
      </c>
      <c r="E67" s="24">
        <v>99</v>
      </c>
      <c r="F67" s="24">
        <v>53390</v>
      </c>
      <c r="G67" s="24">
        <v>99970016</v>
      </c>
      <c r="H67" s="24">
        <v>11547</v>
      </c>
      <c r="I67" s="25">
        <v>800000</v>
      </c>
    </row>
    <row r="68" hidden="1" spans="1:9">
      <c r="A68" s="24">
        <v>201512</v>
      </c>
      <c r="B68" s="24">
        <v>453</v>
      </c>
      <c r="C68" s="24">
        <v>13204536925</v>
      </c>
      <c r="D68" s="24">
        <v>9815092572793560</v>
      </c>
      <c r="E68" s="24">
        <v>99</v>
      </c>
      <c r="F68" s="24">
        <v>53390</v>
      </c>
      <c r="G68" s="24">
        <v>99970013</v>
      </c>
      <c r="H68" s="24">
        <v>11548</v>
      </c>
      <c r="I68" s="25">
        <v>9630</v>
      </c>
    </row>
    <row r="69" hidden="1" spans="1:9">
      <c r="A69" s="24">
        <v>201512</v>
      </c>
      <c r="B69" s="24">
        <v>453</v>
      </c>
      <c r="C69" s="24">
        <v>13204536925</v>
      </c>
      <c r="D69" s="24">
        <v>9815092572793560</v>
      </c>
      <c r="E69" s="24">
        <v>99</v>
      </c>
      <c r="F69" s="24">
        <v>53390</v>
      </c>
      <c r="G69" s="24">
        <v>99970016</v>
      </c>
      <c r="H69" s="24">
        <v>11547</v>
      </c>
      <c r="I69" s="25">
        <v>50000</v>
      </c>
    </row>
    <row r="70" hidden="1" spans="1:9">
      <c r="A70" s="24">
        <v>201512</v>
      </c>
      <c r="B70" s="24">
        <v>459</v>
      </c>
      <c r="C70" s="24">
        <v>13039826317</v>
      </c>
      <c r="D70" s="24">
        <v>9815102773691000</v>
      </c>
      <c r="E70" s="24">
        <v>99</v>
      </c>
      <c r="F70" s="24">
        <v>53390</v>
      </c>
      <c r="G70" s="24">
        <v>99970013</v>
      </c>
      <c r="H70" s="24">
        <v>11548</v>
      </c>
      <c r="I70" s="25">
        <v>2125860</v>
      </c>
    </row>
    <row r="71" hidden="1" spans="1:9">
      <c r="A71" s="24">
        <v>201512</v>
      </c>
      <c r="B71" s="24">
        <v>459</v>
      </c>
      <c r="C71" s="24">
        <v>13054208433</v>
      </c>
      <c r="D71" s="24">
        <v>9815110273997620</v>
      </c>
      <c r="E71" s="24">
        <v>99</v>
      </c>
      <c r="F71" s="24">
        <v>53390</v>
      </c>
      <c r="G71" s="24">
        <v>99970013</v>
      </c>
      <c r="H71" s="24">
        <v>11548</v>
      </c>
      <c r="I71" s="25">
        <v>307620</v>
      </c>
    </row>
    <row r="72" hidden="1" spans="1:9">
      <c r="A72" s="24">
        <v>201512</v>
      </c>
      <c r="B72" s="24">
        <v>459</v>
      </c>
      <c r="C72" s="24">
        <v>13054208433</v>
      </c>
      <c r="D72" s="24">
        <v>9815110273997620</v>
      </c>
      <c r="E72" s="24">
        <v>99</v>
      </c>
      <c r="F72" s="24">
        <v>53390</v>
      </c>
      <c r="G72" s="24">
        <v>99970016</v>
      </c>
      <c r="H72" s="24">
        <v>11547</v>
      </c>
      <c r="I72" s="25">
        <v>400000</v>
      </c>
    </row>
    <row r="73" hidden="1" spans="1:9">
      <c r="A73" s="24">
        <v>201512</v>
      </c>
      <c r="B73" s="24">
        <v>453</v>
      </c>
      <c r="C73" s="24">
        <v>13039700587</v>
      </c>
      <c r="D73" s="24">
        <v>9815082071689710</v>
      </c>
      <c r="E73" s="24">
        <v>99</v>
      </c>
      <c r="F73" s="24">
        <v>53390</v>
      </c>
      <c r="G73" s="24">
        <v>99970013</v>
      </c>
      <c r="H73" s="24">
        <v>11548</v>
      </c>
      <c r="I73" s="25">
        <v>3040</v>
      </c>
    </row>
    <row r="74" hidden="1" spans="1:9">
      <c r="A74" s="24">
        <v>201512</v>
      </c>
      <c r="B74" s="24">
        <v>453</v>
      </c>
      <c r="C74" s="24">
        <v>13039700587</v>
      </c>
      <c r="D74" s="24">
        <v>9815082071689710</v>
      </c>
      <c r="E74" s="24">
        <v>99</v>
      </c>
      <c r="F74" s="24">
        <v>53390</v>
      </c>
      <c r="G74" s="24">
        <v>99970016</v>
      </c>
      <c r="H74" s="24">
        <v>11547</v>
      </c>
      <c r="I74" s="25">
        <v>100000</v>
      </c>
    </row>
    <row r="75" hidden="1" spans="1:9">
      <c r="A75" s="24">
        <v>201512</v>
      </c>
      <c r="B75" s="24">
        <v>451</v>
      </c>
      <c r="C75" s="24">
        <v>13054281568</v>
      </c>
      <c r="D75" s="24">
        <v>9815112074902200</v>
      </c>
      <c r="E75" s="24">
        <v>99</v>
      </c>
      <c r="F75" s="24">
        <v>53390</v>
      </c>
      <c r="G75" s="24">
        <v>99970013</v>
      </c>
      <c r="H75" s="24">
        <v>11548</v>
      </c>
      <c r="I75" s="25">
        <v>7980</v>
      </c>
    </row>
    <row r="76" hidden="1" spans="1:9">
      <c r="A76" s="24">
        <v>201512</v>
      </c>
      <c r="B76" s="24">
        <v>459</v>
      </c>
      <c r="C76" s="24">
        <v>13019085503</v>
      </c>
      <c r="D76" s="24">
        <v>9815102773696610</v>
      </c>
      <c r="E76" s="24">
        <v>99</v>
      </c>
      <c r="F76" s="24">
        <v>53390</v>
      </c>
      <c r="G76" s="24">
        <v>99970013</v>
      </c>
      <c r="H76" s="24">
        <v>11548</v>
      </c>
      <c r="I76" s="25">
        <v>86150</v>
      </c>
    </row>
    <row r="77" hidden="1" spans="1:9">
      <c r="A77" s="24">
        <v>201512</v>
      </c>
      <c r="B77" s="24">
        <v>459</v>
      </c>
      <c r="C77" s="24">
        <v>18603679568</v>
      </c>
      <c r="D77" s="24">
        <v>9815061169665820</v>
      </c>
      <c r="E77" s="24">
        <v>99</v>
      </c>
      <c r="F77" s="24">
        <v>53390</v>
      </c>
      <c r="G77" s="24">
        <v>99970016</v>
      </c>
      <c r="H77" s="24">
        <v>11547</v>
      </c>
      <c r="I77" s="25">
        <v>800000</v>
      </c>
    </row>
    <row r="78" hidden="1" spans="1:9">
      <c r="A78" s="24">
        <v>201601</v>
      </c>
      <c r="B78" s="24">
        <v>451</v>
      </c>
      <c r="C78" s="24">
        <v>13054281568</v>
      </c>
      <c r="D78" s="24">
        <v>9815112074902200</v>
      </c>
      <c r="E78" s="24">
        <v>99</v>
      </c>
      <c r="F78" s="24">
        <v>53390</v>
      </c>
      <c r="G78" s="24">
        <v>99970013</v>
      </c>
      <c r="H78" s="24">
        <v>11548</v>
      </c>
      <c r="I78" s="25">
        <v>20790</v>
      </c>
    </row>
    <row r="79" hidden="1" spans="1:9">
      <c r="A79" s="24">
        <v>201601</v>
      </c>
      <c r="B79" s="24">
        <v>455</v>
      </c>
      <c r="C79" s="24">
        <v>15545550671</v>
      </c>
      <c r="D79" s="24">
        <v>9815111274448460</v>
      </c>
      <c r="E79" s="24">
        <v>99</v>
      </c>
      <c r="F79" s="24">
        <v>53390</v>
      </c>
      <c r="G79" s="24">
        <v>99970016</v>
      </c>
      <c r="H79" s="24">
        <v>11547</v>
      </c>
      <c r="I79" s="25">
        <v>50000</v>
      </c>
    </row>
    <row r="80" hidden="1" spans="1:9">
      <c r="A80" s="24">
        <v>201601</v>
      </c>
      <c r="B80" s="24">
        <v>451</v>
      </c>
      <c r="C80" s="24">
        <v>13100874110</v>
      </c>
      <c r="D80" s="24">
        <v>100708025110887</v>
      </c>
      <c r="E80" s="24">
        <v>99</v>
      </c>
      <c r="F80" s="24">
        <v>53390</v>
      </c>
      <c r="G80" s="24">
        <v>99970016</v>
      </c>
      <c r="H80" s="24">
        <v>11547</v>
      </c>
      <c r="I80" s="25">
        <v>200000</v>
      </c>
    </row>
    <row r="81" hidden="1" spans="1:9">
      <c r="A81" s="24">
        <v>201601</v>
      </c>
      <c r="B81" s="24">
        <v>464</v>
      </c>
      <c r="C81" s="24">
        <v>15645570168</v>
      </c>
      <c r="D81" s="24">
        <v>9815120875435580</v>
      </c>
      <c r="E81" s="24">
        <v>99</v>
      </c>
      <c r="F81" s="24">
        <v>53390</v>
      </c>
      <c r="G81" s="24">
        <v>99970016</v>
      </c>
      <c r="H81" s="24">
        <v>11547</v>
      </c>
      <c r="I81" s="25">
        <v>1200000</v>
      </c>
    </row>
    <row r="82" hidden="1" spans="1:9">
      <c r="A82" s="24">
        <v>201601</v>
      </c>
      <c r="B82" s="24">
        <v>453</v>
      </c>
      <c r="C82" s="24">
        <v>13039700587</v>
      </c>
      <c r="D82" s="24">
        <v>9815082071689710</v>
      </c>
      <c r="E82" s="24">
        <v>99</v>
      </c>
      <c r="F82" s="24">
        <v>53390</v>
      </c>
      <c r="G82" s="24">
        <v>99970016</v>
      </c>
      <c r="H82" s="24">
        <v>11547</v>
      </c>
      <c r="I82" s="25">
        <v>100000</v>
      </c>
    </row>
    <row r="83" hidden="1" spans="1:9">
      <c r="A83" s="24">
        <v>201601</v>
      </c>
      <c r="B83" s="24">
        <v>452</v>
      </c>
      <c r="C83" s="24">
        <v>15546269462</v>
      </c>
      <c r="D83" s="24">
        <v>9815110273971200</v>
      </c>
      <c r="E83" s="24">
        <v>99</v>
      </c>
      <c r="F83" s="24">
        <v>53390</v>
      </c>
      <c r="G83" s="24">
        <v>99970016</v>
      </c>
      <c r="H83" s="24">
        <v>11547</v>
      </c>
      <c r="I83" s="25">
        <v>800000</v>
      </c>
    </row>
    <row r="84" hidden="1" spans="1:9">
      <c r="A84" s="24">
        <v>201601</v>
      </c>
      <c r="B84" s="24">
        <v>468</v>
      </c>
      <c r="C84" s="24">
        <v>15545903995</v>
      </c>
      <c r="D84" s="24">
        <v>9713042218943040</v>
      </c>
      <c r="E84" s="24">
        <v>99</v>
      </c>
      <c r="F84" s="24">
        <v>53390</v>
      </c>
      <c r="G84" s="24">
        <v>99970016</v>
      </c>
      <c r="H84" s="24">
        <v>11547</v>
      </c>
      <c r="I84" s="25">
        <v>100000</v>
      </c>
    </row>
    <row r="85" hidden="1" spans="1:9">
      <c r="A85" s="24">
        <v>201601</v>
      </c>
      <c r="B85" s="24">
        <v>468</v>
      </c>
      <c r="C85" s="24">
        <v>15545903995</v>
      </c>
      <c r="D85" s="24">
        <v>9713042218943040</v>
      </c>
      <c r="E85" s="24">
        <v>99</v>
      </c>
      <c r="F85" s="24">
        <v>53390</v>
      </c>
      <c r="G85" s="24">
        <v>99970013</v>
      </c>
      <c r="H85" s="24">
        <v>11548</v>
      </c>
      <c r="I85" s="25">
        <v>196960</v>
      </c>
    </row>
    <row r="86" hidden="1" spans="1:9">
      <c r="A86" s="24">
        <v>201601</v>
      </c>
      <c r="B86" s="24">
        <v>467</v>
      </c>
      <c r="C86" s="24">
        <v>13144660091</v>
      </c>
      <c r="D86" s="24">
        <v>9816011876814150</v>
      </c>
      <c r="E86" s="24">
        <v>99</v>
      </c>
      <c r="F86" s="24">
        <v>53390</v>
      </c>
      <c r="G86" s="24">
        <v>99970016</v>
      </c>
      <c r="H86" s="24">
        <v>11547</v>
      </c>
      <c r="I86" s="25">
        <v>1997500</v>
      </c>
    </row>
    <row r="87" hidden="1" spans="1:9">
      <c r="A87" s="24">
        <v>201601</v>
      </c>
      <c r="B87" s="24">
        <v>452</v>
      </c>
      <c r="C87" s="24">
        <v>13104524724</v>
      </c>
      <c r="D87" s="24">
        <v>9816010476441020</v>
      </c>
      <c r="E87" s="24">
        <v>99</v>
      </c>
      <c r="F87" s="24">
        <v>53390</v>
      </c>
      <c r="G87" s="24">
        <v>99970016</v>
      </c>
      <c r="H87" s="24">
        <v>11547</v>
      </c>
      <c r="I87" s="25">
        <v>3000000</v>
      </c>
    </row>
    <row r="88" hidden="1" spans="1:9">
      <c r="A88" s="24">
        <v>201601</v>
      </c>
      <c r="B88" s="24">
        <v>454</v>
      </c>
      <c r="C88" s="24">
        <v>15545413110</v>
      </c>
      <c r="D88" s="24">
        <v>9816011176616520</v>
      </c>
      <c r="E88" s="24">
        <v>99</v>
      </c>
      <c r="F88" s="24">
        <v>53390</v>
      </c>
      <c r="G88" s="24">
        <v>99970016</v>
      </c>
      <c r="H88" s="24">
        <v>11547</v>
      </c>
      <c r="I88" s="25">
        <v>200000</v>
      </c>
    </row>
    <row r="89" hidden="1" spans="1:9">
      <c r="A89" s="24">
        <v>201601</v>
      </c>
      <c r="B89" s="24">
        <v>459</v>
      </c>
      <c r="C89" s="24">
        <v>13054208433</v>
      </c>
      <c r="D89" s="24">
        <v>9815110273997620</v>
      </c>
      <c r="E89" s="24">
        <v>99</v>
      </c>
      <c r="F89" s="24">
        <v>53390</v>
      </c>
      <c r="G89" s="24">
        <v>99970016</v>
      </c>
      <c r="H89" s="24">
        <v>11547</v>
      </c>
      <c r="I89" s="25">
        <v>400000</v>
      </c>
    </row>
    <row r="90" hidden="1" spans="1:9">
      <c r="A90" s="24">
        <v>201601</v>
      </c>
      <c r="B90" s="24">
        <v>458</v>
      </c>
      <c r="C90" s="24">
        <v>18645845558</v>
      </c>
      <c r="D90" s="24">
        <v>211105052745640</v>
      </c>
      <c r="E90" s="24">
        <v>99</v>
      </c>
      <c r="F90" s="24">
        <v>53390</v>
      </c>
      <c r="G90" s="24">
        <v>99970016</v>
      </c>
      <c r="H90" s="24">
        <v>11547</v>
      </c>
      <c r="I90" s="25">
        <v>50000</v>
      </c>
    </row>
    <row r="91" hidden="1" spans="1:9">
      <c r="A91" s="24">
        <v>201601</v>
      </c>
      <c r="B91" s="24">
        <v>452</v>
      </c>
      <c r="C91" s="24">
        <v>13089755402</v>
      </c>
      <c r="D91" s="24">
        <v>9815081171444520</v>
      </c>
      <c r="E91" s="24">
        <v>99</v>
      </c>
      <c r="F91" s="24">
        <v>53390</v>
      </c>
      <c r="G91" s="24">
        <v>99970016</v>
      </c>
      <c r="H91" s="24">
        <v>11547</v>
      </c>
      <c r="I91" s="25">
        <v>800000</v>
      </c>
    </row>
    <row r="92" hidden="1" spans="1:9">
      <c r="A92" s="24">
        <v>201601</v>
      </c>
      <c r="B92" s="24">
        <v>451</v>
      </c>
      <c r="C92" s="24">
        <v>13159850785</v>
      </c>
      <c r="D92" s="24">
        <v>101108154666827</v>
      </c>
      <c r="E92" s="24">
        <v>99</v>
      </c>
      <c r="F92" s="24">
        <v>53390</v>
      </c>
      <c r="G92" s="24">
        <v>99970016</v>
      </c>
      <c r="H92" s="24">
        <v>11547</v>
      </c>
      <c r="I92" s="25">
        <v>400000</v>
      </c>
    </row>
    <row r="93" hidden="1" spans="1:9">
      <c r="A93" s="24">
        <v>201601</v>
      </c>
      <c r="B93" s="24">
        <v>459</v>
      </c>
      <c r="C93" s="24">
        <v>13039826317</v>
      </c>
      <c r="D93" s="24">
        <v>9815102773691000</v>
      </c>
      <c r="E93" s="24">
        <v>99</v>
      </c>
      <c r="F93" s="24">
        <v>53390</v>
      </c>
      <c r="G93" s="24">
        <v>99970013</v>
      </c>
      <c r="H93" s="24">
        <v>11548</v>
      </c>
      <c r="I93" s="25">
        <v>1932120</v>
      </c>
    </row>
    <row r="94" hidden="1" spans="1:9">
      <c r="A94" s="24">
        <v>201601</v>
      </c>
      <c r="B94" s="24">
        <v>459</v>
      </c>
      <c r="C94" s="24">
        <v>13019085503</v>
      </c>
      <c r="D94" s="24">
        <v>9815102773696610</v>
      </c>
      <c r="E94" s="24">
        <v>99</v>
      </c>
      <c r="F94" s="24">
        <v>53390</v>
      </c>
      <c r="G94" s="24">
        <v>99970013</v>
      </c>
      <c r="H94" s="24">
        <v>11548</v>
      </c>
      <c r="I94" s="25">
        <v>138500</v>
      </c>
    </row>
    <row r="95" hidden="1" spans="1:9">
      <c r="A95" s="24">
        <v>201601</v>
      </c>
      <c r="B95" s="24">
        <v>459</v>
      </c>
      <c r="C95" s="24">
        <v>18644020869</v>
      </c>
      <c r="D95" s="24">
        <v>9815101373262960</v>
      </c>
      <c r="E95" s="24">
        <v>99</v>
      </c>
      <c r="F95" s="24">
        <v>53390</v>
      </c>
      <c r="G95" s="24">
        <v>99970016</v>
      </c>
      <c r="H95" s="24">
        <v>11547</v>
      </c>
      <c r="I95" s="25">
        <v>800000</v>
      </c>
    </row>
    <row r="96" hidden="1" spans="1:9">
      <c r="A96" s="24">
        <v>201601</v>
      </c>
      <c r="B96" s="24">
        <v>453</v>
      </c>
      <c r="C96" s="24">
        <v>13204536925</v>
      </c>
      <c r="D96" s="24">
        <v>9815092572793560</v>
      </c>
      <c r="E96" s="24">
        <v>99</v>
      </c>
      <c r="F96" s="24">
        <v>53390</v>
      </c>
      <c r="G96" s="24">
        <v>99970016</v>
      </c>
      <c r="H96" s="24">
        <v>11547</v>
      </c>
      <c r="I96" s="25">
        <v>50000</v>
      </c>
    </row>
    <row r="97" hidden="1" spans="1:9">
      <c r="A97" s="24">
        <v>201601</v>
      </c>
      <c r="B97" s="24">
        <v>451</v>
      </c>
      <c r="C97" s="24">
        <v>15545159712</v>
      </c>
      <c r="D97" s="24">
        <v>9816012076845360</v>
      </c>
      <c r="E97" s="24">
        <v>99</v>
      </c>
      <c r="F97" s="24">
        <v>53390</v>
      </c>
      <c r="G97" s="24">
        <v>99970016</v>
      </c>
      <c r="H97" s="24">
        <v>11547</v>
      </c>
      <c r="I97" s="25">
        <v>200000</v>
      </c>
    </row>
    <row r="98" hidden="1" spans="1:9">
      <c r="A98" s="24">
        <v>201601</v>
      </c>
      <c r="B98" s="24">
        <v>459</v>
      </c>
      <c r="C98" s="24">
        <v>18603679568</v>
      </c>
      <c r="D98" s="24">
        <v>9815061169665820</v>
      </c>
      <c r="E98" s="24">
        <v>99</v>
      </c>
      <c r="F98" s="24">
        <v>53390</v>
      </c>
      <c r="G98" s="24">
        <v>99970016</v>
      </c>
      <c r="H98" s="24">
        <v>11547</v>
      </c>
      <c r="I98" s="25">
        <v>800000</v>
      </c>
    </row>
    <row r="99" hidden="1" spans="1:9">
      <c r="A99" s="24">
        <v>201601</v>
      </c>
      <c r="B99" s="24">
        <v>456</v>
      </c>
      <c r="C99" s="24">
        <v>13214668068</v>
      </c>
      <c r="D99" s="24">
        <v>9815120975450940</v>
      </c>
      <c r="E99" s="24">
        <v>99</v>
      </c>
      <c r="F99" s="24">
        <v>53390</v>
      </c>
      <c r="G99" s="24">
        <v>99970016</v>
      </c>
      <c r="H99" s="24">
        <v>11547</v>
      </c>
      <c r="I99" s="25">
        <v>800000</v>
      </c>
    </row>
    <row r="100" hidden="1" spans="1:9">
      <c r="A100" s="24">
        <v>201602</v>
      </c>
      <c r="B100" s="24">
        <v>451</v>
      </c>
      <c r="C100" s="24">
        <v>13029807572</v>
      </c>
      <c r="D100" s="24">
        <v>9816020377184640</v>
      </c>
      <c r="E100" s="24">
        <v>99</v>
      </c>
      <c r="F100" s="24">
        <v>53390</v>
      </c>
      <c r="G100" s="24">
        <v>99970016</v>
      </c>
      <c r="H100" s="24">
        <v>11547</v>
      </c>
      <c r="I100" s="25">
        <v>50000</v>
      </c>
    </row>
    <row r="101" hidden="1" spans="1:9">
      <c r="A101" s="24">
        <v>201602</v>
      </c>
      <c r="B101" s="24">
        <v>452</v>
      </c>
      <c r="C101" s="24">
        <v>15546269462</v>
      </c>
      <c r="D101" s="24">
        <v>9815110273971200</v>
      </c>
      <c r="E101" s="24">
        <v>99</v>
      </c>
      <c r="F101" s="24">
        <v>53390</v>
      </c>
      <c r="G101" s="24">
        <v>99970016</v>
      </c>
      <c r="H101" s="24">
        <v>11547</v>
      </c>
      <c r="I101" s="25">
        <v>800000</v>
      </c>
    </row>
    <row r="102" hidden="1" spans="1:9">
      <c r="A102" s="24">
        <v>201602</v>
      </c>
      <c r="B102" s="24">
        <v>464</v>
      </c>
      <c r="C102" s="24">
        <v>15645570168</v>
      </c>
      <c r="D102" s="24">
        <v>9815120875435580</v>
      </c>
      <c r="E102" s="24">
        <v>99</v>
      </c>
      <c r="F102" s="24">
        <v>53390</v>
      </c>
      <c r="G102" s="24">
        <v>99970016</v>
      </c>
      <c r="H102" s="24">
        <v>11547</v>
      </c>
      <c r="I102" s="25">
        <v>1200000</v>
      </c>
    </row>
    <row r="103" hidden="1" spans="1:9">
      <c r="A103" s="24">
        <v>201602</v>
      </c>
      <c r="B103" s="24">
        <v>459</v>
      </c>
      <c r="C103" s="24">
        <v>13054208433</v>
      </c>
      <c r="D103" s="24">
        <v>9815110273997620</v>
      </c>
      <c r="E103" s="24">
        <v>99</v>
      </c>
      <c r="F103" s="24">
        <v>53390</v>
      </c>
      <c r="G103" s="24">
        <v>99970016</v>
      </c>
      <c r="H103" s="24">
        <v>11547</v>
      </c>
      <c r="I103" s="25">
        <v>400000</v>
      </c>
    </row>
    <row r="104" hidden="1" spans="1:9">
      <c r="A104" s="24">
        <v>201602</v>
      </c>
      <c r="B104" s="24">
        <v>451</v>
      </c>
      <c r="C104" s="24">
        <v>13100874110</v>
      </c>
      <c r="D104" s="24">
        <v>100708025110887</v>
      </c>
      <c r="E104" s="24">
        <v>99</v>
      </c>
      <c r="F104" s="24">
        <v>53390</v>
      </c>
      <c r="G104" s="24">
        <v>99970016</v>
      </c>
      <c r="H104" s="24">
        <v>11547</v>
      </c>
      <c r="I104" s="25">
        <v>200000</v>
      </c>
    </row>
    <row r="105" hidden="1" spans="1:9">
      <c r="A105" s="24">
        <v>201602</v>
      </c>
      <c r="B105" s="24">
        <v>459</v>
      </c>
      <c r="C105" s="24">
        <v>18644020869</v>
      </c>
      <c r="D105" s="24">
        <v>9815101373262960</v>
      </c>
      <c r="E105" s="24">
        <v>99</v>
      </c>
      <c r="F105" s="24">
        <v>53390</v>
      </c>
      <c r="G105" s="24">
        <v>99970016</v>
      </c>
      <c r="H105" s="24">
        <v>11547</v>
      </c>
      <c r="I105" s="25">
        <v>800000</v>
      </c>
    </row>
    <row r="106" hidden="1" spans="1:9">
      <c r="A106" s="24">
        <v>201602</v>
      </c>
      <c r="B106" s="24">
        <v>455</v>
      </c>
      <c r="C106" s="24">
        <v>15545550671</v>
      </c>
      <c r="D106" s="24">
        <v>9815111274448460</v>
      </c>
      <c r="E106" s="24">
        <v>99</v>
      </c>
      <c r="F106" s="24">
        <v>53390</v>
      </c>
      <c r="G106" s="24">
        <v>99970016</v>
      </c>
      <c r="H106" s="24">
        <v>11547</v>
      </c>
      <c r="I106" s="25">
        <v>50000</v>
      </c>
    </row>
    <row r="107" hidden="1" spans="1:9">
      <c r="A107" s="24">
        <v>201602</v>
      </c>
      <c r="B107" s="24">
        <v>453</v>
      </c>
      <c r="C107" s="24">
        <v>13039700587</v>
      </c>
      <c r="D107" s="24">
        <v>9815082071689710</v>
      </c>
      <c r="E107" s="24">
        <v>99</v>
      </c>
      <c r="F107" s="24">
        <v>53390</v>
      </c>
      <c r="G107" s="24">
        <v>99970016</v>
      </c>
      <c r="H107" s="24">
        <v>11547</v>
      </c>
      <c r="I107" s="25">
        <v>100000</v>
      </c>
    </row>
    <row r="108" hidden="1" spans="1:9">
      <c r="A108" s="24">
        <v>201602</v>
      </c>
      <c r="B108" s="24">
        <v>456</v>
      </c>
      <c r="C108" s="24">
        <v>13214668068</v>
      </c>
      <c r="D108" s="24">
        <v>9815120975450940</v>
      </c>
      <c r="E108" s="24">
        <v>99</v>
      </c>
      <c r="F108" s="24">
        <v>53390</v>
      </c>
      <c r="G108" s="24">
        <v>99970016</v>
      </c>
      <c r="H108" s="24">
        <v>11547</v>
      </c>
      <c r="I108" s="25">
        <v>800000</v>
      </c>
    </row>
    <row r="109" hidden="1" spans="1:9">
      <c r="A109" s="24">
        <v>201602</v>
      </c>
      <c r="B109" s="24">
        <v>452</v>
      </c>
      <c r="C109" s="24">
        <v>13104524724</v>
      </c>
      <c r="D109" s="24">
        <v>9816010476441020</v>
      </c>
      <c r="E109" s="24">
        <v>99</v>
      </c>
      <c r="F109" s="24">
        <v>53390</v>
      </c>
      <c r="G109" s="24">
        <v>99970016</v>
      </c>
      <c r="H109" s="24">
        <v>11547</v>
      </c>
      <c r="I109" s="25">
        <v>3000000</v>
      </c>
    </row>
    <row r="110" hidden="1" spans="1:9">
      <c r="A110" s="24">
        <v>201602</v>
      </c>
      <c r="B110" s="24">
        <v>459</v>
      </c>
      <c r="C110" s="24">
        <v>13039826317</v>
      </c>
      <c r="D110" s="24">
        <v>9815102773691000</v>
      </c>
      <c r="E110" s="24">
        <v>99</v>
      </c>
      <c r="F110" s="24">
        <v>53390</v>
      </c>
      <c r="G110" s="24">
        <v>99970013</v>
      </c>
      <c r="H110" s="24">
        <v>11548</v>
      </c>
      <c r="I110" s="25">
        <v>1950780</v>
      </c>
    </row>
    <row r="111" hidden="1" spans="1:9">
      <c r="A111" s="24">
        <v>201602</v>
      </c>
      <c r="B111" s="24">
        <v>459</v>
      </c>
      <c r="C111" s="24">
        <v>13019085503</v>
      </c>
      <c r="D111" s="24">
        <v>9815102773696610</v>
      </c>
      <c r="E111" s="24">
        <v>99</v>
      </c>
      <c r="F111" s="24">
        <v>53390</v>
      </c>
      <c r="G111" s="24">
        <v>99970013</v>
      </c>
      <c r="H111" s="24">
        <v>11548</v>
      </c>
      <c r="I111" s="25">
        <v>175650</v>
      </c>
    </row>
    <row r="112" hidden="1" spans="1:9">
      <c r="A112" s="24">
        <v>201602</v>
      </c>
      <c r="B112" s="24">
        <v>451</v>
      </c>
      <c r="C112" s="24">
        <v>13054281568</v>
      </c>
      <c r="D112" s="24">
        <v>9815112074902200</v>
      </c>
      <c r="E112" s="24">
        <v>99</v>
      </c>
      <c r="F112" s="24">
        <v>53390</v>
      </c>
      <c r="G112" s="24">
        <v>99970013</v>
      </c>
      <c r="H112" s="24">
        <v>11548</v>
      </c>
      <c r="I112" s="25">
        <v>29400</v>
      </c>
    </row>
    <row r="113" hidden="1" spans="1:9">
      <c r="A113" s="24">
        <v>201602</v>
      </c>
      <c r="B113" s="24">
        <v>451</v>
      </c>
      <c r="C113" s="24">
        <v>15545540032</v>
      </c>
      <c r="D113" s="24">
        <v>101105273082804</v>
      </c>
      <c r="E113" s="24">
        <v>99</v>
      </c>
      <c r="F113" s="24">
        <v>53390</v>
      </c>
      <c r="G113" s="24">
        <v>99970016</v>
      </c>
      <c r="H113" s="24">
        <v>11547</v>
      </c>
      <c r="I113" s="25">
        <v>50000</v>
      </c>
    </row>
    <row r="114" hidden="1" spans="1:9">
      <c r="A114" s="24">
        <v>201602</v>
      </c>
      <c r="B114" s="24">
        <v>452</v>
      </c>
      <c r="C114" s="24">
        <v>13089755402</v>
      </c>
      <c r="D114" s="24">
        <v>9815081171444520</v>
      </c>
      <c r="E114" s="24">
        <v>99</v>
      </c>
      <c r="F114" s="24">
        <v>53390</v>
      </c>
      <c r="G114" s="24">
        <v>99970016</v>
      </c>
      <c r="H114" s="24">
        <v>11547</v>
      </c>
      <c r="I114" s="25">
        <v>800000</v>
      </c>
    </row>
    <row r="115" hidden="1" spans="1:9">
      <c r="A115" s="24">
        <v>201602</v>
      </c>
      <c r="B115" s="24">
        <v>451</v>
      </c>
      <c r="C115" s="24">
        <v>15545107619</v>
      </c>
      <c r="D115" s="24">
        <v>9815111874833450</v>
      </c>
      <c r="E115" s="24">
        <v>99</v>
      </c>
      <c r="F115" s="24">
        <v>53390</v>
      </c>
      <c r="G115" s="24">
        <v>99970016</v>
      </c>
      <c r="H115" s="24">
        <v>11547</v>
      </c>
      <c r="I115" s="25">
        <v>100000</v>
      </c>
    </row>
    <row r="116" hidden="1" spans="1:9">
      <c r="A116" s="24">
        <v>201602</v>
      </c>
      <c r="B116" s="24">
        <v>451</v>
      </c>
      <c r="C116" s="24">
        <v>13159850785</v>
      </c>
      <c r="D116" s="24">
        <v>101108154666827</v>
      </c>
      <c r="E116" s="24">
        <v>99</v>
      </c>
      <c r="F116" s="24">
        <v>53390</v>
      </c>
      <c r="G116" s="24">
        <v>99970013</v>
      </c>
      <c r="H116" s="24">
        <v>11548</v>
      </c>
      <c r="I116" s="25">
        <v>284270</v>
      </c>
    </row>
    <row r="117" hidden="1" spans="1:9">
      <c r="A117" s="24">
        <v>201602</v>
      </c>
      <c r="B117" s="24">
        <v>451</v>
      </c>
      <c r="C117" s="24">
        <v>13159850785</v>
      </c>
      <c r="D117" s="24">
        <v>101108154666827</v>
      </c>
      <c r="E117" s="24">
        <v>99</v>
      </c>
      <c r="F117" s="24">
        <v>53390</v>
      </c>
      <c r="G117" s="24">
        <v>99970016</v>
      </c>
      <c r="H117" s="24">
        <v>11547</v>
      </c>
      <c r="I117" s="25">
        <v>400000</v>
      </c>
    </row>
    <row r="118" hidden="1" spans="1:9">
      <c r="A118" s="24">
        <v>201602</v>
      </c>
      <c r="B118" s="24">
        <v>468</v>
      </c>
      <c r="C118" s="24">
        <v>15545903995</v>
      </c>
      <c r="D118" s="24">
        <v>9713042218943040</v>
      </c>
      <c r="E118" s="24">
        <v>99</v>
      </c>
      <c r="F118" s="24">
        <v>53390</v>
      </c>
      <c r="G118" s="24">
        <v>99970016</v>
      </c>
      <c r="H118" s="24">
        <v>11547</v>
      </c>
      <c r="I118" s="25">
        <v>100000</v>
      </c>
    </row>
    <row r="119" hidden="1" spans="1:9">
      <c r="A119" s="24">
        <v>201602</v>
      </c>
      <c r="B119" s="24">
        <v>468</v>
      </c>
      <c r="C119" s="24">
        <v>15545903995</v>
      </c>
      <c r="D119" s="24">
        <v>9713042218943040</v>
      </c>
      <c r="E119" s="24">
        <v>99</v>
      </c>
      <c r="F119" s="24">
        <v>53390</v>
      </c>
      <c r="G119" s="24">
        <v>99970013</v>
      </c>
      <c r="H119" s="24">
        <v>11548</v>
      </c>
      <c r="I119" s="25">
        <v>209600</v>
      </c>
    </row>
    <row r="120" hidden="1" spans="1:9">
      <c r="A120" s="24">
        <v>201602</v>
      </c>
      <c r="B120" s="24">
        <v>459</v>
      </c>
      <c r="C120" s="24">
        <v>18603679568</v>
      </c>
      <c r="D120" s="24">
        <v>9815061169665820</v>
      </c>
      <c r="E120" s="24">
        <v>99</v>
      </c>
      <c r="F120" s="24">
        <v>53390</v>
      </c>
      <c r="G120" s="24">
        <v>99970016</v>
      </c>
      <c r="H120" s="24">
        <v>11547</v>
      </c>
      <c r="I120" s="25">
        <v>800000</v>
      </c>
    </row>
    <row r="121" hidden="1" spans="1:9">
      <c r="A121" s="24">
        <v>201602</v>
      </c>
      <c r="B121" s="24">
        <v>458</v>
      </c>
      <c r="C121" s="24">
        <v>18645845558</v>
      </c>
      <c r="D121" s="24">
        <v>211105052745640</v>
      </c>
      <c r="E121" s="24">
        <v>99</v>
      </c>
      <c r="F121" s="24">
        <v>53390</v>
      </c>
      <c r="G121" s="24">
        <v>99970016</v>
      </c>
      <c r="H121" s="24">
        <v>11547</v>
      </c>
      <c r="I121" s="25">
        <v>50000</v>
      </c>
    </row>
    <row r="122" hidden="1" spans="1:9">
      <c r="A122" s="24">
        <v>201602</v>
      </c>
      <c r="B122" s="24">
        <v>451</v>
      </c>
      <c r="C122" s="24">
        <v>15545159712</v>
      </c>
      <c r="D122" s="24">
        <v>9816012076845360</v>
      </c>
      <c r="E122" s="24">
        <v>99</v>
      </c>
      <c r="F122" s="24">
        <v>53390</v>
      </c>
      <c r="G122" s="24">
        <v>99970016</v>
      </c>
      <c r="H122" s="24">
        <v>11547</v>
      </c>
      <c r="I122" s="25">
        <v>200000</v>
      </c>
    </row>
    <row r="123" hidden="1" spans="1:9">
      <c r="A123" s="24">
        <v>201602</v>
      </c>
      <c r="B123" s="24">
        <v>454</v>
      </c>
      <c r="C123" s="24">
        <v>15545413110</v>
      </c>
      <c r="D123" s="24">
        <v>9816011176616520</v>
      </c>
      <c r="E123" s="24">
        <v>99</v>
      </c>
      <c r="F123" s="24">
        <v>53390</v>
      </c>
      <c r="G123" s="24">
        <v>99970016</v>
      </c>
      <c r="H123" s="24">
        <v>11547</v>
      </c>
      <c r="I123" s="25">
        <v>200000</v>
      </c>
    </row>
    <row r="124" hidden="1" spans="1:9">
      <c r="A124" s="24">
        <v>201602</v>
      </c>
      <c r="B124" s="24">
        <v>453</v>
      </c>
      <c r="C124" s="24">
        <v>13204536925</v>
      </c>
      <c r="D124" s="24">
        <v>9815092572793560</v>
      </c>
      <c r="E124" s="24">
        <v>99</v>
      </c>
      <c r="F124" s="24">
        <v>53390</v>
      </c>
      <c r="G124" s="24">
        <v>99970016</v>
      </c>
      <c r="H124" s="24">
        <v>11547</v>
      </c>
      <c r="I124" s="25">
        <v>50000</v>
      </c>
    </row>
    <row r="125" hidden="1" spans="1:9">
      <c r="A125" s="24">
        <v>201603</v>
      </c>
      <c r="B125" s="24">
        <v>459</v>
      </c>
      <c r="C125" s="24">
        <v>18644020869</v>
      </c>
      <c r="D125" s="24">
        <v>9815101373262960</v>
      </c>
      <c r="E125" s="24">
        <v>99</v>
      </c>
      <c r="F125" s="24">
        <v>53390</v>
      </c>
      <c r="G125" s="24">
        <v>99970016</v>
      </c>
      <c r="H125" s="24">
        <v>11547</v>
      </c>
      <c r="I125" s="25">
        <v>800000</v>
      </c>
    </row>
    <row r="126" hidden="1" spans="1:9">
      <c r="A126" s="24">
        <v>201603</v>
      </c>
      <c r="B126" s="24">
        <v>459</v>
      </c>
      <c r="C126" s="24">
        <v>18644020869</v>
      </c>
      <c r="D126" s="24">
        <v>9815101373262960</v>
      </c>
      <c r="E126" s="24">
        <v>99</v>
      </c>
      <c r="F126" s="24">
        <v>53390</v>
      </c>
      <c r="G126" s="24">
        <v>99970013</v>
      </c>
      <c r="H126" s="24">
        <v>11548</v>
      </c>
      <c r="I126" s="25">
        <v>964110</v>
      </c>
    </row>
    <row r="127" hidden="1" spans="1:9">
      <c r="A127" s="24">
        <v>201603</v>
      </c>
      <c r="B127" s="24">
        <v>453</v>
      </c>
      <c r="C127" s="24">
        <v>15604631379</v>
      </c>
      <c r="D127" s="24">
        <v>9816030777801050</v>
      </c>
      <c r="E127" s="24">
        <v>99</v>
      </c>
      <c r="F127" s="24">
        <v>53390</v>
      </c>
      <c r="G127" s="24">
        <v>99970016</v>
      </c>
      <c r="H127" s="24">
        <v>11547</v>
      </c>
      <c r="I127" s="25">
        <v>50000</v>
      </c>
    </row>
    <row r="128" hidden="1" spans="1:9">
      <c r="A128" s="24">
        <v>201603</v>
      </c>
      <c r="B128" s="24">
        <v>456</v>
      </c>
      <c r="C128" s="24">
        <v>13214668068</v>
      </c>
      <c r="D128" s="24">
        <v>9815120975450940</v>
      </c>
      <c r="E128" s="24">
        <v>99</v>
      </c>
      <c r="F128" s="24">
        <v>53390</v>
      </c>
      <c r="G128" s="24">
        <v>99970016</v>
      </c>
      <c r="H128" s="24">
        <v>11547</v>
      </c>
      <c r="I128" s="25">
        <v>800000</v>
      </c>
    </row>
    <row r="129" hidden="1" spans="1:9">
      <c r="A129" s="24">
        <v>201603</v>
      </c>
      <c r="B129" s="24">
        <v>453</v>
      </c>
      <c r="C129" s="24">
        <v>13039700587</v>
      </c>
      <c r="D129" s="24">
        <v>9815082071689710</v>
      </c>
      <c r="E129" s="24">
        <v>99</v>
      </c>
      <c r="F129" s="24">
        <v>53390</v>
      </c>
      <c r="G129" s="24">
        <v>99970016</v>
      </c>
      <c r="H129" s="24">
        <v>11547</v>
      </c>
      <c r="I129" s="25">
        <v>100000</v>
      </c>
    </row>
    <row r="130" hidden="1" spans="1:9">
      <c r="A130" s="24">
        <v>201603</v>
      </c>
      <c r="B130" s="24">
        <v>458</v>
      </c>
      <c r="C130" s="24">
        <v>18645845558</v>
      </c>
      <c r="D130" s="24">
        <v>211105052745640</v>
      </c>
      <c r="E130" s="24">
        <v>99</v>
      </c>
      <c r="F130" s="24">
        <v>53390</v>
      </c>
      <c r="G130" s="24">
        <v>99970016</v>
      </c>
      <c r="H130" s="24">
        <v>11547</v>
      </c>
      <c r="I130" s="25">
        <v>50000</v>
      </c>
    </row>
    <row r="131" hidden="1" spans="1:9">
      <c r="A131" s="24">
        <v>201603</v>
      </c>
      <c r="B131" s="24">
        <v>458</v>
      </c>
      <c r="C131" s="24">
        <v>18645845558</v>
      </c>
      <c r="D131" s="24">
        <v>211105052745640</v>
      </c>
      <c r="E131" s="24">
        <v>99</v>
      </c>
      <c r="F131" s="24">
        <v>53390</v>
      </c>
      <c r="G131" s="24">
        <v>99970013</v>
      </c>
      <c r="H131" s="24">
        <v>11548</v>
      </c>
      <c r="I131" s="25">
        <v>44550</v>
      </c>
    </row>
    <row r="132" hidden="1" spans="1:9">
      <c r="A132" s="24">
        <v>201603</v>
      </c>
      <c r="B132" s="24">
        <v>453</v>
      </c>
      <c r="C132" s="24">
        <v>13204536925</v>
      </c>
      <c r="D132" s="24">
        <v>9815092572793560</v>
      </c>
      <c r="E132" s="24">
        <v>99</v>
      </c>
      <c r="F132" s="24">
        <v>53390</v>
      </c>
      <c r="G132" s="24">
        <v>99970013</v>
      </c>
      <c r="H132" s="24">
        <v>11548</v>
      </c>
      <c r="I132" s="25">
        <v>40950</v>
      </c>
    </row>
    <row r="133" hidden="1" spans="1:9">
      <c r="A133" s="24">
        <v>201603</v>
      </c>
      <c r="B133" s="24">
        <v>453</v>
      </c>
      <c r="C133" s="24">
        <v>13204536925</v>
      </c>
      <c r="D133" s="24">
        <v>9815092572793560</v>
      </c>
      <c r="E133" s="24">
        <v>99</v>
      </c>
      <c r="F133" s="24">
        <v>53390</v>
      </c>
      <c r="G133" s="24">
        <v>99970016</v>
      </c>
      <c r="H133" s="24">
        <v>11547</v>
      </c>
      <c r="I133" s="25">
        <v>50000</v>
      </c>
    </row>
    <row r="134" hidden="1" spans="1:9">
      <c r="A134" s="24">
        <v>201603</v>
      </c>
      <c r="B134" s="24">
        <v>464</v>
      </c>
      <c r="C134" s="24">
        <v>15645570168</v>
      </c>
      <c r="D134" s="24">
        <v>9815120875435580</v>
      </c>
      <c r="E134" s="24">
        <v>99</v>
      </c>
      <c r="F134" s="24">
        <v>53390</v>
      </c>
      <c r="G134" s="24">
        <v>99970016</v>
      </c>
      <c r="H134" s="24">
        <v>11547</v>
      </c>
      <c r="I134" s="25">
        <v>1200000</v>
      </c>
    </row>
    <row r="135" hidden="1" spans="1:9">
      <c r="A135" s="24">
        <v>201603</v>
      </c>
      <c r="B135" s="24">
        <v>459</v>
      </c>
      <c r="C135" s="24">
        <v>15604593101</v>
      </c>
      <c r="D135" s="24">
        <v>9816031077881550</v>
      </c>
      <c r="E135" s="24">
        <v>99</v>
      </c>
      <c r="F135" s="24">
        <v>53390</v>
      </c>
      <c r="G135" s="24">
        <v>99970016</v>
      </c>
      <c r="H135" s="24">
        <v>11547</v>
      </c>
      <c r="I135" s="25">
        <v>800000</v>
      </c>
    </row>
    <row r="136" hidden="1" spans="1:9">
      <c r="A136" s="24">
        <v>201603</v>
      </c>
      <c r="B136" s="24">
        <v>464</v>
      </c>
      <c r="C136" s="24">
        <v>13045389591</v>
      </c>
      <c r="D136" s="24">
        <v>9816030777817670</v>
      </c>
      <c r="E136" s="24">
        <v>99</v>
      </c>
      <c r="F136" s="24">
        <v>53390</v>
      </c>
      <c r="G136" s="24">
        <v>99970016</v>
      </c>
      <c r="H136" s="24">
        <v>11547</v>
      </c>
      <c r="I136" s="25">
        <v>195970</v>
      </c>
    </row>
    <row r="137" hidden="1" spans="1:9">
      <c r="A137" s="24">
        <v>201603</v>
      </c>
      <c r="B137" s="24">
        <v>452</v>
      </c>
      <c r="C137" s="24">
        <v>13104524724</v>
      </c>
      <c r="D137" s="24">
        <v>9816010476441020</v>
      </c>
      <c r="E137" s="24">
        <v>99</v>
      </c>
      <c r="F137" s="24">
        <v>53390</v>
      </c>
      <c r="G137" s="24">
        <v>99970016</v>
      </c>
      <c r="H137" s="24">
        <v>11547</v>
      </c>
      <c r="I137" s="25">
        <v>3000000</v>
      </c>
    </row>
    <row r="138" hidden="1" spans="1:9">
      <c r="A138" s="24">
        <v>201603</v>
      </c>
      <c r="B138" s="24">
        <v>459</v>
      </c>
      <c r="C138" s="24">
        <v>13054208433</v>
      </c>
      <c r="D138" s="24">
        <v>9815110273997620</v>
      </c>
      <c r="E138" s="24">
        <v>99</v>
      </c>
      <c r="F138" s="24">
        <v>53390</v>
      </c>
      <c r="G138" s="24">
        <v>99970016</v>
      </c>
      <c r="H138" s="24">
        <v>11547</v>
      </c>
      <c r="I138" s="25">
        <v>400000</v>
      </c>
    </row>
    <row r="139" hidden="1" spans="1:9">
      <c r="A139" s="24">
        <v>201603</v>
      </c>
      <c r="B139" s="24">
        <v>456</v>
      </c>
      <c r="C139" s="24">
        <v>13039787819</v>
      </c>
      <c r="D139" s="24">
        <v>9816031578019890</v>
      </c>
      <c r="E139" s="24">
        <v>99</v>
      </c>
      <c r="F139" s="24">
        <v>53390</v>
      </c>
      <c r="G139" s="24">
        <v>99970016</v>
      </c>
      <c r="H139" s="24">
        <v>11547</v>
      </c>
      <c r="I139" s="25">
        <v>800000</v>
      </c>
    </row>
    <row r="140" hidden="1" spans="1:9">
      <c r="A140" s="24">
        <v>201603</v>
      </c>
      <c r="B140" s="24">
        <v>452</v>
      </c>
      <c r="C140" s="24">
        <v>13089755402</v>
      </c>
      <c r="D140" s="24">
        <v>9815081171444520</v>
      </c>
      <c r="E140" s="24">
        <v>99</v>
      </c>
      <c r="F140" s="24">
        <v>53390</v>
      </c>
      <c r="G140" s="24">
        <v>99970016</v>
      </c>
      <c r="H140" s="24">
        <v>11547</v>
      </c>
      <c r="I140" s="25">
        <v>800000</v>
      </c>
    </row>
    <row r="141" hidden="1" spans="1:9">
      <c r="A141" s="24">
        <v>201603</v>
      </c>
      <c r="B141" s="24">
        <v>468</v>
      </c>
      <c r="C141" s="24">
        <v>15545903995</v>
      </c>
      <c r="D141" s="24">
        <v>9713042218943040</v>
      </c>
      <c r="E141" s="24">
        <v>99</v>
      </c>
      <c r="F141" s="24">
        <v>53390</v>
      </c>
      <c r="G141" s="24">
        <v>99970016</v>
      </c>
      <c r="H141" s="24">
        <v>11547</v>
      </c>
      <c r="I141" s="25">
        <v>100000</v>
      </c>
    </row>
    <row r="142" hidden="1" spans="1:9">
      <c r="A142" s="24">
        <v>201603</v>
      </c>
      <c r="B142" s="24">
        <v>468</v>
      </c>
      <c r="C142" s="24">
        <v>15545903995</v>
      </c>
      <c r="D142" s="24">
        <v>9713042218943040</v>
      </c>
      <c r="E142" s="24">
        <v>99</v>
      </c>
      <c r="F142" s="24">
        <v>53390</v>
      </c>
      <c r="G142" s="24">
        <v>99970013</v>
      </c>
      <c r="H142" s="24">
        <v>11548</v>
      </c>
      <c r="I142" s="25">
        <v>204720</v>
      </c>
    </row>
    <row r="143" hidden="1" spans="1:9">
      <c r="A143" s="24">
        <v>201603</v>
      </c>
      <c r="B143" s="24">
        <v>451</v>
      </c>
      <c r="C143" s="24">
        <v>18686706064</v>
      </c>
      <c r="D143" s="24">
        <v>9816030477729730</v>
      </c>
      <c r="E143" s="24">
        <v>99</v>
      </c>
      <c r="F143" s="24">
        <v>53390</v>
      </c>
      <c r="G143" s="24">
        <v>99970016</v>
      </c>
      <c r="H143" s="24">
        <v>11547</v>
      </c>
      <c r="I143" s="25">
        <v>400000</v>
      </c>
    </row>
    <row r="144" hidden="1" spans="1:9">
      <c r="A144" s="24">
        <v>201603</v>
      </c>
      <c r="B144" s="24">
        <v>451</v>
      </c>
      <c r="C144" s="24">
        <v>13100874110</v>
      </c>
      <c r="D144" s="24">
        <v>100708025110887</v>
      </c>
      <c r="E144" s="24">
        <v>99</v>
      </c>
      <c r="F144" s="24">
        <v>53390</v>
      </c>
      <c r="G144" s="24">
        <v>99970016</v>
      </c>
      <c r="H144" s="24">
        <v>11547</v>
      </c>
      <c r="I144" s="25">
        <v>200000</v>
      </c>
    </row>
    <row r="145" hidden="1" spans="1:9">
      <c r="A145" s="24">
        <v>201603</v>
      </c>
      <c r="B145" s="24">
        <v>451</v>
      </c>
      <c r="C145" s="24">
        <v>13054281568</v>
      </c>
      <c r="D145" s="24">
        <v>9815112074902200</v>
      </c>
      <c r="E145" s="24">
        <v>99</v>
      </c>
      <c r="F145" s="24">
        <v>53390</v>
      </c>
      <c r="G145" s="24">
        <v>99970013</v>
      </c>
      <c r="H145" s="24">
        <v>11548</v>
      </c>
      <c r="I145" s="25">
        <v>34090</v>
      </c>
    </row>
    <row r="146" hidden="1" spans="1:9">
      <c r="A146" s="24">
        <v>201603</v>
      </c>
      <c r="B146" s="24">
        <v>451</v>
      </c>
      <c r="C146" s="24">
        <v>13029807572</v>
      </c>
      <c r="D146" s="24">
        <v>9816020377184640</v>
      </c>
      <c r="E146" s="24">
        <v>99</v>
      </c>
      <c r="F146" s="24">
        <v>53390</v>
      </c>
      <c r="G146" s="24">
        <v>99970016</v>
      </c>
      <c r="H146" s="24">
        <v>11547</v>
      </c>
      <c r="I146" s="25">
        <v>50000</v>
      </c>
    </row>
    <row r="147" hidden="1" spans="1:9">
      <c r="A147" s="24">
        <v>201603</v>
      </c>
      <c r="B147" s="24">
        <v>454</v>
      </c>
      <c r="C147" s="24">
        <v>15545413110</v>
      </c>
      <c r="D147" s="24">
        <v>9816011176616520</v>
      </c>
      <c r="E147" s="24">
        <v>99</v>
      </c>
      <c r="F147" s="24">
        <v>53390</v>
      </c>
      <c r="G147" s="24">
        <v>99970016</v>
      </c>
      <c r="H147" s="24">
        <v>11547</v>
      </c>
      <c r="I147" s="25">
        <v>200000</v>
      </c>
    </row>
    <row r="148" hidden="1" spans="1:9">
      <c r="A148" s="24">
        <v>201603</v>
      </c>
      <c r="B148" s="24">
        <v>451</v>
      </c>
      <c r="C148" s="24">
        <v>15545159712</v>
      </c>
      <c r="D148" s="24">
        <v>9816012076845360</v>
      </c>
      <c r="E148" s="24">
        <v>99</v>
      </c>
      <c r="F148" s="24">
        <v>53390</v>
      </c>
      <c r="G148" s="24">
        <v>99970016</v>
      </c>
      <c r="H148" s="24">
        <v>11547</v>
      </c>
      <c r="I148" s="25">
        <v>200000</v>
      </c>
    </row>
    <row r="149" hidden="1" spans="1:9">
      <c r="A149" s="24">
        <v>201603</v>
      </c>
      <c r="B149" s="24">
        <v>452</v>
      </c>
      <c r="C149" s="24">
        <v>15546269462</v>
      </c>
      <c r="D149" s="24">
        <v>9815110273971200</v>
      </c>
      <c r="E149" s="24">
        <v>99</v>
      </c>
      <c r="F149" s="24">
        <v>53390</v>
      </c>
      <c r="G149" s="24">
        <v>99970016</v>
      </c>
      <c r="H149" s="24">
        <v>11547</v>
      </c>
      <c r="I149" s="25">
        <v>800000</v>
      </c>
    </row>
    <row r="150" hidden="1" spans="1:9">
      <c r="A150" s="24">
        <v>201603</v>
      </c>
      <c r="B150" s="24">
        <v>455</v>
      </c>
      <c r="C150" s="24">
        <v>15545550671</v>
      </c>
      <c r="D150" s="24">
        <v>9815111274448460</v>
      </c>
      <c r="E150" s="24">
        <v>99</v>
      </c>
      <c r="F150" s="24">
        <v>53390</v>
      </c>
      <c r="G150" s="24">
        <v>99970013</v>
      </c>
      <c r="H150" s="24">
        <v>11548</v>
      </c>
      <c r="I150" s="25">
        <v>8550</v>
      </c>
    </row>
    <row r="151" hidden="1" spans="1:9">
      <c r="A151" s="24">
        <v>201603</v>
      </c>
      <c r="B151" s="24">
        <v>455</v>
      </c>
      <c r="C151" s="24">
        <v>15545550671</v>
      </c>
      <c r="D151" s="24">
        <v>9815111274448460</v>
      </c>
      <c r="E151" s="24">
        <v>99</v>
      </c>
      <c r="F151" s="24">
        <v>53390</v>
      </c>
      <c r="G151" s="24">
        <v>99970016</v>
      </c>
      <c r="H151" s="24">
        <v>11547</v>
      </c>
      <c r="I151" s="25">
        <v>50000</v>
      </c>
    </row>
    <row r="152" hidden="1" spans="1:9">
      <c r="A152" s="24">
        <v>201603</v>
      </c>
      <c r="B152" s="24">
        <v>451</v>
      </c>
      <c r="C152" s="24">
        <v>13069860176</v>
      </c>
      <c r="D152" s="24">
        <v>9816033078616740</v>
      </c>
      <c r="E152" s="24">
        <v>99</v>
      </c>
      <c r="F152" s="24">
        <v>53390</v>
      </c>
      <c r="G152" s="24">
        <v>99970016</v>
      </c>
      <c r="H152" s="24">
        <v>11547</v>
      </c>
      <c r="I152" s="25">
        <v>50000</v>
      </c>
    </row>
    <row r="153" hidden="1" spans="1:9">
      <c r="A153" s="24">
        <v>201603</v>
      </c>
      <c r="B153" s="24">
        <v>451</v>
      </c>
      <c r="C153" s="24">
        <v>13125911397</v>
      </c>
      <c r="D153" s="24">
        <v>9816032178221190</v>
      </c>
      <c r="E153" s="24">
        <v>99</v>
      </c>
      <c r="F153" s="24">
        <v>53390</v>
      </c>
      <c r="G153" s="24">
        <v>99970013</v>
      </c>
      <c r="H153" s="24">
        <v>11548</v>
      </c>
      <c r="I153" s="25">
        <v>602040</v>
      </c>
    </row>
    <row r="154" hidden="1" spans="1:9">
      <c r="A154" s="24">
        <v>201603</v>
      </c>
      <c r="B154" s="24">
        <v>451</v>
      </c>
      <c r="C154" s="24">
        <v>15545107619</v>
      </c>
      <c r="D154" s="24">
        <v>9815111874833450</v>
      </c>
      <c r="E154" s="24">
        <v>99</v>
      </c>
      <c r="F154" s="24">
        <v>53390</v>
      </c>
      <c r="G154" s="24">
        <v>99970016</v>
      </c>
      <c r="H154" s="24">
        <v>11547</v>
      </c>
      <c r="I154" s="25">
        <v>100000</v>
      </c>
    </row>
    <row r="155" hidden="1" spans="1:9">
      <c r="A155" s="24">
        <v>201603</v>
      </c>
      <c r="B155" s="24">
        <v>451</v>
      </c>
      <c r="C155" s="24">
        <v>15545540032</v>
      </c>
      <c r="D155" s="24">
        <v>101105273082804</v>
      </c>
      <c r="E155" s="24">
        <v>99</v>
      </c>
      <c r="F155" s="24">
        <v>53390</v>
      </c>
      <c r="G155" s="24">
        <v>99970016</v>
      </c>
      <c r="H155" s="24">
        <v>11547</v>
      </c>
      <c r="I155" s="25">
        <v>50000</v>
      </c>
    </row>
    <row r="156" hidden="1" spans="1:9">
      <c r="A156" s="24">
        <v>201603</v>
      </c>
      <c r="B156" s="24">
        <v>459</v>
      </c>
      <c r="C156" s="24">
        <v>18603679568</v>
      </c>
      <c r="D156" s="24">
        <v>9815061169665820</v>
      </c>
      <c r="E156" s="24">
        <v>99</v>
      </c>
      <c r="F156" s="24">
        <v>53390</v>
      </c>
      <c r="G156" s="24">
        <v>99970016</v>
      </c>
      <c r="H156" s="24">
        <v>11547</v>
      </c>
      <c r="I156" s="25">
        <v>800000</v>
      </c>
    </row>
    <row r="157" hidden="1" spans="1:9">
      <c r="A157" s="24">
        <v>201603</v>
      </c>
      <c r="B157" s="24">
        <v>459</v>
      </c>
      <c r="C157" s="24">
        <v>13039826317</v>
      </c>
      <c r="D157" s="24">
        <v>9815102773691000</v>
      </c>
      <c r="E157" s="24">
        <v>99</v>
      </c>
      <c r="F157" s="24">
        <v>53390</v>
      </c>
      <c r="G157" s="24">
        <v>99970013</v>
      </c>
      <c r="H157" s="24">
        <v>11548</v>
      </c>
      <c r="I157" s="25">
        <v>2442180</v>
      </c>
    </row>
    <row r="158" hidden="1" spans="1:9">
      <c r="A158" s="24">
        <v>201603</v>
      </c>
      <c r="B158" s="24">
        <v>459</v>
      </c>
      <c r="C158" s="24">
        <v>13019085503</v>
      </c>
      <c r="D158" s="24">
        <v>9815102773696610</v>
      </c>
      <c r="E158" s="24">
        <v>99</v>
      </c>
      <c r="F158" s="24">
        <v>53390</v>
      </c>
      <c r="G158" s="24">
        <v>99970013</v>
      </c>
      <c r="H158" s="24">
        <v>11548</v>
      </c>
      <c r="I158" s="25">
        <v>382150</v>
      </c>
    </row>
    <row r="159" hidden="1" spans="1:9">
      <c r="A159" s="24">
        <v>201603</v>
      </c>
      <c r="B159" s="24">
        <v>451</v>
      </c>
      <c r="C159" s="24">
        <v>13029726327</v>
      </c>
      <c r="D159" s="24">
        <v>9816031578020570</v>
      </c>
      <c r="E159" s="24">
        <v>99</v>
      </c>
      <c r="F159" s="24">
        <v>53390</v>
      </c>
      <c r="G159" s="24">
        <v>99970016</v>
      </c>
      <c r="H159" s="24">
        <v>11547</v>
      </c>
      <c r="I159" s="25">
        <v>100000</v>
      </c>
    </row>
    <row r="160" hidden="1" spans="1:9">
      <c r="A160" s="24">
        <v>201603</v>
      </c>
      <c r="B160" s="24">
        <v>451</v>
      </c>
      <c r="C160" s="24">
        <v>13159850785</v>
      </c>
      <c r="D160" s="24">
        <v>101108154666827</v>
      </c>
      <c r="E160" s="24">
        <v>99</v>
      </c>
      <c r="F160" s="24">
        <v>53390</v>
      </c>
      <c r="G160" s="24">
        <v>99970016</v>
      </c>
      <c r="H160" s="24">
        <v>11547</v>
      </c>
      <c r="I160" s="25">
        <v>400000</v>
      </c>
    </row>
    <row r="161" hidden="1" spans="1:9">
      <c r="A161" s="24">
        <v>201604</v>
      </c>
      <c r="B161" s="24">
        <v>452</v>
      </c>
      <c r="C161" s="24">
        <v>13089755402</v>
      </c>
      <c r="D161" s="24">
        <v>9815081171444520</v>
      </c>
      <c r="E161" s="24">
        <v>99</v>
      </c>
      <c r="F161" s="24">
        <v>53390</v>
      </c>
      <c r="G161" s="24">
        <v>99970016</v>
      </c>
      <c r="H161" s="24">
        <v>11547</v>
      </c>
      <c r="I161" s="25">
        <v>800000</v>
      </c>
    </row>
    <row r="162" hidden="1" spans="1:9">
      <c r="A162" s="24">
        <v>201604</v>
      </c>
      <c r="B162" s="24">
        <v>451</v>
      </c>
      <c r="C162" s="24">
        <v>15545107619</v>
      </c>
      <c r="D162" s="24">
        <v>9815111874833450</v>
      </c>
      <c r="E162" s="24">
        <v>99</v>
      </c>
      <c r="F162" s="24">
        <v>53390</v>
      </c>
      <c r="G162" s="24">
        <v>99970016</v>
      </c>
      <c r="H162" s="24">
        <v>11547</v>
      </c>
      <c r="I162" s="25">
        <v>100000</v>
      </c>
    </row>
    <row r="163" hidden="1" spans="1:9">
      <c r="A163" s="24">
        <v>201604</v>
      </c>
      <c r="B163" s="24">
        <v>453</v>
      </c>
      <c r="C163" s="24">
        <v>13039700587</v>
      </c>
      <c r="D163" s="24">
        <v>9815082071689710</v>
      </c>
      <c r="E163" s="24">
        <v>99</v>
      </c>
      <c r="F163" s="24">
        <v>53390</v>
      </c>
      <c r="G163" s="24">
        <v>99970013</v>
      </c>
      <c r="H163" s="24">
        <v>11548</v>
      </c>
      <c r="I163" s="25">
        <v>7120</v>
      </c>
    </row>
    <row r="164" hidden="1" spans="1:9">
      <c r="A164" s="24">
        <v>201604</v>
      </c>
      <c r="B164" s="24">
        <v>453</v>
      </c>
      <c r="C164" s="24">
        <v>13039700587</v>
      </c>
      <c r="D164" s="24">
        <v>9815082071689710</v>
      </c>
      <c r="E164" s="24">
        <v>99</v>
      </c>
      <c r="F164" s="24">
        <v>53390</v>
      </c>
      <c r="G164" s="24">
        <v>99970016</v>
      </c>
      <c r="H164" s="24">
        <v>11547</v>
      </c>
      <c r="I164" s="25">
        <v>100000</v>
      </c>
    </row>
    <row r="165" hidden="1" spans="1:9">
      <c r="A165" s="24">
        <v>201604</v>
      </c>
      <c r="B165" s="24">
        <v>459</v>
      </c>
      <c r="C165" s="24">
        <v>13244592769</v>
      </c>
      <c r="D165" s="24">
        <v>9816041979321510</v>
      </c>
      <c r="E165" s="24">
        <v>99</v>
      </c>
      <c r="F165" s="24">
        <v>53390</v>
      </c>
      <c r="G165" s="24">
        <v>99970013</v>
      </c>
      <c r="H165" s="24">
        <v>11548</v>
      </c>
      <c r="I165" s="25">
        <v>6560</v>
      </c>
    </row>
    <row r="166" hidden="1" spans="1:9">
      <c r="A166" s="24">
        <v>201604</v>
      </c>
      <c r="B166" s="24">
        <v>459</v>
      </c>
      <c r="C166" s="24">
        <v>13244592769</v>
      </c>
      <c r="D166" s="24">
        <v>9816041979321510</v>
      </c>
      <c r="E166" s="24">
        <v>99</v>
      </c>
      <c r="F166" s="24">
        <v>53390</v>
      </c>
      <c r="G166" s="24">
        <v>99970016</v>
      </c>
      <c r="H166" s="24">
        <v>11547</v>
      </c>
      <c r="I166" s="25">
        <v>199840</v>
      </c>
    </row>
    <row r="167" hidden="1" spans="1:9">
      <c r="A167" s="24">
        <v>201604</v>
      </c>
      <c r="B167" s="24">
        <v>452</v>
      </c>
      <c r="C167" s="24">
        <v>15546269462</v>
      </c>
      <c r="D167" s="24">
        <v>9815110273971200</v>
      </c>
      <c r="E167" s="24">
        <v>99</v>
      </c>
      <c r="F167" s="24">
        <v>53390</v>
      </c>
      <c r="G167" s="24">
        <v>99970016</v>
      </c>
      <c r="H167" s="24">
        <v>11547</v>
      </c>
      <c r="I167" s="25">
        <v>800000</v>
      </c>
    </row>
    <row r="168" hidden="1" spans="1:9">
      <c r="A168" s="24">
        <v>201604</v>
      </c>
      <c r="B168" s="24">
        <v>451</v>
      </c>
      <c r="C168" s="24">
        <v>13029807572</v>
      </c>
      <c r="D168" s="24">
        <v>9816020377184640</v>
      </c>
      <c r="E168" s="24">
        <v>99</v>
      </c>
      <c r="F168" s="24">
        <v>53390</v>
      </c>
      <c r="G168" s="24">
        <v>99970016</v>
      </c>
      <c r="H168" s="24">
        <v>11547</v>
      </c>
      <c r="I168" s="25">
        <v>50000</v>
      </c>
    </row>
    <row r="169" hidden="1" spans="1:9">
      <c r="A169" s="24">
        <v>201604</v>
      </c>
      <c r="B169" s="24">
        <v>451</v>
      </c>
      <c r="C169" s="24">
        <v>13029726327</v>
      </c>
      <c r="D169" s="24">
        <v>9816031578020570</v>
      </c>
      <c r="E169" s="24">
        <v>99</v>
      </c>
      <c r="F169" s="24">
        <v>53390</v>
      </c>
      <c r="G169" s="24">
        <v>99970016</v>
      </c>
      <c r="H169" s="24">
        <v>11547</v>
      </c>
      <c r="I169" s="25">
        <v>100000</v>
      </c>
    </row>
    <row r="170" hidden="1" spans="1:9">
      <c r="A170" s="24">
        <v>201604</v>
      </c>
      <c r="B170" s="24">
        <v>453</v>
      </c>
      <c r="C170" s="24">
        <v>15603631425</v>
      </c>
      <c r="D170" s="24">
        <v>9816033178657030</v>
      </c>
      <c r="E170" s="24">
        <v>99</v>
      </c>
      <c r="F170" s="24">
        <v>53390</v>
      </c>
      <c r="G170" s="24">
        <v>99970016</v>
      </c>
      <c r="H170" s="24">
        <v>11547</v>
      </c>
      <c r="I170" s="25">
        <v>200000</v>
      </c>
    </row>
    <row r="171" hidden="1" spans="1:9">
      <c r="A171" s="24">
        <v>201604</v>
      </c>
      <c r="B171" s="24">
        <v>453</v>
      </c>
      <c r="C171" s="24">
        <v>15604631379</v>
      </c>
      <c r="D171" s="24">
        <v>9816030777801050</v>
      </c>
      <c r="E171" s="24">
        <v>99</v>
      </c>
      <c r="F171" s="24">
        <v>53390</v>
      </c>
      <c r="G171" s="24">
        <v>99970013</v>
      </c>
      <c r="H171" s="24">
        <v>11548</v>
      </c>
      <c r="I171" s="25">
        <v>2160</v>
      </c>
    </row>
    <row r="172" hidden="1" spans="1:9">
      <c r="A172" s="24">
        <v>201604</v>
      </c>
      <c r="B172" s="24">
        <v>453</v>
      </c>
      <c r="C172" s="24">
        <v>15604631379</v>
      </c>
      <c r="D172" s="24">
        <v>9816030777801050</v>
      </c>
      <c r="E172" s="24">
        <v>99</v>
      </c>
      <c r="F172" s="24">
        <v>53390</v>
      </c>
      <c r="G172" s="24">
        <v>99970016</v>
      </c>
      <c r="H172" s="24">
        <v>11547</v>
      </c>
      <c r="I172" s="25">
        <v>50000</v>
      </c>
    </row>
    <row r="173" hidden="1" spans="1:9">
      <c r="A173" s="24">
        <v>201604</v>
      </c>
      <c r="B173" s="24">
        <v>454</v>
      </c>
      <c r="C173" s="24">
        <v>15545413110</v>
      </c>
      <c r="D173" s="24">
        <v>9816011176616520</v>
      </c>
      <c r="E173" s="24">
        <v>99</v>
      </c>
      <c r="F173" s="24">
        <v>53390</v>
      </c>
      <c r="G173" s="24">
        <v>99970016</v>
      </c>
      <c r="H173" s="24">
        <v>11547</v>
      </c>
      <c r="I173" s="25">
        <v>200000</v>
      </c>
    </row>
    <row r="174" hidden="1" spans="1:9">
      <c r="A174" s="24">
        <v>201604</v>
      </c>
      <c r="B174" s="24">
        <v>458</v>
      </c>
      <c r="C174" s="24">
        <v>13089625051</v>
      </c>
      <c r="D174" s="24">
        <v>9816040178686730</v>
      </c>
      <c r="E174" s="24">
        <v>99</v>
      </c>
      <c r="F174" s="24">
        <v>53390</v>
      </c>
      <c r="G174" s="24">
        <v>99970017</v>
      </c>
      <c r="H174" s="24">
        <v>11538</v>
      </c>
      <c r="I174" s="25">
        <v>50000</v>
      </c>
    </row>
    <row r="175" hidden="1" spans="1:9">
      <c r="A175" s="24">
        <v>201604</v>
      </c>
      <c r="B175" s="24">
        <v>459</v>
      </c>
      <c r="C175" s="24">
        <v>13029836886</v>
      </c>
      <c r="D175" s="24">
        <v>9816040178713340</v>
      </c>
      <c r="E175" s="24">
        <v>99</v>
      </c>
      <c r="F175" s="24">
        <v>53390</v>
      </c>
      <c r="G175" s="24">
        <v>99970016</v>
      </c>
      <c r="H175" s="24">
        <v>11547</v>
      </c>
      <c r="I175" s="25">
        <v>200000</v>
      </c>
    </row>
    <row r="176" hidden="1" spans="1:9">
      <c r="A176" s="24">
        <v>201604</v>
      </c>
      <c r="B176" s="24">
        <v>459</v>
      </c>
      <c r="C176" s="24">
        <v>13029836886</v>
      </c>
      <c r="D176" s="24">
        <v>9816040178713340</v>
      </c>
      <c r="E176" s="24">
        <v>99</v>
      </c>
      <c r="F176" s="24">
        <v>53390</v>
      </c>
      <c r="G176" s="24">
        <v>99970013</v>
      </c>
      <c r="H176" s="24">
        <v>11548</v>
      </c>
      <c r="I176" s="25">
        <v>793280</v>
      </c>
    </row>
    <row r="177" hidden="1" spans="1:9">
      <c r="A177" s="24">
        <v>201604</v>
      </c>
      <c r="B177" s="24">
        <v>451</v>
      </c>
      <c r="C177" s="24">
        <v>13054281568</v>
      </c>
      <c r="D177" s="24">
        <v>9815112074902200</v>
      </c>
      <c r="E177" s="24">
        <v>99</v>
      </c>
      <c r="F177" s="24">
        <v>53390</v>
      </c>
      <c r="G177" s="24">
        <v>99970013</v>
      </c>
      <c r="H177" s="24">
        <v>11548</v>
      </c>
      <c r="I177" s="25">
        <v>43400</v>
      </c>
    </row>
    <row r="178" hidden="1" spans="1:9">
      <c r="A178" s="24">
        <v>201604</v>
      </c>
      <c r="B178" s="24">
        <v>453</v>
      </c>
      <c r="C178" s="24">
        <v>13204536925</v>
      </c>
      <c r="D178" s="24">
        <v>9815092572793560</v>
      </c>
      <c r="E178" s="24">
        <v>99</v>
      </c>
      <c r="F178" s="24">
        <v>53390</v>
      </c>
      <c r="G178" s="24">
        <v>99970013</v>
      </c>
      <c r="H178" s="24">
        <v>11548</v>
      </c>
      <c r="I178" s="25">
        <v>25650</v>
      </c>
    </row>
    <row r="179" hidden="1" spans="1:9">
      <c r="A179" s="24">
        <v>201604</v>
      </c>
      <c r="B179" s="24">
        <v>453</v>
      </c>
      <c r="C179" s="24">
        <v>13204536925</v>
      </c>
      <c r="D179" s="24">
        <v>9815092572793560</v>
      </c>
      <c r="E179" s="24">
        <v>99</v>
      </c>
      <c r="F179" s="24">
        <v>53390</v>
      </c>
      <c r="G179" s="24">
        <v>99970016</v>
      </c>
      <c r="H179" s="24">
        <v>11547</v>
      </c>
      <c r="I179" s="25">
        <v>50000</v>
      </c>
    </row>
    <row r="180" hidden="1" spans="1:9">
      <c r="A180" s="24">
        <v>201604</v>
      </c>
      <c r="B180" s="24">
        <v>459</v>
      </c>
      <c r="C180" s="24">
        <v>15604593101</v>
      </c>
      <c r="D180" s="24">
        <v>9816031077881550</v>
      </c>
      <c r="E180" s="24">
        <v>99</v>
      </c>
      <c r="F180" s="24">
        <v>53390</v>
      </c>
      <c r="G180" s="24">
        <v>99970016</v>
      </c>
      <c r="H180" s="24">
        <v>11547</v>
      </c>
      <c r="I180" s="25">
        <v>800000</v>
      </c>
    </row>
    <row r="181" hidden="1" spans="1:9">
      <c r="A181" s="24">
        <v>201604</v>
      </c>
      <c r="B181" s="24">
        <v>452</v>
      </c>
      <c r="C181" s="24">
        <v>13104524724</v>
      </c>
      <c r="D181" s="24">
        <v>9816010476441020</v>
      </c>
      <c r="E181" s="24">
        <v>99</v>
      </c>
      <c r="F181" s="24">
        <v>53390</v>
      </c>
      <c r="G181" s="24">
        <v>99970016</v>
      </c>
      <c r="H181" s="24">
        <v>11547</v>
      </c>
      <c r="I181" s="25">
        <v>3000000</v>
      </c>
    </row>
    <row r="182" hidden="1" spans="1:9">
      <c r="A182" s="24">
        <v>201604</v>
      </c>
      <c r="B182" s="24">
        <v>464</v>
      </c>
      <c r="C182" s="24">
        <v>15645570168</v>
      </c>
      <c r="D182" s="24">
        <v>9815120875435580</v>
      </c>
      <c r="E182" s="24">
        <v>99</v>
      </c>
      <c r="F182" s="24">
        <v>53390</v>
      </c>
      <c r="G182" s="24">
        <v>99970016</v>
      </c>
      <c r="H182" s="24">
        <v>11547</v>
      </c>
      <c r="I182" s="25">
        <v>1200000</v>
      </c>
    </row>
    <row r="183" hidden="1" spans="1:9">
      <c r="A183" s="24">
        <v>201604</v>
      </c>
      <c r="B183" s="24">
        <v>451</v>
      </c>
      <c r="C183" s="24">
        <v>13125911397</v>
      </c>
      <c r="D183" s="24">
        <v>9816032178221190</v>
      </c>
      <c r="E183" s="24">
        <v>99</v>
      </c>
      <c r="F183" s="24">
        <v>53390</v>
      </c>
      <c r="G183" s="24">
        <v>99970013</v>
      </c>
      <c r="H183" s="24">
        <v>11548</v>
      </c>
      <c r="I183" s="25">
        <v>2263920</v>
      </c>
    </row>
    <row r="184" hidden="1" spans="1:9">
      <c r="A184" s="24">
        <v>201604</v>
      </c>
      <c r="B184" s="24">
        <v>456</v>
      </c>
      <c r="C184" s="24">
        <v>13039787819</v>
      </c>
      <c r="D184" s="24">
        <v>9816031578019890</v>
      </c>
      <c r="E184" s="24">
        <v>99</v>
      </c>
      <c r="F184" s="24">
        <v>53390</v>
      </c>
      <c r="G184" s="24">
        <v>99970016</v>
      </c>
      <c r="H184" s="24">
        <v>11547</v>
      </c>
      <c r="I184" s="25">
        <v>800000</v>
      </c>
    </row>
    <row r="185" hidden="1" spans="1:9">
      <c r="A185" s="24">
        <v>201604</v>
      </c>
      <c r="B185" s="24">
        <v>455</v>
      </c>
      <c r="C185" s="24">
        <v>15545550671</v>
      </c>
      <c r="D185" s="24">
        <v>9815111274448460</v>
      </c>
      <c r="E185" s="24">
        <v>99</v>
      </c>
      <c r="F185" s="24">
        <v>53390</v>
      </c>
      <c r="G185" s="24">
        <v>99970016</v>
      </c>
      <c r="H185" s="24">
        <v>11547</v>
      </c>
      <c r="I185" s="25">
        <v>50000</v>
      </c>
    </row>
    <row r="186" hidden="1" spans="1:9">
      <c r="A186" s="24">
        <v>201604</v>
      </c>
      <c r="B186" s="24">
        <v>451</v>
      </c>
      <c r="C186" s="24">
        <v>13100874110</v>
      </c>
      <c r="D186" s="24">
        <v>100708025110887</v>
      </c>
      <c r="E186" s="24">
        <v>99</v>
      </c>
      <c r="F186" s="24">
        <v>53390</v>
      </c>
      <c r="G186" s="24">
        <v>99970016</v>
      </c>
      <c r="H186" s="24">
        <v>11547</v>
      </c>
      <c r="I186" s="25">
        <v>100000</v>
      </c>
    </row>
    <row r="187" hidden="1" spans="1:9">
      <c r="A187" s="24">
        <v>201604</v>
      </c>
      <c r="B187" s="24">
        <v>467</v>
      </c>
      <c r="C187" s="24">
        <v>13144660091</v>
      </c>
      <c r="D187" s="24">
        <v>9816011876814150</v>
      </c>
      <c r="E187" s="24">
        <v>99</v>
      </c>
      <c r="F187" s="24">
        <v>53390</v>
      </c>
      <c r="G187" s="24">
        <v>99970016</v>
      </c>
      <c r="H187" s="24">
        <v>11547</v>
      </c>
      <c r="I187" s="25">
        <v>0</v>
      </c>
    </row>
    <row r="188" hidden="1" spans="1:9">
      <c r="A188" s="24">
        <v>201604</v>
      </c>
      <c r="B188" s="24">
        <v>468</v>
      </c>
      <c r="C188" s="24">
        <v>15545903995</v>
      </c>
      <c r="D188" s="24">
        <v>9713042218943040</v>
      </c>
      <c r="E188" s="24">
        <v>99</v>
      </c>
      <c r="F188" s="24">
        <v>53390</v>
      </c>
      <c r="G188" s="24">
        <v>99970016</v>
      </c>
      <c r="H188" s="24">
        <v>11547</v>
      </c>
      <c r="I188" s="25">
        <v>100000</v>
      </c>
    </row>
    <row r="189" hidden="1" spans="1:9">
      <c r="A189" s="24">
        <v>201604</v>
      </c>
      <c r="B189" s="24">
        <v>468</v>
      </c>
      <c r="C189" s="24">
        <v>15545903995</v>
      </c>
      <c r="D189" s="24">
        <v>9713042218943040</v>
      </c>
      <c r="E189" s="24">
        <v>99</v>
      </c>
      <c r="F189" s="24">
        <v>53390</v>
      </c>
      <c r="G189" s="24">
        <v>99970013</v>
      </c>
      <c r="H189" s="24">
        <v>11548</v>
      </c>
      <c r="I189" s="25">
        <v>221280</v>
      </c>
    </row>
    <row r="190" hidden="1" spans="1:9">
      <c r="A190" s="24">
        <v>201604</v>
      </c>
      <c r="B190" s="24">
        <v>456</v>
      </c>
      <c r="C190" s="24">
        <v>13214668068</v>
      </c>
      <c r="D190" s="24">
        <v>9815120975450940</v>
      </c>
      <c r="E190" s="24">
        <v>99</v>
      </c>
      <c r="F190" s="24">
        <v>53390</v>
      </c>
      <c r="G190" s="24">
        <v>99970016</v>
      </c>
      <c r="H190" s="24">
        <v>11547</v>
      </c>
      <c r="I190" s="25">
        <v>800000</v>
      </c>
    </row>
    <row r="191" hidden="1" spans="1:9">
      <c r="A191" s="24">
        <v>201604</v>
      </c>
      <c r="B191" s="24">
        <v>459</v>
      </c>
      <c r="C191" s="24">
        <v>18603679568</v>
      </c>
      <c r="D191" s="24">
        <v>9815061169665820</v>
      </c>
      <c r="E191" s="24">
        <v>99</v>
      </c>
      <c r="F191" s="24">
        <v>53390</v>
      </c>
      <c r="G191" s="24">
        <v>99970016</v>
      </c>
      <c r="H191" s="24">
        <v>11547</v>
      </c>
      <c r="I191" s="25">
        <v>800000</v>
      </c>
    </row>
    <row r="192" hidden="1" spans="1:9">
      <c r="A192" s="24">
        <v>201604</v>
      </c>
      <c r="B192" s="24">
        <v>459</v>
      </c>
      <c r="C192" s="24">
        <v>13039826317</v>
      </c>
      <c r="D192" s="24">
        <v>9815102773691000</v>
      </c>
      <c r="E192" s="24">
        <v>99</v>
      </c>
      <c r="F192" s="24">
        <v>53390</v>
      </c>
      <c r="G192" s="24">
        <v>99970013</v>
      </c>
      <c r="H192" s="24">
        <v>11548</v>
      </c>
      <c r="I192" s="25">
        <v>2625840</v>
      </c>
    </row>
    <row r="193" hidden="1" spans="1:9">
      <c r="A193" s="24">
        <v>201604</v>
      </c>
      <c r="B193" s="24">
        <v>459</v>
      </c>
      <c r="C193" s="24">
        <v>13019085503</v>
      </c>
      <c r="D193" s="24">
        <v>9815102773696610</v>
      </c>
      <c r="E193" s="24">
        <v>99</v>
      </c>
      <c r="F193" s="24">
        <v>53390</v>
      </c>
      <c r="G193" s="24">
        <v>99970013</v>
      </c>
      <c r="H193" s="24">
        <v>11548</v>
      </c>
      <c r="I193" s="25">
        <v>399450</v>
      </c>
    </row>
    <row r="194" hidden="1" spans="1:9">
      <c r="A194" s="24">
        <v>201604</v>
      </c>
      <c r="B194" s="24">
        <v>455</v>
      </c>
      <c r="C194" s="24">
        <v>15545556309</v>
      </c>
      <c r="D194" s="24">
        <v>9816032978578740</v>
      </c>
      <c r="E194" s="24">
        <v>99</v>
      </c>
      <c r="F194" s="24">
        <v>53390</v>
      </c>
      <c r="G194" s="24">
        <v>99970016</v>
      </c>
      <c r="H194" s="24">
        <v>11547</v>
      </c>
      <c r="I194" s="25">
        <v>50000</v>
      </c>
    </row>
    <row r="195" hidden="1" spans="1:9">
      <c r="A195" s="24">
        <v>201604</v>
      </c>
      <c r="B195" s="24">
        <v>453</v>
      </c>
      <c r="C195" s="24">
        <v>13045336752</v>
      </c>
      <c r="D195" s="24">
        <v>9816040578809050</v>
      </c>
      <c r="E195" s="24">
        <v>99</v>
      </c>
      <c r="F195" s="24">
        <v>53390</v>
      </c>
      <c r="G195" s="24">
        <v>99970017</v>
      </c>
      <c r="H195" s="24">
        <v>11538</v>
      </c>
      <c r="I195" s="25">
        <v>50000</v>
      </c>
    </row>
    <row r="196" hidden="1" spans="1:9">
      <c r="A196" s="24">
        <v>201604</v>
      </c>
      <c r="B196" s="24">
        <v>459</v>
      </c>
      <c r="C196" s="24">
        <v>13054208433</v>
      </c>
      <c r="D196" s="24">
        <v>9815110273997620</v>
      </c>
      <c r="E196" s="24">
        <v>99</v>
      </c>
      <c r="F196" s="24">
        <v>53390</v>
      </c>
      <c r="G196" s="24">
        <v>99970016</v>
      </c>
      <c r="H196" s="24">
        <v>11547</v>
      </c>
      <c r="I196" s="25">
        <v>400000</v>
      </c>
    </row>
    <row r="197" hidden="1" spans="1:9">
      <c r="A197" s="24">
        <v>201604</v>
      </c>
      <c r="B197" s="24">
        <v>451</v>
      </c>
      <c r="C197" s="24">
        <v>13159850785</v>
      </c>
      <c r="D197" s="24">
        <v>101108154666827</v>
      </c>
      <c r="E197" s="24">
        <v>99</v>
      </c>
      <c r="F197" s="24">
        <v>53390</v>
      </c>
      <c r="G197" s="24">
        <v>99970013</v>
      </c>
      <c r="H197" s="24">
        <v>11548</v>
      </c>
      <c r="I197" s="25">
        <v>129010</v>
      </c>
    </row>
    <row r="198" hidden="1" spans="1:9">
      <c r="A198" s="24">
        <v>201604</v>
      </c>
      <c r="B198" s="24">
        <v>451</v>
      </c>
      <c r="C198" s="24">
        <v>13159850785</v>
      </c>
      <c r="D198" s="24">
        <v>101108154666827</v>
      </c>
      <c r="E198" s="24">
        <v>99</v>
      </c>
      <c r="F198" s="24">
        <v>53390</v>
      </c>
      <c r="G198" s="24">
        <v>99970016</v>
      </c>
      <c r="H198" s="24">
        <v>11547</v>
      </c>
      <c r="I198" s="25">
        <v>400000</v>
      </c>
    </row>
    <row r="199" hidden="1" spans="1:9">
      <c r="A199" s="24">
        <v>201604</v>
      </c>
      <c r="B199" s="24">
        <v>451</v>
      </c>
      <c r="C199" s="24">
        <v>15545540032</v>
      </c>
      <c r="D199" s="24">
        <v>101105273082804</v>
      </c>
      <c r="E199" s="24">
        <v>99</v>
      </c>
      <c r="F199" s="24">
        <v>53390</v>
      </c>
      <c r="G199" s="24">
        <v>99970016</v>
      </c>
      <c r="H199" s="24">
        <v>11547</v>
      </c>
      <c r="I199" s="25">
        <v>50000</v>
      </c>
    </row>
    <row r="200" hidden="1" spans="1:9">
      <c r="A200" s="24">
        <v>201604</v>
      </c>
      <c r="B200" s="24">
        <v>451</v>
      </c>
      <c r="C200" s="24">
        <v>13069860176</v>
      </c>
      <c r="D200" s="24">
        <v>9816033078616740</v>
      </c>
      <c r="E200" s="24">
        <v>99</v>
      </c>
      <c r="F200" s="24">
        <v>53390</v>
      </c>
      <c r="G200" s="24">
        <v>99970016</v>
      </c>
      <c r="H200" s="24">
        <v>11547</v>
      </c>
      <c r="I200" s="25">
        <v>50000</v>
      </c>
    </row>
    <row r="201" hidden="1" spans="1:9">
      <c r="A201" s="24">
        <v>201604</v>
      </c>
      <c r="B201" s="24">
        <v>459</v>
      </c>
      <c r="C201" s="24">
        <v>18644020869</v>
      </c>
      <c r="D201" s="24">
        <v>9815101373262960</v>
      </c>
      <c r="E201" s="24">
        <v>99</v>
      </c>
      <c r="F201" s="24">
        <v>53390</v>
      </c>
      <c r="G201" s="24">
        <v>99970013</v>
      </c>
      <c r="H201" s="24">
        <v>11548</v>
      </c>
      <c r="I201" s="25">
        <v>368200</v>
      </c>
    </row>
    <row r="202" hidden="1" spans="1:9">
      <c r="A202" s="24">
        <v>201604</v>
      </c>
      <c r="B202" s="24">
        <v>459</v>
      </c>
      <c r="C202" s="24">
        <v>18644020869</v>
      </c>
      <c r="D202" s="24">
        <v>9815101373262960</v>
      </c>
      <c r="E202" s="24">
        <v>99</v>
      </c>
      <c r="F202" s="24">
        <v>53390</v>
      </c>
      <c r="G202" s="24">
        <v>99970016</v>
      </c>
      <c r="H202" s="24">
        <v>11547</v>
      </c>
      <c r="I202" s="25">
        <v>800000</v>
      </c>
    </row>
    <row r="203" hidden="1" spans="1:9">
      <c r="A203" s="24">
        <v>201604</v>
      </c>
      <c r="B203" s="24">
        <v>451</v>
      </c>
      <c r="C203" s="24">
        <v>15561561681</v>
      </c>
      <c r="D203" s="24">
        <v>9816042179443850</v>
      </c>
      <c r="E203" s="24">
        <v>99</v>
      </c>
      <c r="F203" s="24">
        <v>53390</v>
      </c>
      <c r="G203" s="24">
        <v>99970016</v>
      </c>
      <c r="H203" s="24">
        <v>11547</v>
      </c>
      <c r="I203" s="25">
        <v>50000</v>
      </c>
    </row>
    <row r="204" hidden="1" spans="1:9">
      <c r="A204" s="24">
        <v>201604</v>
      </c>
      <c r="B204" s="24">
        <v>451</v>
      </c>
      <c r="C204" s="24">
        <v>15545159712</v>
      </c>
      <c r="D204" s="24">
        <v>9816012076845360</v>
      </c>
      <c r="E204" s="24">
        <v>99</v>
      </c>
      <c r="F204" s="24">
        <v>53390</v>
      </c>
      <c r="G204" s="24">
        <v>99970016</v>
      </c>
      <c r="H204" s="24">
        <v>11547</v>
      </c>
      <c r="I204" s="25">
        <v>200000</v>
      </c>
    </row>
    <row r="205" hidden="1" spans="1:9">
      <c r="A205" s="24">
        <v>201605</v>
      </c>
      <c r="B205" s="24">
        <v>452</v>
      </c>
      <c r="C205" s="24">
        <v>15546269462</v>
      </c>
      <c r="D205" s="24">
        <v>9815110273971200</v>
      </c>
      <c r="E205" s="24">
        <v>99</v>
      </c>
      <c r="F205" s="24">
        <v>53390</v>
      </c>
      <c r="G205" s="24">
        <v>99970016</v>
      </c>
      <c r="H205" s="24">
        <v>11547</v>
      </c>
      <c r="I205" s="25">
        <v>800000</v>
      </c>
    </row>
    <row r="206" hidden="1" spans="1:9">
      <c r="A206" s="24">
        <v>201605</v>
      </c>
      <c r="B206" s="24">
        <v>453</v>
      </c>
      <c r="C206" s="24">
        <v>15604631379</v>
      </c>
      <c r="D206" s="24">
        <v>9816030777801050</v>
      </c>
      <c r="E206" s="24">
        <v>99</v>
      </c>
      <c r="F206" s="24">
        <v>53390</v>
      </c>
      <c r="G206" s="24">
        <v>99970016</v>
      </c>
      <c r="H206" s="24">
        <v>11547</v>
      </c>
      <c r="I206" s="25">
        <v>50000</v>
      </c>
    </row>
    <row r="207" hidden="1" spans="1:9">
      <c r="A207" s="24">
        <v>201605</v>
      </c>
      <c r="B207" s="24">
        <v>459</v>
      </c>
      <c r="C207" s="24">
        <v>13039826317</v>
      </c>
      <c r="D207" s="24">
        <v>9815102773691000</v>
      </c>
      <c r="E207" s="24">
        <v>99</v>
      </c>
      <c r="F207" s="24">
        <v>53390</v>
      </c>
      <c r="G207" s="24">
        <v>99970013</v>
      </c>
      <c r="H207" s="24">
        <v>11548</v>
      </c>
      <c r="I207" s="25">
        <v>3930600</v>
      </c>
    </row>
    <row r="208" hidden="1" spans="1:9">
      <c r="A208" s="24">
        <v>201605</v>
      </c>
      <c r="B208" s="24">
        <v>459</v>
      </c>
      <c r="C208" s="24">
        <v>13019085503</v>
      </c>
      <c r="D208" s="24">
        <v>9815102773696610</v>
      </c>
      <c r="E208" s="24">
        <v>99</v>
      </c>
      <c r="F208" s="24">
        <v>53390</v>
      </c>
      <c r="G208" s="24">
        <v>99970013</v>
      </c>
      <c r="H208" s="24">
        <v>11548</v>
      </c>
      <c r="I208" s="25">
        <v>415100</v>
      </c>
    </row>
    <row r="209" hidden="1" spans="1:9">
      <c r="A209" s="24">
        <v>201605</v>
      </c>
      <c r="B209" s="24">
        <v>468</v>
      </c>
      <c r="C209" s="24">
        <v>15545903995</v>
      </c>
      <c r="D209" s="24">
        <v>9713042218943040</v>
      </c>
      <c r="E209" s="24">
        <v>99</v>
      </c>
      <c r="F209" s="24">
        <v>53390</v>
      </c>
      <c r="G209" s="24">
        <v>99970016</v>
      </c>
      <c r="H209" s="24">
        <v>11547</v>
      </c>
      <c r="I209" s="25">
        <v>100000</v>
      </c>
    </row>
    <row r="210" hidden="1" spans="1:9">
      <c r="A210" s="24">
        <v>201605</v>
      </c>
      <c r="B210" s="24">
        <v>468</v>
      </c>
      <c r="C210" s="24">
        <v>15545903995</v>
      </c>
      <c r="D210" s="24">
        <v>9713042218943040</v>
      </c>
      <c r="E210" s="24">
        <v>99</v>
      </c>
      <c r="F210" s="24">
        <v>53390</v>
      </c>
      <c r="G210" s="24">
        <v>99970013</v>
      </c>
      <c r="H210" s="24">
        <v>11548</v>
      </c>
      <c r="I210" s="25">
        <v>192640</v>
      </c>
    </row>
    <row r="211" hidden="1" spans="1:9">
      <c r="A211" s="24">
        <v>201605</v>
      </c>
      <c r="B211" s="24">
        <v>454</v>
      </c>
      <c r="C211" s="24">
        <v>15545413110</v>
      </c>
      <c r="D211" s="24">
        <v>9816011176616520</v>
      </c>
      <c r="E211" s="24">
        <v>99</v>
      </c>
      <c r="F211" s="24">
        <v>53390</v>
      </c>
      <c r="G211" s="24">
        <v>99970013</v>
      </c>
      <c r="H211" s="24">
        <v>11548</v>
      </c>
      <c r="I211" s="25">
        <v>188000</v>
      </c>
    </row>
    <row r="212" hidden="1" spans="1:9">
      <c r="A212" s="24">
        <v>201605</v>
      </c>
      <c r="B212" s="24">
        <v>454</v>
      </c>
      <c r="C212" s="24">
        <v>15545413110</v>
      </c>
      <c r="D212" s="24">
        <v>9816011176616520</v>
      </c>
      <c r="E212" s="24">
        <v>99</v>
      </c>
      <c r="F212" s="24">
        <v>53390</v>
      </c>
      <c r="G212" s="24">
        <v>99970016</v>
      </c>
      <c r="H212" s="24">
        <v>11547</v>
      </c>
      <c r="I212" s="25">
        <v>200000</v>
      </c>
    </row>
    <row r="213" hidden="1" spans="1:9">
      <c r="A213" s="24">
        <v>201605</v>
      </c>
      <c r="B213" s="24">
        <v>452</v>
      </c>
      <c r="C213" s="24">
        <v>13089740575</v>
      </c>
      <c r="D213" s="24">
        <v>9816050980206980</v>
      </c>
      <c r="E213" s="24">
        <v>99</v>
      </c>
      <c r="F213" s="24">
        <v>53390</v>
      </c>
      <c r="G213" s="24">
        <v>99970016</v>
      </c>
      <c r="H213" s="24">
        <v>11547</v>
      </c>
      <c r="I213" s="25">
        <v>50000</v>
      </c>
    </row>
    <row r="214" hidden="1" spans="1:9">
      <c r="A214" s="24">
        <v>201605</v>
      </c>
      <c r="B214" s="24">
        <v>459</v>
      </c>
      <c r="C214" s="24">
        <v>15604593101</v>
      </c>
      <c r="D214" s="24">
        <v>9816031077881550</v>
      </c>
      <c r="E214" s="24">
        <v>99</v>
      </c>
      <c r="F214" s="24">
        <v>53390</v>
      </c>
      <c r="G214" s="24">
        <v>99970016</v>
      </c>
      <c r="H214" s="24">
        <v>11547</v>
      </c>
      <c r="I214" s="25">
        <v>800000</v>
      </c>
    </row>
    <row r="215" hidden="1" spans="1:9">
      <c r="A215" s="24">
        <v>201605</v>
      </c>
      <c r="B215" s="24">
        <v>459</v>
      </c>
      <c r="C215" s="24">
        <v>13039835520</v>
      </c>
      <c r="D215" s="24">
        <v>9816051280304780</v>
      </c>
      <c r="E215" s="24">
        <v>99</v>
      </c>
      <c r="F215" s="24">
        <v>53390</v>
      </c>
      <c r="G215" s="24">
        <v>99970016</v>
      </c>
      <c r="H215" s="24">
        <v>11547</v>
      </c>
      <c r="I215" s="25">
        <v>400000</v>
      </c>
    </row>
    <row r="216" hidden="1" spans="1:9">
      <c r="A216" s="24">
        <v>201605</v>
      </c>
      <c r="B216" s="24">
        <v>455</v>
      </c>
      <c r="C216" s="24">
        <v>15545550671</v>
      </c>
      <c r="D216" s="24">
        <v>9815111274448460</v>
      </c>
      <c r="E216" s="24">
        <v>99</v>
      </c>
      <c r="F216" s="24">
        <v>53390</v>
      </c>
      <c r="G216" s="24">
        <v>99970016</v>
      </c>
      <c r="H216" s="24">
        <v>11547</v>
      </c>
      <c r="I216" s="25">
        <v>50000</v>
      </c>
    </row>
    <row r="217" hidden="1" spans="1:9">
      <c r="A217" s="24">
        <v>201605</v>
      </c>
      <c r="B217" s="24">
        <v>453</v>
      </c>
      <c r="C217" s="24">
        <v>13039700587</v>
      </c>
      <c r="D217" s="24">
        <v>9815082071689710</v>
      </c>
      <c r="E217" s="24">
        <v>99</v>
      </c>
      <c r="F217" s="24">
        <v>53390</v>
      </c>
      <c r="G217" s="24">
        <v>99970016</v>
      </c>
      <c r="H217" s="24">
        <v>11547</v>
      </c>
      <c r="I217" s="25">
        <v>100000</v>
      </c>
    </row>
    <row r="218" hidden="1" spans="1:9">
      <c r="A218" s="24">
        <v>201605</v>
      </c>
      <c r="B218" s="24">
        <v>453</v>
      </c>
      <c r="C218" s="24">
        <v>15603631425</v>
      </c>
      <c r="D218" s="24">
        <v>9816033178657030</v>
      </c>
      <c r="E218" s="24">
        <v>99</v>
      </c>
      <c r="F218" s="24">
        <v>53390</v>
      </c>
      <c r="G218" s="24">
        <v>99970016</v>
      </c>
      <c r="H218" s="24">
        <v>11547</v>
      </c>
      <c r="I218" s="25">
        <v>200000</v>
      </c>
    </row>
    <row r="219" hidden="1" spans="1:9">
      <c r="A219" s="24">
        <v>201605</v>
      </c>
      <c r="B219" s="24">
        <v>455</v>
      </c>
      <c r="C219" s="24">
        <v>15545556309</v>
      </c>
      <c r="D219" s="24">
        <v>9816032978578740</v>
      </c>
      <c r="E219" s="24">
        <v>99</v>
      </c>
      <c r="F219" s="24">
        <v>53390</v>
      </c>
      <c r="G219" s="24">
        <v>99970016</v>
      </c>
      <c r="H219" s="24">
        <v>11547</v>
      </c>
      <c r="I219" s="25">
        <v>50000</v>
      </c>
    </row>
    <row r="220" hidden="1" spans="1:9">
      <c r="A220" s="24">
        <v>201605</v>
      </c>
      <c r="B220" s="24">
        <v>451</v>
      </c>
      <c r="C220" s="24">
        <v>13029726327</v>
      </c>
      <c r="D220" s="24">
        <v>9816031578020570</v>
      </c>
      <c r="E220" s="24">
        <v>99</v>
      </c>
      <c r="F220" s="24">
        <v>53390</v>
      </c>
      <c r="G220" s="24">
        <v>99970016</v>
      </c>
      <c r="H220" s="24">
        <v>11547</v>
      </c>
      <c r="I220" s="25">
        <v>100000</v>
      </c>
    </row>
    <row r="221" hidden="1" spans="1:9">
      <c r="A221" s="24">
        <v>201605</v>
      </c>
      <c r="B221" s="24">
        <v>458</v>
      </c>
      <c r="C221" s="24">
        <v>13089625051</v>
      </c>
      <c r="D221" s="24">
        <v>9816040178686730</v>
      </c>
      <c r="E221" s="24">
        <v>99</v>
      </c>
      <c r="F221" s="24">
        <v>53390</v>
      </c>
      <c r="G221" s="24">
        <v>99970017</v>
      </c>
      <c r="H221" s="24">
        <v>11538</v>
      </c>
      <c r="I221" s="25">
        <v>50000</v>
      </c>
    </row>
    <row r="222" hidden="1" spans="1:9">
      <c r="A222" s="24">
        <v>201605</v>
      </c>
      <c r="B222" s="24">
        <v>451</v>
      </c>
      <c r="C222" s="24">
        <v>13159850785</v>
      </c>
      <c r="D222" s="24">
        <v>101108154666827</v>
      </c>
      <c r="E222" s="24">
        <v>99</v>
      </c>
      <c r="F222" s="24">
        <v>53390</v>
      </c>
      <c r="G222" s="24">
        <v>99970016</v>
      </c>
      <c r="H222" s="24">
        <v>11547</v>
      </c>
      <c r="I222" s="25">
        <v>400000</v>
      </c>
    </row>
    <row r="223" hidden="1" spans="1:9">
      <c r="A223" s="24">
        <v>201605</v>
      </c>
      <c r="B223" s="24">
        <v>459</v>
      </c>
      <c r="C223" s="24">
        <v>13029836886</v>
      </c>
      <c r="D223" s="24">
        <v>9816040178713340</v>
      </c>
      <c r="E223" s="24">
        <v>99</v>
      </c>
      <c r="F223" s="24">
        <v>53390</v>
      </c>
      <c r="G223" s="24">
        <v>99970016</v>
      </c>
      <c r="H223" s="24">
        <v>11547</v>
      </c>
      <c r="I223" s="25">
        <v>200000</v>
      </c>
    </row>
    <row r="224" hidden="1" spans="1:9">
      <c r="A224" s="24">
        <v>201605</v>
      </c>
      <c r="B224" s="24">
        <v>459</v>
      </c>
      <c r="C224" s="24">
        <v>13029836886</v>
      </c>
      <c r="D224" s="24">
        <v>9816040178713340</v>
      </c>
      <c r="E224" s="24">
        <v>99</v>
      </c>
      <c r="F224" s="24">
        <v>53390</v>
      </c>
      <c r="G224" s="24">
        <v>99970013</v>
      </c>
      <c r="H224" s="24">
        <v>11548</v>
      </c>
      <c r="I224" s="25">
        <v>533360</v>
      </c>
    </row>
    <row r="225" hidden="1" spans="1:9">
      <c r="A225" s="24">
        <v>201605</v>
      </c>
      <c r="B225" s="24">
        <v>456</v>
      </c>
      <c r="C225" s="24">
        <v>13039787819</v>
      </c>
      <c r="D225" s="24">
        <v>9816031578019890</v>
      </c>
      <c r="E225" s="24">
        <v>99</v>
      </c>
      <c r="F225" s="24">
        <v>53390</v>
      </c>
      <c r="G225" s="24">
        <v>99970016</v>
      </c>
      <c r="H225" s="24">
        <v>11547</v>
      </c>
      <c r="I225" s="25">
        <v>800000</v>
      </c>
    </row>
    <row r="226" hidden="1" spans="1:9">
      <c r="A226" s="24">
        <v>201605</v>
      </c>
      <c r="B226" s="24">
        <v>459</v>
      </c>
      <c r="C226" s="24">
        <v>18644020869</v>
      </c>
      <c r="D226" s="24">
        <v>9815101373262960</v>
      </c>
      <c r="E226" s="24">
        <v>99</v>
      </c>
      <c r="F226" s="24">
        <v>53390</v>
      </c>
      <c r="G226" s="24">
        <v>99970013</v>
      </c>
      <c r="H226" s="24">
        <v>11548</v>
      </c>
      <c r="I226" s="25">
        <v>536480</v>
      </c>
    </row>
    <row r="227" hidden="1" spans="1:9">
      <c r="A227" s="24">
        <v>201605</v>
      </c>
      <c r="B227" s="24">
        <v>459</v>
      </c>
      <c r="C227" s="24">
        <v>18644020869</v>
      </c>
      <c r="D227" s="24">
        <v>9815101373262960</v>
      </c>
      <c r="E227" s="24">
        <v>99</v>
      </c>
      <c r="F227" s="24">
        <v>53390</v>
      </c>
      <c r="G227" s="24">
        <v>99970016</v>
      </c>
      <c r="H227" s="24">
        <v>11547</v>
      </c>
      <c r="I227" s="25">
        <v>1200000</v>
      </c>
    </row>
    <row r="228" hidden="1" spans="1:9">
      <c r="A228" s="24">
        <v>201605</v>
      </c>
      <c r="B228" s="24">
        <v>451</v>
      </c>
      <c r="C228" s="24">
        <v>13029807572</v>
      </c>
      <c r="D228" s="24">
        <v>9816020377184640</v>
      </c>
      <c r="E228" s="24">
        <v>99</v>
      </c>
      <c r="F228" s="24">
        <v>53390</v>
      </c>
      <c r="G228" s="24">
        <v>99970016</v>
      </c>
      <c r="H228" s="24">
        <v>11547</v>
      </c>
      <c r="I228" s="25">
        <v>50000</v>
      </c>
    </row>
    <row r="229" hidden="1" spans="1:9">
      <c r="A229" s="24">
        <v>201605</v>
      </c>
      <c r="B229" s="24">
        <v>451</v>
      </c>
      <c r="C229" s="24">
        <v>13054281568</v>
      </c>
      <c r="D229" s="24">
        <v>9815112074902200</v>
      </c>
      <c r="E229" s="24">
        <v>99</v>
      </c>
      <c r="F229" s="24">
        <v>53390</v>
      </c>
      <c r="G229" s="24">
        <v>99970013</v>
      </c>
      <c r="H229" s="24">
        <v>11548</v>
      </c>
      <c r="I229" s="25">
        <v>90860</v>
      </c>
    </row>
    <row r="230" hidden="1" spans="1:9">
      <c r="A230" s="24">
        <v>201605</v>
      </c>
      <c r="B230" s="24">
        <v>453</v>
      </c>
      <c r="C230" s="24">
        <v>13224639887</v>
      </c>
      <c r="D230" s="24">
        <v>9815092772833380</v>
      </c>
      <c r="E230" s="24">
        <v>99</v>
      </c>
      <c r="F230" s="24">
        <v>53390</v>
      </c>
      <c r="G230" s="24">
        <v>99970016</v>
      </c>
      <c r="H230" s="24">
        <v>11547</v>
      </c>
      <c r="I230" s="25">
        <v>50000</v>
      </c>
    </row>
    <row r="231" hidden="1" spans="1:9">
      <c r="A231" s="24">
        <v>201605</v>
      </c>
      <c r="B231" s="24">
        <v>453</v>
      </c>
      <c r="C231" s="24">
        <v>13144635512</v>
      </c>
      <c r="D231" s="24">
        <v>9816051180289720</v>
      </c>
      <c r="E231" s="24">
        <v>99</v>
      </c>
      <c r="F231" s="24">
        <v>53390</v>
      </c>
      <c r="G231" s="24">
        <v>99970013</v>
      </c>
      <c r="H231" s="24">
        <v>11548</v>
      </c>
      <c r="I231" s="25">
        <v>64000</v>
      </c>
    </row>
    <row r="232" hidden="1" spans="1:9">
      <c r="A232" s="24">
        <v>201605</v>
      </c>
      <c r="B232" s="24">
        <v>453</v>
      </c>
      <c r="C232" s="24">
        <v>13144635512</v>
      </c>
      <c r="D232" s="24">
        <v>9816051180289720</v>
      </c>
      <c r="E232" s="24">
        <v>99</v>
      </c>
      <c r="F232" s="24">
        <v>53390</v>
      </c>
      <c r="G232" s="24">
        <v>99970016</v>
      </c>
      <c r="H232" s="24">
        <v>11547</v>
      </c>
      <c r="I232" s="25">
        <v>36000</v>
      </c>
    </row>
    <row r="233" hidden="1" spans="1:9">
      <c r="A233" s="24">
        <v>201605</v>
      </c>
      <c r="B233" s="24">
        <v>453</v>
      </c>
      <c r="C233" s="24">
        <v>13204536925</v>
      </c>
      <c r="D233" s="24">
        <v>9815092572793560</v>
      </c>
      <c r="E233" s="24">
        <v>99</v>
      </c>
      <c r="F233" s="24">
        <v>53390</v>
      </c>
      <c r="G233" s="24">
        <v>99970016</v>
      </c>
      <c r="H233" s="24">
        <v>11547</v>
      </c>
      <c r="I233" s="25">
        <v>50000</v>
      </c>
    </row>
    <row r="234" hidden="1" spans="1:9">
      <c r="A234" s="24">
        <v>201605</v>
      </c>
      <c r="B234" s="24">
        <v>464</v>
      </c>
      <c r="C234" s="24">
        <v>15645570168</v>
      </c>
      <c r="D234" s="24">
        <v>9815120875435580</v>
      </c>
      <c r="E234" s="24">
        <v>99</v>
      </c>
      <c r="F234" s="24">
        <v>53390</v>
      </c>
      <c r="G234" s="24">
        <v>99970016</v>
      </c>
      <c r="H234" s="24">
        <v>11547</v>
      </c>
      <c r="I234" s="25">
        <v>1200000</v>
      </c>
    </row>
    <row r="235" hidden="1" spans="1:9">
      <c r="A235" s="24">
        <v>201605</v>
      </c>
      <c r="B235" s="24">
        <v>452</v>
      </c>
      <c r="C235" s="24">
        <v>13104524724</v>
      </c>
      <c r="D235" s="24">
        <v>9816010476441020</v>
      </c>
      <c r="E235" s="24">
        <v>99</v>
      </c>
      <c r="F235" s="24">
        <v>53390</v>
      </c>
      <c r="G235" s="24">
        <v>99970016</v>
      </c>
      <c r="H235" s="24">
        <v>11547</v>
      </c>
      <c r="I235" s="25">
        <v>3000000</v>
      </c>
    </row>
    <row r="236" hidden="1" spans="1:9">
      <c r="A236" s="24">
        <v>201605</v>
      </c>
      <c r="B236" s="24">
        <v>451</v>
      </c>
      <c r="C236" s="24">
        <v>13100874110</v>
      </c>
      <c r="D236" s="24">
        <v>100708025110887</v>
      </c>
      <c r="E236" s="24">
        <v>99</v>
      </c>
      <c r="F236" s="24">
        <v>53390</v>
      </c>
      <c r="G236" s="24">
        <v>99970016</v>
      </c>
      <c r="H236" s="24">
        <v>11547</v>
      </c>
      <c r="I236" s="25">
        <v>100000</v>
      </c>
    </row>
    <row r="237" hidden="1" spans="1:9">
      <c r="A237" s="24">
        <v>201605</v>
      </c>
      <c r="B237" s="24">
        <v>451</v>
      </c>
      <c r="C237" s="24">
        <v>13125911397</v>
      </c>
      <c r="D237" s="24">
        <v>9816032178221190</v>
      </c>
      <c r="E237" s="24">
        <v>99</v>
      </c>
      <c r="F237" s="24">
        <v>53390</v>
      </c>
      <c r="G237" s="24">
        <v>99970013</v>
      </c>
      <c r="H237" s="24">
        <v>11548</v>
      </c>
      <c r="I237" s="25">
        <v>2607240</v>
      </c>
    </row>
    <row r="238" hidden="1" spans="1:9">
      <c r="A238" s="24">
        <v>201605</v>
      </c>
      <c r="B238" s="24">
        <v>459</v>
      </c>
      <c r="C238" s="24">
        <v>13029823031</v>
      </c>
      <c r="D238" s="24">
        <v>9816052580877280</v>
      </c>
      <c r="E238" s="24">
        <v>99</v>
      </c>
      <c r="F238" s="24">
        <v>53390</v>
      </c>
      <c r="G238" s="24">
        <v>99970016</v>
      </c>
      <c r="H238" s="24">
        <v>11547</v>
      </c>
      <c r="I238" s="25">
        <v>200000</v>
      </c>
    </row>
    <row r="239" hidden="1" spans="1:9">
      <c r="A239" s="24">
        <v>201605</v>
      </c>
      <c r="B239" s="24">
        <v>459</v>
      </c>
      <c r="C239" s="24">
        <v>13054208433</v>
      </c>
      <c r="D239" s="24">
        <v>9815110273997620</v>
      </c>
      <c r="E239" s="24">
        <v>99</v>
      </c>
      <c r="F239" s="24">
        <v>53390</v>
      </c>
      <c r="G239" s="24">
        <v>99970016</v>
      </c>
      <c r="H239" s="24">
        <v>11547</v>
      </c>
      <c r="I239" s="25">
        <v>400000</v>
      </c>
    </row>
    <row r="240" hidden="1" spans="1:9">
      <c r="A240" s="24">
        <v>201605</v>
      </c>
      <c r="B240" s="24">
        <v>459</v>
      </c>
      <c r="C240" s="24">
        <v>13194596220</v>
      </c>
      <c r="D240" s="24">
        <v>9816050580068450</v>
      </c>
      <c r="E240" s="24">
        <v>99</v>
      </c>
      <c r="F240" s="24">
        <v>53390</v>
      </c>
      <c r="G240" s="24">
        <v>99970016</v>
      </c>
      <c r="H240" s="24">
        <v>11547</v>
      </c>
      <c r="I240" s="25">
        <v>200000</v>
      </c>
    </row>
    <row r="241" hidden="1" spans="1:9">
      <c r="A241" s="24">
        <v>201605</v>
      </c>
      <c r="B241" s="24">
        <v>451</v>
      </c>
      <c r="C241" s="24">
        <v>15545107619</v>
      </c>
      <c r="D241" s="24">
        <v>9815111874833450</v>
      </c>
      <c r="E241" s="24">
        <v>99</v>
      </c>
      <c r="F241" s="24">
        <v>53390</v>
      </c>
      <c r="G241" s="24">
        <v>99970016</v>
      </c>
      <c r="H241" s="24">
        <v>11547</v>
      </c>
      <c r="I241" s="25">
        <v>100000</v>
      </c>
    </row>
    <row r="242" hidden="1" spans="1:9">
      <c r="A242" s="24">
        <v>201605</v>
      </c>
      <c r="B242" s="24">
        <v>457</v>
      </c>
      <c r="C242" s="24">
        <v>13091750030</v>
      </c>
      <c r="D242" s="24">
        <v>9816051680455420</v>
      </c>
      <c r="E242" s="24">
        <v>99</v>
      </c>
      <c r="F242" s="24">
        <v>53390</v>
      </c>
      <c r="G242" s="24">
        <v>99970016</v>
      </c>
      <c r="H242" s="24">
        <v>11547</v>
      </c>
      <c r="I242" s="25">
        <v>1200000</v>
      </c>
    </row>
    <row r="243" hidden="1" spans="1:9">
      <c r="A243" s="24">
        <v>201605</v>
      </c>
      <c r="B243" s="24">
        <v>452</v>
      </c>
      <c r="C243" s="24">
        <v>13089755402</v>
      </c>
      <c r="D243" s="24">
        <v>9815081171444520</v>
      </c>
      <c r="E243" s="24">
        <v>99</v>
      </c>
      <c r="F243" s="24">
        <v>53390</v>
      </c>
      <c r="G243" s="24">
        <v>99970013</v>
      </c>
      <c r="H243" s="24">
        <v>11548</v>
      </c>
      <c r="I243" s="25">
        <v>41370</v>
      </c>
    </row>
    <row r="244" hidden="1" spans="1:9">
      <c r="A244" s="24">
        <v>201605</v>
      </c>
      <c r="B244" s="24">
        <v>452</v>
      </c>
      <c r="C244" s="24">
        <v>13089755402</v>
      </c>
      <c r="D244" s="24">
        <v>9815081171444520</v>
      </c>
      <c r="E244" s="24">
        <v>99</v>
      </c>
      <c r="F244" s="24">
        <v>53390</v>
      </c>
      <c r="G244" s="24">
        <v>99970016</v>
      </c>
      <c r="H244" s="24">
        <v>11547</v>
      </c>
      <c r="I244" s="25">
        <v>800000</v>
      </c>
    </row>
    <row r="245" hidden="1" spans="1:9">
      <c r="A245" s="24">
        <v>201605</v>
      </c>
      <c r="B245" s="24">
        <v>457</v>
      </c>
      <c r="C245" s="24">
        <v>13089902168</v>
      </c>
      <c r="D245" s="24">
        <v>9816052780935340</v>
      </c>
      <c r="E245" s="24">
        <v>99</v>
      </c>
      <c r="F245" s="24">
        <v>53390</v>
      </c>
      <c r="G245" s="24">
        <v>99970016</v>
      </c>
      <c r="H245" s="24">
        <v>11547</v>
      </c>
      <c r="I245" s="25">
        <v>100000</v>
      </c>
    </row>
    <row r="246" hidden="1" spans="1:9">
      <c r="A246" s="24">
        <v>201605</v>
      </c>
      <c r="B246" s="24">
        <v>459</v>
      </c>
      <c r="C246" s="24">
        <v>18603679568</v>
      </c>
      <c r="D246" s="24">
        <v>9815061169665820</v>
      </c>
      <c r="E246" s="24">
        <v>99</v>
      </c>
      <c r="F246" s="24">
        <v>53390</v>
      </c>
      <c r="G246" s="24">
        <v>99970016</v>
      </c>
      <c r="H246" s="24">
        <v>11547</v>
      </c>
      <c r="I246" s="25">
        <v>800000</v>
      </c>
    </row>
    <row r="247" hidden="1" spans="1:9">
      <c r="A247" s="24">
        <v>201605</v>
      </c>
      <c r="B247" s="24">
        <v>451</v>
      </c>
      <c r="C247" s="24">
        <v>15545540032</v>
      </c>
      <c r="D247" s="24">
        <v>101105273082804</v>
      </c>
      <c r="E247" s="24">
        <v>99</v>
      </c>
      <c r="F247" s="24">
        <v>53390</v>
      </c>
      <c r="G247" s="24">
        <v>99970016</v>
      </c>
      <c r="H247" s="24">
        <v>11547</v>
      </c>
      <c r="I247" s="25">
        <v>50000</v>
      </c>
    </row>
    <row r="248" hidden="1" spans="1:9">
      <c r="A248" s="24">
        <v>201605</v>
      </c>
      <c r="B248" s="24">
        <v>456</v>
      </c>
      <c r="C248" s="24">
        <v>13039775697</v>
      </c>
      <c r="D248" s="24">
        <v>9816051180289190</v>
      </c>
      <c r="E248" s="24">
        <v>99</v>
      </c>
      <c r="F248" s="24">
        <v>53390</v>
      </c>
      <c r="G248" s="24">
        <v>99970016</v>
      </c>
      <c r="H248" s="24">
        <v>11547</v>
      </c>
      <c r="I248" s="25">
        <v>800000</v>
      </c>
    </row>
    <row r="249" hidden="1" spans="1:9">
      <c r="A249" s="24">
        <v>201605</v>
      </c>
      <c r="B249" s="24">
        <v>456</v>
      </c>
      <c r="C249" s="24">
        <v>13039775697</v>
      </c>
      <c r="D249" s="24">
        <v>9816051180289190</v>
      </c>
      <c r="E249" s="24">
        <v>99</v>
      </c>
      <c r="F249" s="24">
        <v>53390</v>
      </c>
      <c r="G249" s="24">
        <v>99970013</v>
      </c>
      <c r="H249" s="24">
        <v>11548</v>
      </c>
      <c r="I249" s="25">
        <v>837480</v>
      </c>
    </row>
    <row r="250" hidden="1" spans="1:9">
      <c r="A250" s="24">
        <v>201605</v>
      </c>
      <c r="B250" s="24">
        <v>451</v>
      </c>
      <c r="C250" s="24">
        <v>13069860176</v>
      </c>
      <c r="D250" s="24">
        <v>9816033078616740</v>
      </c>
      <c r="E250" s="24">
        <v>99</v>
      </c>
      <c r="F250" s="24">
        <v>53390</v>
      </c>
      <c r="G250" s="24">
        <v>99970016</v>
      </c>
      <c r="H250" s="24">
        <v>11547</v>
      </c>
      <c r="I250" s="25">
        <v>50000</v>
      </c>
    </row>
    <row r="251" hidden="1" spans="1:9">
      <c r="A251" s="24">
        <v>201605</v>
      </c>
      <c r="B251" s="24">
        <v>456</v>
      </c>
      <c r="C251" s="24">
        <v>13214668068</v>
      </c>
      <c r="D251" s="24">
        <v>9815120975450940</v>
      </c>
      <c r="E251" s="24">
        <v>99</v>
      </c>
      <c r="F251" s="24">
        <v>53390</v>
      </c>
      <c r="G251" s="24">
        <v>99970016</v>
      </c>
      <c r="H251" s="24">
        <v>11547</v>
      </c>
      <c r="I251" s="25">
        <v>800000</v>
      </c>
    </row>
    <row r="252" hidden="1" spans="1:9">
      <c r="A252" s="24">
        <v>201605</v>
      </c>
      <c r="B252" s="24">
        <v>451</v>
      </c>
      <c r="C252" s="24">
        <v>15545159712</v>
      </c>
      <c r="D252" s="24">
        <v>9816012076845360</v>
      </c>
      <c r="E252" s="24">
        <v>99</v>
      </c>
      <c r="F252" s="24">
        <v>53390</v>
      </c>
      <c r="G252" s="24">
        <v>99970016</v>
      </c>
      <c r="H252" s="24">
        <v>11547</v>
      </c>
      <c r="I252" s="25">
        <v>200000</v>
      </c>
    </row>
    <row r="253" hidden="1" spans="1:9">
      <c r="A253" s="24">
        <v>201605</v>
      </c>
      <c r="B253" s="24">
        <v>453</v>
      </c>
      <c r="C253" s="24">
        <v>13045336752</v>
      </c>
      <c r="D253" s="24">
        <v>9816040578809050</v>
      </c>
      <c r="E253" s="24">
        <v>99</v>
      </c>
      <c r="F253" s="24">
        <v>53390</v>
      </c>
      <c r="G253" s="24">
        <v>99970017</v>
      </c>
      <c r="H253" s="24">
        <v>11538</v>
      </c>
      <c r="I253" s="25">
        <v>50000</v>
      </c>
    </row>
    <row r="254" hidden="1" spans="1:9">
      <c r="A254" s="24">
        <v>201605</v>
      </c>
      <c r="B254" s="24">
        <v>451</v>
      </c>
      <c r="C254" s="24">
        <v>15546108519</v>
      </c>
      <c r="D254" s="24">
        <v>9816051780499110</v>
      </c>
      <c r="E254" s="24">
        <v>99</v>
      </c>
      <c r="F254" s="24">
        <v>53390</v>
      </c>
      <c r="G254" s="24">
        <v>99970013</v>
      </c>
      <c r="H254" s="24">
        <v>11548</v>
      </c>
      <c r="I254" s="25">
        <v>70</v>
      </c>
    </row>
    <row r="255" hidden="1" spans="1:9">
      <c r="A255" s="24">
        <v>201605</v>
      </c>
      <c r="B255" s="24">
        <v>464</v>
      </c>
      <c r="C255" s="24">
        <v>13009968712</v>
      </c>
      <c r="D255" s="24">
        <v>9816051180285510</v>
      </c>
      <c r="E255" s="24">
        <v>99</v>
      </c>
      <c r="F255" s="24">
        <v>53390</v>
      </c>
      <c r="G255" s="24">
        <v>99970016</v>
      </c>
      <c r="H255" s="24">
        <v>11547</v>
      </c>
      <c r="I255" s="25">
        <v>50000</v>
      </c>
    </row>
    <row r="256" hidden="1" spans="1:9">
      <c r="A256" s="24">
        <v>201605</v>
      </c>
      <c r="B256" s="24">
        <v>451</v>
      </c>
      <c r="C256" s="24">
        <v>15561561681</v>
      </c>
      <c r="D256" s="24">
        <v>9816042179443850</v>
      </c>
      <c r="E256" s="24">
        <v>99</v>
      </c>
      <c r="F256" s="24">
        <v>53390</v>
      </c>
      <c r="G256" s="24">
        <v>99970016</v>
      </c>
      <c r="H256" s="24">
        <v>11547</v>
      </c>
      <c r="I256" s="25">
        <v>50000</v>
      </c>
    </row>
    <row r="257" hidden="1" spans="1:9">
      <c r="A257" s="24">
        <v>201606</v>
      </c>
      <c r="B257" s="24">
        <v>451</v>
      </c>
      <c r="C257" s="24">
        <v>13159850785</v>
      </c>
      <c r="D257" s="24">
        <v>101108154666827</v>
      </c>
      <c r="E257" s="24">
        <v>99</v>
      </c>
      <c r="F257" s="24">
        <v>53390</v>
      </c>
      <c r="G257" s="24">
        <v>99970013</v>
      </c>
      <c r="H257" s="24">
        <v>11548</v>
      </c>
      <c r="I257" s="25">
        <v>2240</v>
      </c>
    </row>
    <row r="258" hidden="1" spans="1:9">
      <c r="A258" s="24">
        <v>201606</v>
      </c>
      <c r="B258" s="24">
        <v>451</v>
      </c>
      <c r="C258" s="24">
        <v>13159850785</v>
      </c>
      <c r="D258" s="24">
        <v>101108154666827</v>
      </c>
      <c r="E258" s="24">
        <v>99</v>
      </c>
      <c r="F258" s="24">
        <v>53390</v>
      </c>
      <c r="G258" s="24">
        <v>99970016</v>
      </c>
      <c r="H258" s="24">
        <v>11547</v>
      </c>
      <c r="I258" s="25">
        <v>400000</v>
      </c>
    </row>
    <row r="259" hidden="1" spans="1:9">
      <c r="A259" s="24">
        <v>201606</v>
      </c>
      <c r="B259" s="24">
        <v>464</v>
      </c>
      <c r="C259" s="24">
        <v>13009968712</v>
      </c>
      <c r="D259" s="24">
        <v>9816051180285510</v>
      </c>
      <c r="E259" s="24">
        <v>99</v>
      </c>
      <c r="F259" s="24">
        <v>53390</v>
      </c>
      <c r="G259" s="24">
        <v>99970016</v>
      </c>
      <c r="H259" s="24">
        <v>11547</v>
      </c>
      <c r="I259" s="25">
        <v>50000</v>
      </c>
    </row>
    <row r="260" hidden="1" spans="1:9">
      <c r="A260" s="24">
        <v>201606</v>
      </c>
      <c r="B260" s="24">
        <v>456</v>
      </c>
      <c r="C260" s="24">
        <v>13039787819</v>
      </c>
      <c r="D260" s="24">
        <v>9816031578019890</v>
      </c>
      <c r="E260" s="24">
        <v>99</v>
      </c>
      <c r="F260" s="24">
        <v>53390</v>
      </c>
      <c r="G260" s="24">
        <v>99970016</v>
      </c>
      <c r="H260" s="24">
        <v>11547</v>
      </c>
      <c r="I260" s="25">
        <v>800000</v>
      </c>
    </row>
    <row r="261" hidden="1" spans="1:9">
      <c r="A261" s="24">
        <v>201606</v>
      </c>
      <c r="B261" s="24">
        <v>453</v>
      </c>
      <c r="C261" s="24">
        <v>15604631379</v>
      </c>
      <c r="D261" s="24">
        <v>9816030777801050</v>
      </c>
      <c r="E261" s="24">
        <v>99</v>
      </c>
      <c r="F261" s="24">
        <v>53390</v>
      </c>
      <c r="G261" s="24">
        <v>99970016</v>
      </c>
      <c r="H261" s="24">
        <v>11547</v>
      </c>
      <c r="I261" s="25">
        <v>50000</v>
      </c>
    </row>
    <row r="262" hidden="1" spans="1:9">
      <c r="A262" s="24">
        <v>201606</v>
      </c>
      <c r="B262" s="24">
        <v>453</v>
      </c>
      <c r="C262" s="24">
        <v>13224639887</v>
      </c>
      <c r="D262" s="24">
        <v>9815092772833380</v>
      </c>
      <c r="E262" s="24">
        <v>99</v>
      </c>
      <c r="F262" s="24">
        <v>53390</v>
      </c>
      <c r="G262" s="24">
        <v>99970016</v>
      </c>
      <c r="H262" s="24">
        <v>11547</v>
      </c>
      <c r="I262" s="25">
        <v>50000</v>
      </c>
    </row>
    <row r="263" hidden="1" spans="1:9">
      <c r="A263" s="24">
        <v>201606</v>
      </c>
      <c r="B263" s="24">
        <v>453</v>
      </c>
      <c r="C263" s="24">
        <v>13045336752</v>
      </c>
      <c r="D263" s="24">
        <v>9816040578809050</v>
      </c>
      <c r="E263" s="24">
        <v>99</v>
      </c>
      <c r="F263" s="24">
        <v>53390</v>
      </c>
      <c r="G263" s="24">
        <v>99970017</v>
      </c>
      <c r="H263" s="24">
        <v>11538</v>
      </c>
      <c r="I263" s="25">
        <v>50000</v>
      </c>
    </row>
    <row r="264" hidden="1" spans="1:9">
      <c r="A264" s="24">
        <v>201606</v>
      </c>
      <c r="B264" s="24">
        <v>453</v>
      </c>
      <c r="C264" s="24">
        <v>13045336752</v>
      </c>
      <c r="D264" s="24">
        <v>9816040578809050</v>
      </c>
      <c r="E264" s="24">
        <v>99</v>
      </c>
      <c r="F264" s="24">
        <v>53390</v>
      </c>
      <c r="G264" s="24">
        <v>99970016</v>
      </c>
      <c r="H264" s="24">
        <v>11547</v>
      </c>
      <c r="I264" s="25">
        <v>50000</v>
      </c>
    </row>
    <row r="265" hidden="1" spans="1:9">
      <c r="A265" s="24">
        <v>201606</v>
      </c>
      <c r="B265" s="24">
        <v>464</v>
      </c>
      <c r="C265" s="24">
        <v>15645570168</v>
      </c>
      <c r="D265" s="24">
        <v>9815120875435580</v>
      </c>
      <c r="E265" s="24">
        <v>99</v>
      </c>
      <c r="F265" s="24">
        <v>53390</v>
      </c>
      <c r="G265" s="24">
        <v>99970016</v>
      </c>
      <c r="H265" s="24">
        <v>11547</v>
      </c>
      <c r="I265" s="25">
        <v>1200000</v>
      </c>
    </row>
    <row r="266" hidden="1" spans="1:9">
      <c r="A266" s="24">
        <v>201606</v>
      </c>
      <c r="B266" s="24">
        <v>457</v>
      </c>
      <c r="C266" s="24">
        <v>13091750030</v>
      </c>
      <c r="D266" s="24">
        <v>9816051680455420</v>
      </c>
      <c r="E266" s="24">
        <v>99</v>
      </c>
      <c r="F266" s="24">
        <v>53390</v>
      </c>
      <c r="G266" s="24">
        <v>99970016</v>
      </c>
      <c r="H266" s="24">
        <v>11547</v>
      </c>
      <c r="I266" s="25">
        <v>1200000</v>
      </c>
    </row>
    <row r="267" hidden="1" spans="1:9">
      <c r="A267" s="24">
        <v>201606</v>
      </c>
      <c r="B267" s="24">
        <v>453</v>
      </c>
      <c r="C267" s="24">
        <v>13039700587</v>
      </c>
      <c r="D267" s="24">
        <v>9815082071689710</v>
      </c>
      <c r="E267" s="24">
        <v>99</v>
      </c>
      <c r="F267" s="24">
        <v>53390</v>
      </c>
      <c r="G267" s="24">
        <v>99970016</v>
      </c>
      <c r="H267" s="24">
        <v>11547</v>
      </c>
      <c r="I267" s="25">
        <v>100000</v>
      </c>
    </row>
    <row r="268" hidden="1" spans="1:9">
      <c r="A268" s="24">
        <v>201606</v>
      </c>
      <c r="B268" s="24">
        <v>453</v>
      </c>
      <c r="C268" s="24">
        <v>15603631425</v>
      </c>
      <c r="D268" s="24">
        <v>9816033178657030</v>
      </c>
      <c r="E268" s="24">
        <v>99</v>
      </c>
      <c r="F268" s="24">
        <v>53390</v>
      </c>
      <c r="G268" s="24">
        <v>99970016</v>
      </c>
      <c r="H268" s="24">
        <v>11547</v>
      </c>
      <c r="I268" s="25">
        <v>200000</v>
      </c>
    </row>
    <row r="269" hidden="1" spans="1:9">
      <c r="A269" s="24">
        <v>201606</v>
      </c>
      <c r="B269" s="24">
        <v>456</v>
      </c>
      <c r="C269" s="24">
        <v>13039775697</v>
      </c>
      <c r="D269" s="24">
        <v>9816051180289190</v>
      </c>
      <c r="E269" s="24">
        <v>99</v>
      </c>
      <c r="F269" s="24">
        <v>53390</v>
      </c>
      <c r="G269" s="24">
        <v>99970016</v>
      </c>
      <c r="H269" s="24">
        <v>11547</v>
      </c>
      <c r="I269" s="25">
        <v>800000</v>
      </c>
    </row>
    <row r="270" hidden="1" spans="1:9">
      <c r="A270" s="24">
        <v>201606</v>
      </c>
      <c r="B270" s="24">
        <v>456</v>
      </c>
      <c r="C270" s="24">
        <v>13214668068</v>
      </c>
      <c r="D270" s="24">
        <v>9815120975450940</v>
      </c>
      <c r="E270" s="24">
        <v>99</v>
      </c>
      <c r="F270" s="24">
        <v>53390</v>
      </c>
      <c r="G270" s="24">
        <v>99970016</v>
      </c>
      <c r="H270" s="24">
        <v>11547</v>
      </c>
      <c r="I270" s="25">
        <v>800000</v>
      </c>
    </row>
    <row r="271" hidden="1" spans="1:9">
      <c r="A271" s="24">
        <v>201606</v>
      </c>
      <c r="B271" s="24">
        <v>453</v>
      </c>
      <c r="C271" s="24">
        <v>13204536925</v>
      </c>
      <c r="D271" s="24">
        <v>9815092572793560</v>
      </c>
      <c r="E271" s="24">
        <v>99</v>
      </c>
      <c r="F271" s="24">
        <v>53390</v>
      </c>
      <c r="G271" s="24">
        <v>99970013</v>
      </c>
      <c r="H271" s="24">
        <v>11548</v>
      </c>
      <c r="I271" s="25">
        <v>10980</v>
      </c>
    </row>
    <row r="272" hidden="1" spans="1:9">
      <c r="A272" s="24">
        <v>201606</v>
      </c>
      <c r="B272" s="24">
        <v>453</v>
      </c>
      <c r="C272" s="24">
        <v>13204536925</v>
      </c>
      <c r="D272" s="24">
        <v>9815092572793560</v>
      </c>
      <c r="E272" s="24">
        <v>99</v>
      </c>
      <c r="F272" s="24">
        <v>53390</v>
      </c>
      <c r="G272" s="24">
        <v>99970016</v>
      </c>
      <c r="H272" s="24">
        <v>11547</v>
      </c>
      <c r="I272" s="25">
        <v>50000</v>
      </c>
    </row>
    <row r="273" hidden="1" spans="1:9">
      <c r="A273" s="24">
        <v>201606</v>
      </c>
      <c r="B273" s="24">
        <v>451</v>
      </c>
      <c r="C273" s="24">
        <v>13125911397</v>
      </c>
      <c r="D273" s="24">
        <v>9816032178221190</v>
      </c>
      <c r="E273" s="24">
        <v>99</v>
      </c>
      <c r="F273" s="24">
        <v>53390</v>
      </c>
      <c r="G273" s="24">
        <v>99970013</v>
      </c>
      <c r="H273" s="24">
        <v>11548</v>
      </c>
      <c r="I273" s="25">
        <v>2890140</v>
      </c>
    </row>
    <row r="274" hidden="1" spans="1:9">
      <c r="A274" s="24">
        <v>201606</v>
      </c>
      <c r="B274" s="24">
        <v>451</v>
      </c>
      <c r="C274" s="24">
        <v>13091884720</v>
      </c>
      <c r="D274" s="24">
        <v>9816061781731800</v>
      </c>
      <c r="E274" s="24">
        <v>99</v>
      </c>
      <c r="F274" s="24">
        <v>53390</v>
      </c>
      <c r="G274" s="24">
        <v>99970016</v>
      </c>
      <c r="H274" s="24">
        <v>11547</v>
      </c>
      <c r="I274" s="25">
        <v>5000000</v>
      </c>
    </row>
    <row r="275" hidden="1" spans="1:9">
      <c r="A275" s="24">
        <v>201606</v>
      </c>
      <c r="B275" s="24">
        <v>451</v>
      </c>
      <c r="C275" s="24">
        <v>13091884758</v>
      </c>
      <c r="D275" s="24">
        <v>9816061781732270</v>
      </c>
      <c r="E275" s="24">
        <v>99</v>
      </c>
      <c r="F275" s="24">
        <v>53390</v>
      </c>
      <c r="G275" s="24">
        <v>99970016</v>
      </c>
      <c r="H275" s="24">
        <v>11547</v>
      </c>
      <c r="I275" s="25">
        <v>5000000</v>
      </c>
    </row>
    <row r="276" hidden="1" spans="1:9">
      <c r="A276" s="24">
        <v>201606</v>
      </c>
      <c r="B276" s="24">
        <v>451</v>
      </c>
      <c r="C276" s="24">
        <v>13091884792</v>
      </c>
      <c r="D276" s="24">
        <v>9816061781732790</v>
      </c>
      <c r="E276" s="24">
        <v>99</v>
      </c>
      <c r="F276" s="24">
        <v>53390</v>
      </c>
      <c r="G276" s="24">
        <v>99970016</v>
      </c>
      <c r="H276" s="24">
        <v>11547</v>
      </c>
      <c r="I276" s="25">
        <v>5000000</v>
      </c>
    </row>
    <row r="277" hidden="1" spans="1:9">
      <c r="A277" s="24">
        <v>201606</v>
      </c>
      <c r="B277" s="24">
        <v>451</v>
      </c>
      <c r="C277" s="24">
        <v>15545540032</v>
      </c>
      <c r="D277" s="24">
        <v>101105273082804</v>
      </c>
      <c r="E277" s="24">
        <v>99</v>
      </c>
      <c r="F277" s="24">
        <v>53390</v>
      </c>
      <c r="G277" s="24">
        <v>99970016</v>
      </c>
      <c r="H277" s="24">
        <v>11547</v>
      </c>
      <c r="I277" s="25">
        <v>50000</v>
      </c>
    </row>
    <row r="278" hidden="1" spans="1:9">
      <c r="A278" s="24">
        <v>201606</v>
      </c>
      <c r="B278" s="24">
        <v>451</v>
      </c>
      <c r="C278" s="24">
        <v>15545159712</v>
      </c>
      <c r="D278" s="24">
        <v>9816012076845360</v>
      </c>
      <c r="E278" s="24">
        <v>99</v>
      </c>
      <c r="F278" s="24">
        <v>53390</v>
      </c>
      <c r="G278" s="24">
        <v>99970016</v>
      </c>
      <c r="H278" s="24">
        <v>11547</v>
      </c>
      <c r="I278" s="25">
        <v>200000</v>
      </c>
    </row>
    <row r="279" hidden="1" spans="1:9">
      <c r="A279" s="24">
        <v>201606</v>
      </c>
      <c r="B279" s="24">
        <v>455</v>
      </c>
      <c r="C279" s="24">
        <v>13039953705</v>
      </c>
      <c r="D279" s="24">
        <v>9816053181124200</v>
      </c>
      <c r="E279" s="24">
        <v>99</v>
      </c>
      <c r="F279" s="24">
        <v>53390</v>
      </c>
      <c r="G279" s="24">
        <v>99970016</v>
      </c>
      <c r="H279" s="24">
        <v>11547</v>
      </c>
      <c r="I279" s="25">
        <v>200000</v>
      </c>
    </row>
    <row r="280" hidden="1" spans="1:9">
      <c r="A280" s="24">
        <v>201606</v>
      </c>
      <c r="B280" s="24">
        <v>455</v>
      </c>
      <c r="C280" s="24">
        <v>13039953705</v>
      </c>
      <c r="D280" s="24">
        <v>9816053181124200</v>
      </c>
      <c r="E280" s="24">
        <v>99</v>
      </c>
      <c r="F280" s="24">
        <v>53390</v>
      </c>
      <c r="G280" s="24">
        <v>99970013</v>
      </c>
      <c r="H280" s="24">
        <v>11548</v>
      </c>
      <c r="I280" s="25">
        <v>473920</v>
      </c>
    </row>
    <row r="281" hidden="1" spans="1:9">
      <c r="A281" s="24">
        <v>201606</v>
      </c>
      <c r="B281" s="24">
        <v>457</v>
      </c>
      <c r="C281" s="24">
        <v>13039902168</v>
      </c>
      <c r="D281" s="24">
        <v>9816052680902620</v>
      </c>
      <c r="E281" s="24">
        <v>99</v>
      </c>
      <c r="F281" s="24">
        <v>53390</v>
      </c>
      <c r="G281" s="24">
        <v>99970016</v>
      </c>
      <c r="H281" s="24">
        <v>11547</v>
      </c>
      <c r="I281" s="25">
        <v>0</v>
      </c>
    </row>
    <row r="282" hidden="1" spans="1:9">
      <c r="A282" s="24">
        <v>201606</v>
      </c>
      <c r="B282" s="24">
        <v>459</v>
      </c>
      <c r="C282" s="24">
        <v>13039826317</v>
      </c>
      <c r="D282" s="24">
        <v>9815102773691000</v>
      </c>
      <c r="E282" s="24">
        <v>99</v>
      </c>
      <c r="F282" s="24">
        <v>53390</v>
      </c>
      <c r="G282" s="24">
        <v>99970013</v>
      </c>
      <c r="H282" s="24">
        <v>11548</v>
      </c>
      <c r="I282" s="25">
        <v>3926100</v>
      </c>
    </row>
    <row r="283" hidden="1" spans="1:9">
      <c r="A283" s="24">
        <v>201606</v>
      </c>
      <c r="B283" s="24">
        <v>459</v>
      </c>
      <c r="C283" s="24">
        <v>13019085503</v>
      </c>
      <c r="D283" s="24">
        <v>9815102773696610</v>
      </c>
      <c r="E283" s="24">
        <v>99</v>
      </c>
      <c r="F283" s="24">
        <v>53390</v>
      </c>
      <c r="G283" s="24">
        <v>99970013</v>
      </c>
      <c r="H283" s="24">
        <v>11548</v>
      </c>
      <c r="I283" s="25">
        <v>310700</v>
      </c>
    </row>
    <row r="284" hidden="1" spans="1:9">
      <c r="A284" s="24">
        <v>201606</v>
      </c>
      <c r="B284" s="24">
        <v>451</v>
      </c>
      <c r="C284" s="24">
        <v>15561561681</v>
      </c>
      <c r="D284" s="24">
        <v>9816042179443850</v>
      </c>
      <c r="E284" s="24">
        <v>99</v>
      </c>
      <c r="F284" s="24">
        <v>53390</v>
      </c>
      <c r="G284" s="24">
        <v>99970016</v>
      </c>
      <c r="H284" s="24">
        <v>11547</v>
      </c>
      <c r="I284" s="25">
        <v>50000</v>
      </c>
    </row>
    <row r="285" hidden="1" spans="1:9">
      <c r="A285" s="24">
        <v>201606</v>
      </c>
      <c r="B285" s="24">
        <v>451</v>
      </c>
      <c r="C285" s="24">
        <v>15561561681</v>
      </c>
      <c r="D285" s="24">
        <v>9816042179443850</v>
      </c>
      <c r="E285" s="24">
        <v>99</v>
      </c>
      <c r="F285" s="24">
        <v>53390</v>
      </c>
      <c r="G285" s="24">
        <v>99970013</v>
      </c>
      <c r="H285" s="24">
        <v>11548</v>
      </c>
      <c r="I285" s="25">
        <v>252000</v>
      </c>
    </row>
    <row r="286" hidden="1" spans="1:9">
      <c r="A286" s="24">
        <v>201606</v>
      </c>
      <c r="B286" s="24">
        <v>451</v>
      </c>
      <c r="C286" s="24">
        <v>13054281568</v>
      </c>
      <c r="D286" s="24">
        <v>9815112074902200</v>
      </c>
      <c r="E286" s="24">
        <v>99</v>
      </c>
      <c r="F286" s="24">
        <v>53390</v>
      </c>
      <c r="G286" s="24">
        <v>99970013</v>
      </c>
      <c r="H286" s="24">
        <v>11548</v>
      </c>
      <c r="I286" s="25">
        <v>487060</v>
      </c>
    </row>
    <row r="287" hidden="1" spans="1:9">
      <c r="A287" s="24">
        <v>201606</v>
      </c>
      <c r="B287" s="24">
        <v>459</v>
      </c>
      <c r="C287" s="24">
        <v>13029836886</v>
      </c>
      <c r="D287" s="24">
        <v>9816040178713340</v>
      </c>
      <c r="E287" s="24">
        <v>99</v>
      </c>
      <c r="F287" s="24">
        <v>53390</v>
      </c>
      <c r="G287" s="24">
        <v>99970016</v>
      </c>
      <c r="H287" s="24">
        <v>11547</v>
      </c>
      <c r="I287" s="25">
        <v>400000</v>
      </c>
    </row>
    <row r="288" hidden="1" spans="1:9">
      <c r="A288" s="24">
        <v>201606</v>
      </c>
      <c r="B288" s="24">
        <v>459</v>
      </c>
      <c r="C288" s="24">
        <v>13029836886</v>
      </c>
      <c r="D288" s="24">
        <v>9816040178713340</v>
      </c>
      <c r="E288" s="24">
        <v>99</v>
      </c>
      <c r="F288" s="24">
        <v>53390</v>
      </c>
      <c r="G288" s="24">
        <v>99970013</v>
      </c>
      <c r="H288" s="24">
        <v>11548</v>
      </c>
      <c r="I288" s="25">
        <v>611280</v>
      </c>
    </row>
    <row r="289" hidden="1" spans="1:9">
      <c r="A289" s="24">
        <v>201606</v>
      </c>
      <c r="B289" s="24">
        <v>451</v>
      </c>
      <c r="C289" s="24">
        <v>13029726327</v>
      </c>
      <c r="D289" s="24">
        <v>9816031578020570</v>
      </c>
      <c r="E289" s="24">
        <v>99</v>
      </c>
      <c r="F289" s="24">
        <v>53390</v>
      </c>
      <c r="G289" s="24">
        <v>99970016</v>
      </c>
      <c r="H289" s="24">
        <v>11547</v>
      </c>
      <c r="I289" s="25">
        <v>100000</v>
      </c>
    </row>
    <row r="290" hidden="1" spans="1:9">
      <c r="A290" s="24">
        <v>201606</v>
      </c>
      <c r="B290" s="24">
        <v>451</v>
      </c>
      <c r="C290" s="24">
        <v>15545107619</v>
      </c>
      <c r="D290" s="24">
        <v>9815111874833450</v>
      </c>
      <c r="E290" s="24">
        <v>99</v>
      </c>
      <c r="F290" s="24">
        <v>53390</v>
      </c>
      <c r="G290" s="24">
        <v>99970016</v>
      </c>
      <c r="H290" s="24">
        <v>11547</v>
      </c>
      <c r="I290" s="25">
        <v>66690</v>
      </c>
    </row>
    <row r="291" hidden="1" spans="1:9">
      <c r="A291" s="24">
        <v>201606</v>
      </c>
      <c r="B291" s="24">
        <v>455</v>
      </c>
      <c r="C291" s="24">
        <v>15545556309</v>
      </c>
      <c r="D291" s="24">
        <v>9816032978578740</v>
      </c>
      <c r="E291" s="24">
        <v>99</v>
      </c>
      <c r="F291" s="24">
        <v>53390</v>
      </c>
      <c r="G291" s="24">
        <v>99970016</v>
      </c>
      <c r="H291" s="24">
        <v>11547</v>
      </c>
      <c r="I291" s="25">
        <v>50000</v>
      </c>
    </row>
    <row r="292" hidden="1" spans="1:9">
      <c r="A292" s="24">
        <v>201606</v>
      </c>
      <c r="B292" s="24">
        <v>452</v>
      </c>
      <c r="C292" s="24">
        <v>13089740575</v>
      </c>
      <c r="D292" s="24">
        <v>9816050980206980</v>
      </c>
      <c r="E292" s="24">
        <v>99</v>
      </c>
      <c r="F292" s="24">
        <v>53390</v>
      </c>
      <c r="G292" s="24">
        <v>99970016</v>
      </c>
      <c r="H292" s="24">
        <v>11547</v>
      </c>
      <c r="I292" s="25">
        <v>50000</v>
      </c>
    </row>
    <row r="293" hidden="1" spans="1:9">
      <c r="A293" s="24">
        <v>201606</v>
      </c>
      <c r="B293" s="24">
        <v>459</v>
      </c>
      <c r="C293" s="24">
        <v>15604593101</v>
      </c>
      <c r="D293" s="24">
        <v>9816031077881550</v>
      </c>
      <c r="E293" s="24">
        <v>99</v>
      </c>
      <c r="F293" s="24">
        <v>53390</v>
      </c>
      <c r="G293" s="24">
        <v>99970016</v>
      </c>
      <c r="H293" s="24">
        <v>11547</v>
      </c>
      <c r="I293" s="25">
        <v>800000</v>
      </c>
    </row>
    <row r="294" hidden="1" spans="1:9">
      <c r="A294" s="24">
        <v>201606</v>
      </c>
      <c r="B294" s="24">
        <v>451</v>
      </c>
      <c r="C294" s="24">
        <v>13115316502</v>
      </c>
      <c r="D294" s="24">
        <v>9816060881408180</v>
      </c>
      <c r="E294" s="24">
        <v>99</v>
      </c>
      <c r="F294" s="24">
        <v>53390</v>
      </c>
      <c r="G294" s="24">
        <v>99970013</v>
      </c>
      <c r="H294" s="24">
        <v>11548</v>
      </c>
      <c r="I294" s="25">
        <v>118510</v>
      </c>
    </row>
    <row r="295" hidden="1" spans="1:9">
      <c r="A295" s="24">
        <v>201606</v>
      </c>
      <c r="B295" s="24">
        <v>451</v>
      </c>
      <c r="C295" s="24">
        <v>13115316502</v>
      </c>
      <c r="D295" s="24">
        <v>9816060881408180</v>
      </c>
      <c r="E295" s="24">
        <v>99</v>
      </c>
      <c r="F295" s="24">
        <v>53390</v>
      </c>
      <c r="G295" s="24">
        <v>99970016</v>
      </c>
      <c r="H295" s="24">
        <v>11547</v>
      </c>
      <c r="I295" s="25">
        <v>400000</v>
      </c>
    </row>
    <row r="296" hidden="1" spans="1:9">
      <c r="A296" s="24">
        <v>201606</v>
      </c>
      <c r="B296" s="24">
        <v>459</v>
      </c>
      <c r="C296" s="24">
        <v>13054208433</v>
      </c>
      <c r="D296" s="24">
        <v>9815110273997620</v>
      </c>
      <c r="E296" s="24">
        <v>99</v>
      </c>
      <c r="F296" s="24">
        <v>53390</v>
      </c>
      <c r="G296" s="24">
        <v>99970016</v>
      </c>
      <c r="H296" s="24">
        <v>11547</v>
      </c>
      <c r="I296" s="25">
        <v>400000</v>
      </c>
    </row>
    <row r="297" hidden="1" spans="1:9">
      <c r="A297" s="24">
        <v>201606</v>
      </c>
      <c r="B297" s="24">
        <v>459</v>
      </c>
      <c r="C297" s="24">
        <v>13194596220</v>
      </c>
      <c r="D297" s="24">
        <v>9816050580068450</v>
      </c>
      <c r="E297" s="24">
        <v>99</v>
      </c>
      <c r="F297" s="24">
        <v>53390</v>
      </c>
      <c r="G297" s="24">
        <v>99970016</v>
      </c>
      <c r="H297" s="24">
        <v>11547</v>
      </c>
      <c r="I297" s="25">
        <v>200000</v>
      </c>
    </row>
    <row r="298" hidden="1" spans="1:9">
      <c r="A298" s="24">
        <v>201606</v>
      </c>
      <c r="B298" s="24">
        <v>458</v>
      </c>
      <c r="C298" s="24">
        <v>13089625051</v>
      </c>
      <c r="D298" s="24">
        <v>9816040178686730</v>
      </c>
      <c r="E298" s="24">
        <v>99</v>
      </c>
      <c r="F298" s="24">
        <v>53390</v>
      </c>
      <c r="G298" s="24">
        <v>99970017</v>
      </c>
      <c r="H298" s="24">
        <v>11538</v>
      </c>
      <c r="I298" s="25">
        <v>50000</v>
      </c>
    </row>
    <row r="299" hidden="1" spans="1:9">
      <c r="A299" s="24">
        <v>201606</v>
      </c>
      <c r="B299" s="24">
        <v>459</v>
      </c>
      <c r="C299" s="24">
        <v>18644020869</v>
      </c>
      <c r="D299" s="24">
        <v>9815101373262960</v>
      </c>
      <c r="E299" s="24">
        <v>99</v>
      </c>
      <c r="F299" s="24">
        <v>53390</v>
      </c>
      <c r="G299" s="24">
        <v>99970016</v>
      </c>
      <c r="H299" s="24">
        <v>11547</v>
      </c>
      <c r="I299" s="25">
        <v>1200000</v>
      </c>
    </row>
    <row r="300" hidden="1" spans="1:9">
      <c r="A300" s="24">
        <v>201606</v>
      </c>
      <c r="B300" s="24">
        <v>452</v>
      </c>
      <c r="C300" s="24">
        <v>13089755402</v>
      </c>
      <c r="D300" s="24">
        <v>9815081171444520</v>
      </c>
      <c r="E300" s="24">
        <v>99</v>
      </c>
      <c r="F300" s="24">
        <v>53390</v>
      </c>
      <c r="G300" s="24">
        <v>99970013</v>
      </c>
      <c r="H300" s="24">
        <v>11548</v>
      </c>
      <c r="I300" s="25">
        <v>257950</v>
      </c>
    </row>
    <row r="301" hidden="1" spans="1:9">
      <c r="A301" s="24">
        <v>201606</v>
      </c>
      <c r="B301" s="24">
        <v>452</v>
      </c>
      <c r="C301" s="24">
        <v>13089755402</v>
      </c>
      <c r="D301" s="24">
        <v>9815081171444520</v>
      </c>
      <c r="E301" s="24">
        <v>99</v>
      </c>
      <c r="F301" s="24">
        <v>53390</v>
      </c>
      <c r="G301" s="24">
        <v>99970016</v>
      </c>
      <c r="H301" s="24">
        <v>11547</v>
      </c>
      <c r="I301" s="25">
        <v>800000</v>
      </c>
    </row>
    <row r="302" hidden="1" spans="1:9">
      <c r="A302" s="24">
        <v>201606</v>
      </c>
      <c r="B302" s="24">
        <v>451</v>
      </c>
      <c r="C302" s="24">
        <v>15546108519</v>
      </c>
      <c r="D302" s="24">
        <v>9816051780499110</v>
      </c>
      <c r="E302" s="24">
        <v>99</v>
      </c>
      <c r="F302" s="24">
        <v>53390</v>
      </c>
      <c r="G302" s="24">
        <v>99970013</v>
      </c>
      <c r="H302" s="24">
        <v>11548</v>
      </c>
      <c r="I302" s="25">
        <v>1819510</v>
      </c>
    </row>
    <row r="303" hidden="1" spans="1:9">
      <c r="A303" s="24">
        <v>201606</v>
      </c>
      <c r="B303" s="24">
        <v>451</v>
      </c>
      <c r="C303" s="24">
        <v>15636160874</v>
      </c>
      <c r="D303" s="24">
        <v>9816061381580380</v>
      </c>
      <c r="E303" s="24">
        <v>99</v>
      </c>
      <c r="F303" s="24">
        <v>53390</v>
      </c>
      <c r="G303" s="24">
        <v>99970016</v>
      </c>
      <c r="H303" s="24">
        <v>11547</v>
      </c>
      <c r="I303" s="25">
        <v>100000</v>
      </c>
    </row>
    <row r="304" hidden="1" spans="1:9">
      <c r="A304" s="24">
        <v>201606</v>
      </c>
      <c r="B304" s="24">
        <v>452</v>
      </c>
      <c r="C304" s="24">
        <v>15546269462</v>
      </c>
      <c r="D304" s="24">
        <v>9815110273971200</v>
      </c>
      <c r="E304" s="24">
        <v>99</v>
      </c>
      <c r="F304" s="24">
        <v>53390</v>
      </c>
      <c r="G304" s="24">
        <v>99970016</v>
      </c>
      <c r="H304" s="24">
        <v>11547</v>
      </c>
      <c r="I304" s="25">
        <v>800000</v>
      </c>
    </row>
    <row r="305" hidden="1" spans="1:9">
      <c r="A305" s="24">
        <v>201606</v>
      </c>
      <c r="B305" s="24">
        <v>459</v>
      </c>
      <c r="C305" s="24">
        <v>13029823031</v>
      </c>
      <c r="D305" s="24">
        <v>9816052580877280</v>
      </c>
      <c r="E305" s="24">
        <v>99</v>
      </c>
      <c r="F305" s="24">
        <v>53390</v>
      </c>
      <c r="G305" s="24">
        <v>99970016</v>
      </c>
      <c r="H305" s="24">
        <v>11547</v>
      </c>
      <c r="I305" s="25">
        <v>200000</v>
      </c>
    </row>
    <row r="306" hidden="1" spans="1:9">
      <c r="A306" s="24">
        <v>201606</v>
      </c>
      <c r="B306" s="24">
        <v>451</v>
      </c>
      <c r="C306" s="24">
        <v>13029807572</v>
      </c>
      <c r="D306" s="24">
        <v>9816020377184640</v>
      </c>
      <c r="E306" s="24">
        <v>99</v>
      </c>
      <c r="F306" s="24">
        <v>53390</v>
      </c>
      <c r="G306" s="24">
        <v>99970016</v>
      </c>
      <c r="H306" s="24">
        <v>11547</v>
      </c>
      <c r="I306" s="25">
        <v>50000</v>
      </c>
    </row>
    <row r="307" hidden="1" spans="1:9">
      <c r="A307" s="24">
        <v>201606</v>
      </c>
      <c r="B307" s="24">
        <v>459</v>
      </c>
      <c r="C307" s="24">
        <v>13039835520</v>
      </c>
      <c r="D307" s="24">
        <v>9816051280304780</v>
      </c>
      <c r="E307" s="24">
        <v>99</v>
      </c>
      <c r="F307" s="24">
        <v>53390</v>
      </c>
      <c r="G307" s="24">
        <v>99970016</v>
      </c>
      <c r="H307" s="24">
        <v>11547</v>
      </c>
      <c r="I307" s="25">
        <v>400000</v>
      </c>
    </row>
    <row r="308" hidden="1" spans="1:9">
      <c r="A308" s="24">
        <v>201606</v>
      </c>
      <c r="B308" s="24">
        <v>455</v>
      </c>
      <c r="C308" s="24">
        <v>15545550671</v>
      </c>
      <c r="D308" s="24">
        <v>9815111274448460</v>
      </c>
      <c r="E308" s="24">
        <v>99</v>
      </c>
      <c r="F308" s="24">
        <v>53390</v>
      </c>
      <c r="G308" s="24">
        <v>99970016</v>
      </c>
      <c r="H308" s="24">
        <v>11547</v>
      </c>
      <c r="I308" s="25">
        <v>50000</v>
      </c>
    </row>
    <row r="309" hidden="1" spans="1:9">
      <c r="A309" s="24">
        <v>201606</v>
      </c>
      <c r="B309" s="24">
        <v>451</v>
      </c>
      <c r="C309" s="24">
        <v>13100874110</v>
      </c>
      <c r="D309" s="24">
        <v>100708025110887</v>
      </c>
      <c r="E309" s="24">
        <v>99</v>
      </c>
      <c r="F309" s="24">
        <v>53390</v>
      </c>
      <c r="G309" s="24">
        <v>99970016</v>
      </c>
      <c r="H309" s="24">
        <v>11547</v>
      </c>
      <c r="I309" s="25">
        <v>100000</v>
      </c>
    </row>
    <row r="310" hidden="1" spans="1:9">
      <c r="A310" s="24">
        <v>201606</v>
      </c>
      <c r="B310" s="24">
        <v>452</v>
      </c>
      <c r="C310" s="24">
        <v>13104524724</v>
      </c>
      <c r="D310" s="24">
        <v>9816010476441020</v>
      </c>
      <c r="E310" s="24">
        <v>99</v>
      </c>
      <c r="F310" s="24">
        <v>53390</v>
      </c>
      <c r="G310" s="24">
        <v>99970016</v>
      </c>
      <c r="H310" s="24">
        <v>11547</v>
      </c>
      <c r="I310" s="25">
        <v>3000000</v>
      </c>
    </row>
    <row r="311" hidden="1" spans="1:9">
      <c r="A311" s="24">
        <v>201606</v>
      </c>
      <c r="B311" s="24">
        <v>451</v>
      </c>
      <c r="C311" s="24">
        <v>13069860176</v>
      </c>
      <c r="D311" s="24">
        <v>9816033078616740</v>
      </c>
      <c r="E311" s="24">
        <v>99</v>
      </c>
      <c r="F311" s="24">
        <v>53390</v>
      </c>
      <c r="G311" s="24">
        <v>99970016</v>
      </c>
      <c r="H311" s="24">
        <v>11547</v>
      </c>
      <c r="I311" s="25">
        <v>50000</v>
      </c>
    </row>
    <row r="312" hidden="1" spans="1:9">
      <c r="A312" s="24">
        <v>201606</v>
      </c>
      <c r="B312" s="24">
        <v>459</v>
      </c>
      <c r="C312" s="24">
        <v>18603679568</v>
      </c>
      <c r="D312" s="24">
        <v>9815061169665820</v>
      </c>
      <c r="E312" s="24">
        <v>99</v>
      </c>
      <c r="F312" s="24">
        <v>53390</v>
      </c>
      <c r="G312" s="24">
        <v>99970016</v>
      </c>
      <c r="H312" s="24">
        <v>11547</v>
      </c>
      <c r="I312" s="25">
        <v>800000</v>
      </c>
    </row>
    <row r="313" hidden="1" spans="1:9">
      <c r="A313" s="24">
        <v>201606</v>
      </c>
      <c r="B313" s="24">
        <v>459</v>
      </c>
      <c r="C313" s="24">
        <v>13029903327</v>
      </c>
      <c r="D313" s="24">
        <v>9816060181154370</v>
      </c>
      <c r="E313" s="24">
        <v>99</v>
      </c>
      <c r="F313" s="24">
        <v>53390</v>
      </c>
      <c r="G313" s="24">
        <v>99970016</v>
      </c>
      <c r="H313" s="24">
        <v>11547</v>
      </c>
      <c r="I313" s="25">
        <v>400000</v>
      </c>
    </row>
    <row r="314" hidden="1" spans="1:9">
      <c r="A314" s="24">
        <v>201606</v>
      </c>
      <c r="B314" s="24">
        <v>454</v>
      </c>
      <c r="C314" s="24">
        <v>15545413110</v>
      </c>
      <c r="D314" s="24">
        <v>9816011176616520</v>
      </c>
      <c r="E314" s="24">
        <v>99</v>
      </c>
      <c r="F314" s="24">
        <v>53390</v>
      </c>
      <c r="G314" s="24">
        <v>99970016</v>
      </c>
      <c r="H314" s="24">
        <v>11547</v>
      </c>
      <c r="I314" s="25">
        <v>200000</v>
      </c>
    </row>
    <row r="315" hidden="1" spans="1:9">
      <c r="A315" s="24">
        <v>201606</v>
      </c>
      <c r="B315" s="24">
        <v>468</v>
      </c>
      <c r="C315" s="24">
        <v>15545903995</v>
      </c>
      <c r="D315" s="24">
        <v>9713042218943040</v>
      </c>
      <c r="E315" s="24">
        <v>99</v>
      </c>
      <c r="F315" s="24">
        <v>53390</v>
      </c>
      <c r="G315" s="24">
        <v>99970016</v>
      </c>
      <c r="H315" s="24">
        <v>11547</v>
      </c>
      <c r="I315" s="25">
        <v>100000</v>
      </c>
    </row>
    <row r="316" hidden="1" spans="1:9">
      <c r="A316" s="24">
        <v>201606</v>
      </c>
      <c r="B316" s="24">
        <v>468</v>
      </c>
      <c r="C316" s="24">
        <v>15545903995</v>
      </c>
      <c r="D316" s="24">
        <v>9713042218943040</v>
      </c>
      <c r="E316" s="24">
        <v>99</v>
      </c>
      <c r="F316" s="24">
        <v>53390</v>
      </c>
      <c r="G316" s="24">
        <v>99970013</v>
      </c>
      <c r="H316" s="24">
        <v>11548</v>
      </c>
      <c r="I316" s="25">
        <v>199200</v>
      </c>
    </row>
    <row r="317" hidden="1" spans="1:9">
      <c r="A317" s="24">
        <v>201607</v>
      </c>
      <c r="B317" s="24">
        <v>455</v>
      </c>
      <c r="C317" s="24">
        <v>15545550671</v>
      </c>
      <c r="D317" s="24">
        <v>9815111274448460</v>
      </c>
      <c r="E317" s="24">
        <v>99</v>
      </c>
      <c r="F317" s="24">
        <v>53390</v>
      </c>
      <c r="G317" s="24">
        <v>99970016</v>
      </c>
      <c r="H317" s="24">
        <v>11547</v>
      </c>
      <c r="I317" s="25">
        <v>50000</v>
      </c>
    </row>
    <row r="318" hidden="1" spans="1:9">
      <c r="A318" s="24">
        <v>201607</v>
      </c>
      <c r="B318" s="24">
        <v>459</v>
      </c>
      <c r="C318" s="24">
        <v>15604593101</v>
      </c>
      <c r="D318" s="24">
        <v>9816031077881550</v>
      </c>
      <c r="E318" s="24">
        <v>99</v>
      </c>
      <c r="F318" s="24">
        <v>53390</v>
      </c>
      <c r="G318" s="24">
        <v>99970016</v>
      </c>
      <c r="H318" s="24">
        <v>11547</v>
      </c>
      <c r="I318" s="25">
        <v>800000</v>
      </c>
    </row>
    <row r="319" hidden="1" spans="1:9">
      <c r="A319" s="24">
        <v>201607</v>
      </c>
      <c r="B319" s="24">
        <v>452</v>
      </c>
      <c r="C319" s="24">
        <v>13089755402</v>
      </c>
      <c r="D319" s="24">
        <v>9815081171444520</v>
      </c>
      <c r="E319" s="24">
        <v>99</v>
      </c>
      <c r="F319" s="24">
        <v>53390</v>
      </c>
      <c r="G319" s="24">
        <v>99970013</v>
      </c>
      <c r="H319" s="24">
        <v>11548</v>
      </c>
      <c r="I319" s="25">
        <v>65100</v>
      </c>
    </row>
    <row r="320" hidden="1" spans="1:9">
      <c r="A320" s="24">
        <v>201607</v>
      </c>
      <c r="B320" s="24">
        <v>452</v>
      </c>
      <c r="C320" s="24">
        <v>13089755402</v>
      </c>
      <c r="D320" s="24">
        <v>9815081171444520</v>
      </c>
      <c r="E320" s="24">
        <v>99</v>
      </c>
      <c r="F320" s="24">
        <v>53390</v>
      </c>
      <c r="G320" s="24">
        <v>99970016</v>
      </c>
      <c r="H320" s="24">
        <v>11547</v>
      </c>
      <c r="I320" s="25">
        <v>800000</v>
      </c>
    </row>
    <row r="321" hidden="1" spans="1:9">
      <c r="A321" s="24">
        <v>201607</v>
      </c>
      <c r="B321" s="24">
        <v>459</v>
      </c>
      <c r="C321" s="24">
        <v>13039835520</v>
      </c>
      <c r="D321" s="24">
        <v>9816051280304780</v>
      </c>
      <c r="E321" s="24">
        <v>99</v>
      </c>
      <c r="F321" s="24">
        <v>53390</v>
      </c>
      <c r="G321" s="24">
        <v>99970016</v>
      </c>
      <c r="H321" s="24">
        <v>11547</v>
      </c>
      <c r="I321" s="25">
        <v>400000</v>
      </c>
    </row>
    <row r="322" hidden="1" spans="1:9">
      <c r="A322" s="24">
        <v>201607</v>
      </c>
      <c r="B322" s="24">
        <v>459</v>
      </c>
      <c r="C322" s="24">
        <v>13029836886</v>
      </c>
      <c r="D322" s="24">
        <v>9816040178713340</v>
      </c>
      <c r="E322" s="24">
        <v>99</v>
      </c>
      <c r="F322" s="24">
        <v>53390</v>
      </c>
      <c r="G322" s="24">
        <v>99970016</v>
      </c>
      <c r="H322" s="24">
        <v>11547</v>
      </c>
      <c r="I322" s="25">
        <v>400000</v>
      </c>
    </row>
    <row r="323" hidden="1" spans="1:9">
      <c r="A323" s="24">
        <v>201607</v>
      </c>
      <c r="B323" s="24">
        <v>451</v>
      </c>
      <c r="C323" s="24">
        <v>13125911397</v>
      </c>
      <c r="D323" s="24">
        <v>9816032178221190</v>
      </c>
      <c r="E323" s="24">
        <v>99</v>
      </c>
      <c r="F323" s="24">
        <v>53390</v>
      </c>
      <c r="G323" s="24">
        <v>99970013</v>
      </c>
      <c r="H323" s="24">
        <v>11548</v>
      </c>
      <c r="I323" s="25">
        <v>2974920</v>
      </c>
    </row>
    <row r="324" hidden="1" spans="1:9">
      <c r="A324" s="24">
        <v>201607</v>
      </c>
      <c r="B324" s="24">
        <v>458</v>
      </c>
      <c r="C324" s="24">
        <v>13089625051</v>
      </c>
      <c r="D324" s="24">
        <v>9816040178686730</v>
      </c>
      <c r="E324" s="24">
        <v>99</v>
      </c>
      <c r="F324" s="24">
        <v>53390</v>
      </c>
      <c r="G324" s="24">
        <v>99970016</v>
      </c>
      <c r="H324" s="24">
        <v>11547</v>
      </c>
      <c r="I324" s="25">
        <v>50000</v>
      </c>
    </row>
    <row r="325" hidden="1" spans="1:9">
      <c r="A325" s="24">
        <v>201607</v>
      </c>
      <c r="B325" s="24">
        <v>456</v>
      </c>
      <c r="C325" s="24">
        <v>13124560757</v>
      </c>
      <c r="D325" s="24">
        <v>9816062281952890</v>
      </c>
      <c r="E325" s="24">
        <v>99</v>
      </c>
      <c r="F325" s="24">
        <v>53390</v>
      </c>
      <c r="G325" s="24">
        <v>99970013</v>
      </c>
      <c r="H325" s="24">
        <v>11548</v>
      </c>
      <c r="I325" s="25">
        <v>198400</v>
      </c>
    </row>
    <row r="326" hidden="1" spans="1:9">
      <c r="A326" s="24">
        <v>201607</v>
      </c>
      <c r="B326" s="24">
        <v>456</v>
      </c>
      <c r="C326" s="24">
        <v>13124560757</v>
      </c>
      <c r="D326" s="24">
        <v>9816062281952890</v>
      </c>
      <c r="E326" s="24">
        <v>99</v>
      </c>
      <c r="F326" s="24">
        <v>53390</v>
      </c>
      <c r="G326" s="24">
        <v>99970016</v>
      </c>
      <c r="H326" s="24">
        <v>11547</v>
      </c>
      <c r="I326" s="25">
        <v>200000</v>
      </c>
    </row>
    <row r="327" hidden="1" spans="1:9">
      <c r="A327" s="24">
        <v>201607</v>
      </c>
      <c r="B327" s="24">
        <v>456</v>
      </c>
      <c r="C327" s="24">
        <v>13039787819</v>
      </c>
      <c r="D327" s="24">
        <v>9816031578019890</v>
      </c>
      <c r="E327" s="24">
        <v>99</v>
      </c>
      <c r="F327" s="24">
        <v>53390</v>
      </c>
      <c r="G327" s="24">
        <v>99970016</v>
      </c>
      <c r="H327" s="24">
        <v>11547</v>
      </c>
      <c r="I327" s="25">
        <v>800000</v>
      </c>
    </row>
    <row r="328" hidden="1" spans="1:9">
      <c r="A328" s="24">
        <v>201607</v>
      </c>
      <c r="B328" s="24">
        <v>457</v>
      </c>
      <c r="C328" s="24">
        <v>13091750030</v>
      </c>
      <c r="D328" s="24">
        <v>9816051680455420</v>
      </c>
      <c r="E328" s="24">
        <v>99</v>
      </c>
      <c r="F328" s="24">
        <v>53390</v>
      </c>
      <c r="G328" s="24">
        <v>99970016</v>
      </c>
      <c r="H328" s="24">
        <v>11547</v>
      </c>
      <c r="I328" s="25">
        <v>1200000</v>
      </c>
    </row>
    <row r="329" hidden="1" spans="1:9">
      <c r="A329" s="24">
        <v>201607</v>
      </c>
      <c r="B329" s="24">
        <v>451</v>
      </c>
      <c r="C329" s="24">
        <v>13115316502</v>
      </c>
      <c r="D329" s="24">
        <v>9816060881408180</v>
      </c>
      <c r="E329" s="24">
        <v>99</v>
      </c>
      <c r="F329" s="24">
        <v>53390</v>
      </c>
      <c r="G329" s="24">
        <v>99970013</v>
      </c>
      <c r="H329" s="24">
        <v>11548</v>
      </c>
      <c r="I329" s="25">
        <v>77350</v>
      </c>
    </row>
    <row r="330" hidden="1" spans="1:9">
      <c r="A330" s="24">
        <v>201607</v>
      </c>
      <c r="B330" s="24">
        <v>451</v>
      </c>
      <c r="C330" s="24">
        <v>13115316502</v>
      </c>
      <c r="D330" s="24">
        <v>9816060881408180</v>
      </c>
      <c r="E330" s="24">
        <v>99</v>
      </c>
      <c r="F330" s="24">
        <v>53390</v>
      </c>
      <c r="G330" s="24">
        <v>99970016</v>
      </c>
      <c r="H330" s="24">
        <v>11547</v>
      </c>
      <c r="I330" s="25">
        <v>400000</v>
      </c>
    </row>
    <row r="331" hidden="1" spans="1:9">
      <c r="A331" s="24">
        <v>201607</v>
      </c>
      <c r="B331" s="24">
        <v>453</v>
      </c>
      <c r="C331" s="24">
        <v>15603631425</v>
      </c>
      <c r="D331" s="24">
        <v>9816033178657030</v>
      </c>
      <c r="E331" s="24">
        <v>99</v>
      </c>
      <c r="F331" s="24">
        <v>53390</v>
      </c>
      <c r="G331" s="24">
        <v>99970016</v>
      </c>
      <c r="H331" s="24">
        <v>11547</v>
      </c>
      <c r="I331" s="25">
        <v>200000</v>
      </c>
    </row>
    <row r="332" hidden="1" spans="1:9">
      <c r="A332" s="24">
        <v>201607</v>
      </c>
      <c r="B332" s="24">
        <v>451</v>
      </c>
      <c r="C332" s="24">
        <v>13054281568</v>
      </c>
      <c r="D332" s="24">
        <v>9815112074902200</v>
      </c>
      <c r="E332" s="24">
        <v>99</v>
      </c>
      <c r="F332" s="24">
        <v>53390</v>
      </c>
      <c r="G332" s="24">
        <v>99970013</v>
      </c>
      <c r="H332" s="24">
        <v>11548</v>
      </c>
      <c r="I332" s="25">
        <v>568050</v>
      </c>
    </row>
    <row r="333" hidden="1" spans="1:9">
      <c r="A333" s="24">
        <v>201607</v>
      </c>
      <c r="B333" s="24">
        <v>452</v>
      </c>
      <c r="C333" s="24">
        <v>15546269462</v>
      </c>
      <c r="D333" s="24">
        <v>9815110273971200</v>
      </c>
      <c r="E333" s="24">
        <v>99</v>
      </c>
      <c r="F333" s="24">
        <v>53390</v>
      </c>
      <c r="G333" s="24">
        <v>99970016</v>
      </c>
      <c r="H333" s="24">
        <v>11547</v>
      </c>
      <c r="I333" s="25">
        <v>800000</v>
      </c>
    </row>
    <row r="334" hidden="1" spans="1:9">
      <c r="A334" s="24">
        <v>201607</v>
      </c>
      <c r="B334" s="24">
        <v>453</v>
      </c>
      <c r="C334" s="24">
        <v>13224639887</v>
      </c>
      <c r="D334" s="24">
        <v>9815092772833380</v>
      </c>
      <c r="E334" s="24">
        <v>99</v>
      </c>
      <c r="F334" s="24">
        <v>53390</v>
      </c>
      <c r="G334" s="24">
        <v>99970016</v>
      </c>
      <c r="H334" s="24">
        <v>11547</v>
      </c>
      <c r="I334" s="25">
        <v>50000</v>
      </c>
    </row>
    <row r="335" hidden="1" spans="1:9">
      <c r="A335" s="24">
        <v>201607</v>
      </c>
      <c r="B335" s="24">
        <v>459</v>
      </c>
      <c r="C335" s="24">
        <v>13069740736</v>
      </c>
      <c r="D335" s="24">
        <v>9816070182383640</v>
      </c>
      <c r="E335" s="24">
        <v>99</v>
      </c>
      <c r="F335" s="24">
        <v>53390</v>
      </c>
      <c r="G335" s="24">
        <v>99970016</v>
      </c>
      <c r="H335" s="24">
        <v>11547</v>
      </c>
      <c r="I335" s="25">
        <v>100000</v>
      </c>
    </row>
    <row r="336" hidden="1" spans="1:9">
      <c r="A336" s="24">
        <v>201607</v>
      </c>
      <c r="B336" s="24">
        <v>469</v>
      </c>
      <c r="C336" s="24">
        <v>13114693181</v>
      </c>
      <c r="D336" s="24">
        <v>9816051680440430</v>
      </c>
      <c r="E336" s="24">
        <v>99</v>
      </c>
      <c r="F336" s="24">
        <v>53390</v>
      </c>
      <c r="G336" s="24">
        <v>99970016</v>
      </c>
      <c r="H336" s="24">
        <v>11547</v>
      </c>
      <c r="I336" s="25">
        <v>42420</v>
      </c>
    </row>
    <row r="337" hidden="1" spans="1:9">
      <c r="A337" s="24">
        <v>201607</v>
      </c>
      <c r="B337" s="24">
        <v>452</v>
      </c>
      <c r="C337" s="24">
        <v>13089740575</v>
      </c>
      <c r="D337" s="24">
        <v>9816050980206980</v>
      </c>
      <c r="E337" s="24">
        <v>99</v>
      </c>
      <c r="F337" s="24">
        <v>53390</v>
      </c>
      <c r="G337" s="24">
        <v>99970016</v>
      </c>
      <c r="H337" s="24">
        <v>11547</v>
      </c>
      <c r="I337" s="25">
        <v>50000</v>
      </c>
    </row>
    <row r="338" hidden="1" spans="1:9">
      <c r="A338" s="24">
        <v>201607</v>
      </c>
      <c r="B338" s="24">
        <v>451</v>
      </c>
      <c r="C338" s="24">
        <v>15504500846</v>
      </c>
      <c r="D338" s="24">
        <v>9816070182412120</v>
      </c>
      <c r="E338" s="24">
        <v>99</v>
      </c>
      <c r="F338" s="24">
        <v>53390</v>
      </c>
      <c r="G338" s="24">
        <v>99970016</v>
      </c>
      <c r="H338" s="24">
        <v>11547</v>
      </c>
      <c r="I338" s="25">
        <v>200000</v>
      </c>
    </row>
    <row r="339" hidden="1" spans="1:9">
      <c r="A339" s="24">
        <v>201607</v>
      </c>
      <c r="B339" s="24">
        <v>451</v>
      </c>
      <c r="C339" s="24">
        <v>13029726327</v>
      </c>
      <c r="D339" s="24">
        <v>9816031578020570</v>
      </c>
      <c r="E339" s="24">
        <v>99</v>
      </c>
      <c r="F339" s="24">
        <v>53390</v>
      </c>
      <c r="G339" s="24">
        <v>99970016</v>
      </c>
      <c r="H339" s="24">
        <v>11547</v>
      </c>
      <c r="I339" s="25">
        <v>100000</v>
      </c>
    </row>
    <row r="340" hidden="1" spans="1:9">
      <c r="A340" s="24">
        <v>201607</v>
      </c>
      <c r="B340" s="24">
        <v>451</v>
      </c>
      <c r="C340" s="24">
        <v>13029807572</v>
      </c>
      <c r="D340" s="24">
        <v>9816020377184640</v>
      </c>
      <c r="E340" s="24">
        <v>99</v>
      </c>
      <c r="F340" s="24">
        <v>53390</v>
      </c>
      <c r="G340" s="24">
        <v>99970016</v>
      </c>
      <c r="H340" s="24">
        <v>11547</v>
      </c>
      <c r="I340" s="25">
        <v>50000</v>
      </c>
    </row>
    <row r="341" hidden="1" spans="1:9">
      <c r="A341" s="24">
        <v>201607</v>
      </c>
      <c r="B341" s="24">
        <v>451</v>
      </c>
      <c r="C341" s="24">
        <v>15636160874</v>
      </c>
      <c r="D341" s="24">
        <v>9816061381580380</v>
      </c>
      <c r="E341" s="24">
        <v>99</v>
      </c>
      <c r="F341" s="24">
        <v>53390</v>
      </c>
      <c r="G341" s="24">
        <v>99970013</v>
      </c>
      <c r="H341" s="24">
        <v>11548</v>
      </c>
      <c r="I341" s="25">
        <v>3440</v>
      </c>
    </row>
    <row r="342" hidden="1" spans="1:9">
      <c r="A342" s="24">
        <v>201607</v>
      </c>
      <c r="B342" s="24">
        <v>451</v>
      </c>
      <c r="C342" s="24">
        <v>15636160874</v>
      </c>
      <c r="D342" s="24">
        <v>9816061381580380</v>
      </c>
      <c r="E342" s="24">
        <v>99</v>
      </c>
      <c r="F342" s="24">
        <v>53390</v>
      </c>
      <c r="G342" s="24">
        <v>99970016</v>
      </c>
      <c r="H342" s="24">
        <v>11547</v>
      </c>
      <c r="I342" s="25">
        <v>400000</v>
      </c>
    </row>
    <row r="343" hidden="1" spans="1:9">
      <c r="A343" s="24">
        <v>201607</v>
      </c>
      <c r="B343" s="24">
        <v>454</v>
      </c>
      <c r="C343" s="24">
        <v>15545413110</v>
      </c>
      <c r="D343" s="24">
        <v>9816011176616520</v>
      </c>
      <c r="E343" s="24">
        <v>99</v>
      </c>
      <c r="F343" s="24">
        <v>53390</v>
      </c>
      <c r="G343" s="24">
        <v>99970016</v>
      </c>
      <c r="H343" s="24">
        <v>11547</v>
      </c>
      <c r="I343" s="25">
        <v>200000</v>
      </c>
    </row>
    <row r="344" hidden="1" spans="1:9">
      <c r="A344" s="24">
        <v>201607</v>
      </c>
      <c r="B344" s="24">
        <v>453</v>
      </c>
      <c r="C344" s="24">
        <v>15604631379</v>
      </c>
      <c r="D344" s="24">
        <v>9816030777801050</v>
      </c>
      <c r="E344" s="24">
        <v>99</v>
      </c>
      <c r="F344" s="24">
        <v>53390</v>
      </c>
      <c r="G344" s="24">
        <v>99970016</v>
      </c>
      <c r="H344" s="24">
        <v>11547</v>
      </c>
      <c r="I344" s="25">
        <v>50000</v>
      </c>
    </row>
    <row r="345" hidden="1" spans="1:9">
      <c r="A345" s="24">
        <v>201607</v>
      </c>
      <c r="B345" s="24">
        <v>451</v>
      </c>
      <c r="C345" s="24">
        <v>15546108519</v>
      </c>
      <c r="D345" s="24">
        <v>9816051780499110</v>
      </c>
      <c r="E345" s="24">
        <v>99</v>
      </c>
      <c r="F345" s="24">
        <v>53390</v>
      </c>
      <c r="G345" s="24">
        <v>99970013</v>
      </c>
      <c r="H345" s="24">
        <v>11548</v>
      </c>
      <c r="I345" s="25">
        <v>1411620</v>
      </c>
    </row>
    <row r="346" hidden="1" spans="1:9">
      <c r="A346" s="24">
        <v>201607</v>
      </c>
      <c r="B346" s="24">
        <v>459</v>
      </c>
      <c r="C346" s="24">
        <v>13029903327</v>
      </c>
      <c r="D346" s="24">
        <v>9816060181154370</v>
      </c>
      <c r="E346" s="24">
        <v>99</v>
      </c>
      <c r="F346" s="24">
        <v>53390</v>
      </c>
      <c r="G346" s="24">
        <v>99970016</v>
      </c>
      <c r="H346" s="24">
        <v>11547</v>
      </c>
      <c r="I346" s="25">
        <v>0</v>
      </c>
    </row>
    <row r="347" hidden="1" spans="1:9">
      <c r="A347" s="24">
        <v>201607</v>
      </c>
      <c r="B347" s="24">
        <v>459</v>
      </c>
      <c r="C347" s="24">
        <v>13054208433</v>
      </c>
      <c r="D347" s="24">
        <v>9815110273997620</v>
      </c>
      <c r="E347" s="24">
        <v>99</v>
      </c>
      <c r="F347" s="24">
        <v>53390</v>
      </c>
      <c r="G347" s="24">
        <v>99970016</v>
      </c>
      <c r="H347" s="24">
        <v>11547</v>
      </c>
      <c r="I347" s="25">
        <v>400000</v>
      </c>
    </row>
    <row r="348" hidden="1" spans="1:9">
      <c r="A348" s="24">
        <v>201607</v>
      </c>
      <c r="B348" s="24">
        <v>459</v>
      </c>
      <c r="C348" s="24">
        <v>13194596220</v>
      </c>
      <c r="D348" s="24">
        <v>9816050580068450</v>
      </c>
      <c r="E348" s="24">
        <v>99</v>
      </c>
      <c r="F348" s="24">
        <v>53390</v>
      </c>
      <c r="G348" s="24">
        <v>99970016</v>
      </c>
      <c r="H348" s="24">
        <v>11547</v>
      </c>
      <c r="I348" s="25">
        <v>200000</v>
      </c>
    </row>
    <row r="349" hidden="1" spans="1:9">
      <c r="A349" s="24">
        <v>201607</v>
      </c>
      <c r="B349" s="24">
        <v>451</v>
      </c>
      <c r="C349" s="24">
        <v>15545540032</v>
      </c>
      <c r="D349" s="24">
        <v>101105273082804</v>
      </c>
      <c r="E349" s="24">
        <v>99</v>
      </c>
      <c r="F349" s="24">
        <v>53390</v>
      </c>
      <c r="G349" s="24">
        <v>99970016</v>
      </c>
      <c r="H349" s="24">
        <v>11547</v>
      </c>
      <c r="I349" s="25">
        <v>50000</v>
      </c>
    </row>
    <row r="350" hidden="1" spans="1:9">
      <c r="A350" s="24">
        <v>201607</v>
      </c>
      <c r="B350" s="24">
        <v>453</v>
      </c>
      <c r="C350" s="24">
        <v>13039700587</v>
      </c>
      <c r="D350" s="24">
        <v>9815082071689710</v>
      </c>
      <c r="E350" s="24">
        <v>99</v>
      </c>
      <c r="F350" s="24">
        <v>53390</v>
      </c>
      <c r="G350" s="24">
        <v>99970016</v>
      </c>
      <c r="H350" s="24">
        <v>11547</v>
      </c>
      <c r="I350" s="25">
        <v>100000</v>
      </c>
    </row>
    <row r="351" hidden="1" spans="1:9">
      <c r="A351" s="24">
        <v>201607</v>
      </c>
      <c r="B351" s="24">
        <v>453</v>
      </c>
      <c r="C351" s="24">
        <v>13039700587</v>
      </c>
      <c r="D351" s="24">
        <v>9815082071689710</v>
      </c>
      <c r="E351" s="24">
        <v>99</v>
      </c>
      <c r="F351" s="24">
        <v>53390</v>
      </c>
      <c r="G351" s="24">
        <v>99970013</v>
      </c>
      <c r="H351" s="24">
        <v>11548</v>
      </c>
      <c r="I351" s="25">
        <v>121440</v>
      </c>
    </row>
    <row r="352" hidden="1" spans="1:9">
      <c r="A352" s="24">
        <v>201607</v>
      </c>
      <c r="B352" s="24">
        <v>459</v>
      </c>
      <c r="C352" s="24">
        <v>13125993725</v>
      </c>
      <c r="D352" s="24">
        <v>9816071382774830</v>
      </c>
      <c r="E352" s="24">
        <v>99</v>
      </c>
      <c r="F352" s="24">
        <v>53390</v>
      </c>
      <c r="G352" s="24">
        <v>99970016</v>
      </c>
      <c r="H352" s="24">
        <v>11547</v>
      </c>
      <c r="I352" s="25">
        <v>400000</v>
      </c>
    </row>
    <row r="353" hidden="1" spans="1:9">
      <c r="A353" s="24">
        <v>201607</v>
      </c>
      <c r="B353" s="24">
        <v>459</v>
      </c>
      <c r="C353" s="24">
        <v>18644020869</v>
      </c>
      <c r="D353" s="24">
        <v>9815101373262960</v>
      </c>
      <c r="E353" s="24">
        <v>99</v>
      </c>
      <c r="F353" s="24">
        <v>53390</v>
      </c>
      <c r="G353" s="24">
        <v>99970016</v>
      </c>
      <c r="H353" s="24">
        <v>11547</v>
      </c>
      <c r="I353" s="25">
        <v>1200000</v>
      </c>
    </row>
    <row r="354" hidden="1" spans="1:9">
      <c r="A354" s="24">
        <v>201607</v>
      </c>
      <c r="B354" s="24">
        <v>451</v>
      </c>
      <c r="C354" s="24">
        <v>13159850785</v>
      </c>
      <c r="D354" s="24">
        <v>101108154666827</v>
      </c>
      <c r="E354" s="24">
        <v>99</v>
      </c>
      <c r="F354" s="24">
        <v>53390</v>
      </c>
      <c r="G354" s="24">
        <v>99970013</v>
      </c>
      <c r="H354" s="24">
        <v>11548</v>
      </c>
      <c r="I354" s="25">
        <v>70210</v>
      </c>
    </row>
    <row r="355" hidden="1" spans="1:9">
      <c r="A355" s="24">
        <v>201607</v>
      </c>
      <c r="B355" s="24">
        <v>451</v>
      </c>
      <c r="C355" s="24">
        <v>13159850785</v>
      </c>
      <c r="D355" s="24">
        <v>101108154666827</v>
      </c>
      <c r="E355" s="24">
        <v>99</v>
      </c>
      <c r="F355" s="24">
        <v>53390</v>
      </c>
      <c r="G355" s="24">
        <v>99970016</v>
      </c>
      <c r="H355" s="24">
        <v>11547</v>
      </c>
      <c r="I355" s="25">
        <v>400000</v>
      </c>
    </row>
    <row r="356" hidden="1" spans="1:9">
      <c r="A356" s="24">
        <v>201607</v>
      </c>
      <c r="B356" s="24">
        <v>457</v>
      </c>
      <c r="C356" s="26"/>
      <c r="D356" s="24">
        <v>9816052680902620</v>
      </c>
      <c r="E356" s="24">
        <v>99</v>
      </c>
      <c r="F356" s="24">
        <v>53390</v>
      </c>
      <c r="G356" s="24">
        <v>99970016</v>
      </c>
      <c r="H356" s="24">
        <v>11547</v>
      </c>
      <c r="I356" s="25">
        <v>0</v>
      </c>
    </row>
    <row r="357" hidden="1" spans="1:9">
      <c r="A357" s="24">
        <v>201607</v>
      </c>
      <c r="B357" s="24">
        <v>457</v>
      </c>
      <c r="C357" s="24">
        <v>13039902168</v>
      </c>
      <c r="D357" s="24">
        <v>9816052680902620</v>
      </c>
      <c r="E357" s="24">
        <v>99</v>
      </c>
      <c r="F357" s="24">
        <v>53390</v>
      </c>
      <c r="G357" s="24">
        <v>99970016</v>
      </c>
      <c r="H357" s="24">
        <v>11547</v>
      </c>
      <c r="I357" s="25">
        <v>100000</v>
      </c>
    </row>
    <row r="358" hidden="1" spans="1:9">
      <c r="A358" s="24">
        <v>201607</v>
      </c>
      <c r="B358" s="24">
        <v>453</v>
      </c>
      <c r="C358" s="24">
        <v>13204536925</v>
      </c>
      <c r="D358" s="24">
        <v>9815092572793560</v>
      </c>
      <c r="E358" s="24">
        <v>99</v>
      </c>
      <c r="F358" s="24">
        <v>53390</v>
      </c>
      <c r="G358" s="24">
        <v>99970013</v>
      </c>
      <c r="H358" s="24">
        <v>11548</v>
      </c>
      <c r="I358" s="25">
        <v>18720</v>
      </c>
    </row>
    <row r="359" hidden="1" spans="1:9">
      <c r="A359" s="24">
        <v>201607</v>
      </c>
      <c r="B359" s="24">
        <v>453</v>
      </c>
      <c r="C359" s="24">
        <v>13204536925</v>
      </c>
      <c r="D359" s="24">
        <v>9815092572793560</v>
      </c>
      <c r="E359" s="24">
        <v>99</v>
      </c>
      <c r="F359" s="24">
        <v>53390</v>
      </c>
      <c r="G359" s="24">
        <v>99970016</v>
      </c>
      <c r="H359" s="24">
        <v>11547</v>
      </c>
      <c r="I359" s="25">
        <v>50000</v>
      </c>
    </row>
    <row r="360" hidden="1" spans="1:9">
      <c r="A360" s="24">
        <v>201607</v>
      </c>
      <c r="B360" s="24">
        <v>459</v>
      </c>
      <c r="C360" s="24">
        <v>13029823031</v>
      </c>
      <c r="D360" s="24">
        <v>9816052580877280</v>
      </c>
      <c r="E360" s="24">
        <v>99</v>
      </c>
      <c r="F360" s="24">
        <v>53390</v>
      </c>
      <c r="G360" s="24">
        <v>99970016</v>
      </c>
      <c r="H360" s="24">
        <v>11547</v>
      </c>
      <c r="I360" s="25">
        <v>200000</v>
      </c>
    </row>
    <row r="361" hidden="1" spans="1:9">
      <c r="A361" s="24">
        <v>201607</v>
      </c>
      <c r="B361" s="24">
        <v>451</v>
      </c>
      <c r="C361" s="24">
        <v>13019723169</v>
      </c>
      <c r="D361" s="24">
        <v>9816070482503250</v>
      </c>
      <c r="E361" s="24">
        <v>99</v>
      </c>
      <c r="F361" s="24">
        <v>53390</v>
      </c>
      <c r="G361" s="24">
        <v>99970016</v>
      </c>
      <c r="H361" s="24">
        <v>11547</v>
      </c>
      <c r="I361" s="25">
        <v>50000</v>
      </c>
    </row>
    <row r="362" hidden="1" spans="1:9">
      <c r="A362" s="24">
        <v>201607</v>
      </c>
      <c r="B362" s="24">
        <v>451</v>
      </c>
      <c r="C362" s="24">
        <v>13100874110</v>
      </c>
      <c r="D362" s="24">
        <v>100708025110887</v>
      </c>
      <c r="E362" s="24">
        <v>99</v>
      </c>
      <c r="F362" s="24">
        <v>53390</v>
      </c>
      <c r="G362" s="24">
        <v>99970016</v>
      </c>
      <c r="H362" s="24">
        <v>11547</v>
      </c>
      <c r="I362" s="25">
        <v>100000</v>
      </c>
    </row>
    <row r="363" hidden="1" spans="1:9">
      <c r="A363" s="24">
        <v>201607</v>
      </c>
      <c r="B363" s="24">
        <v>464</v>
      </c>
      <c r="C363" s="24">
        <v>15645570168</v>
      </c>
      <c r="D363" s="24">
        <v>9815120875435580</v>
      </c>
      <c r="E363" s="24">
        <v>99</v>
      </c>
      <c r="F363" s="24">
        <v>53390</v>
      </c>
      <c r="G363" s="24">
        <v>99970016</v>
      </c>
      <c r="H363" s="24">
        <v>11547</v>
      </c>
      <c r="I363" s="25">
        <v>1200000</v>
      </c>
    </row>
    <row r="364" hidden="1" spans="1:9">
      <c r="A364" s="24">
        <v>201607</v>
      </c>
      <c r="B364" s="24">
        <v>468</v>
      </c>
      <c r="C364" s="24">
        <v>15545903995</v>
      </c>
      <c r="D364" s="24">
        <v>9713042218943040</v>
      </c>
      <c r="E364" s="24">
        <v>99</v>
      </c>
      <c r="F364" s="24">
        <v>53390</v>
      </c>
      <c r="G364" s="24">
        <v>99970016</v>
      </c>
      <c r="H364" s="24">
        <v>11547</v>
      </c>
      <c r="I364" s="25">
        <v>100000</v>
      </c>
    </row>
    <row r="365" hidden="1" spans="1:9">
      <c r="A365" s="24">
        <v>201607</v>
      </c>
      <c r="B365" s="24">
        <v>468</v>
      </c>
      <c r="C365" s="24">
        <v>15545903995</v>
      </c>
      <c r="D365" s="24">
        <v>9713042218943040</v>
      </c>
      <c r="E365" s="24">
        <v>99</v>
      </c>
      <c r="F365" s="24">
        <v>53390</v>
      </c>
      <c r="G365" s="24">
        <v>99970013</v>
      </c>
      <c r="H365" s="24">
        <v>11548</v>
      </c>
      <c r="I365" s="25">
        <v>188320</v>
      </c>
    </row>
    <row r="366" hidden="1" spans="1:9">
      <c r="A366" s="24">
        <v>201607</v>
      </c>
      <c r="B366" s="24">
        <v>451</v>
      </c>
      <c r="C366" s="24">
        <v>13069860176</v>
      </c>
      <c r="D366" s="24">
        <v>9816033078616740</v>
      </c>
      <c r="E366" s="24">
        <v>99</v>
      </c>
      <c r="F366" s="24">
        <v>53390</v>
      </c>
      <c r="G366" s="24">
        <v>99970016</v>
      </c>
      <c r="H366" s="24">
        <v>11547</v>
      </c>
      <c r="I366" s="25">
        <v>50000</v>
      </c>
    </row>
    <row r="367" hidden="1" spans="1:9">
      <c r="A367" s="24">
        <v>201607</v>
      </c>
      <c r="B367" s="24">
        <v>451</v>
      </c>
      <c r="C367" s="24">
        <v>15545978281</v>
      </c>
      <c r="D367" s="24">
        <v>100907153294776</v>
      </c>
      <c r="E367" s="24">
        <v>99</v>
      </c>
      <c r="F367" s="24">
        <v>53390</v>
      </c>
      <c r="G367" s="24">
        <v>99970013</v>
      </c>
      <c r="H367" s="24">
        <v>11548</v>
      </c>
      <c r="I367" s="25">
        <v>5520</v>
      </c>
    </row>
    <row r="368" hidden="1" spans="1:9">
      <c r="A368" s="24">
        <v>201607</v>
      </c>
      <c r="B368" s="24">
        <v>451</v>
      </c>
      <c r="C368" s="24">
        <v>15545978281</v>
      </c>
      <c r="D368" s="24">
        <v>100907153294776</v>
      </c>
      <c r="E368" s="24">
        <v>99</v>
      </c>
      <c r="F368" s="24">
        <v>53390</v>
      </c>
      <c r="G368" s="24">
        <v>99970016</v>
      </c>
      <c r="H368" s="24">
        <v>11547</v>
      </c>
      <c r="I368" s="25">
        <v>100000</v>
      </c>
    </row>
    <row r="369" hidden="1" spans="1:9">
      <c r="A369" s="24">
        <v>201607</v>
      </c>
      <c r="B369" s="24">
        <v>455</v>
      </c>
      <c r="C369" s="24">
        <v>15545556309</v>
      </c>
      <c r="D369" s="24">
        <v>9816032978578740</v>
      </c>
      <c r="E369" s="24">
        <v>99</v>
      </c>
      <c r="F369" s="24">
        <v>53390</v>
      </c>
      <c r="G369" s="24">
        <v>99970016</v>
      </c>
      <c r="H369" s="24">
        <v>11547</v>
      </c>
      <c r="I369" s="25">
        <v>50000</v>
      </c>
    </row>
    <row r="370" hidden="1" spans="1:9">
      <c r="A370" s="24">
        <v>201607</v>
      </c>
      <c r="B370" s="24">
        <v>455</v>
      </c>
      <c r="C370" s="24">
        <v>13039953705</v>
      </c>
      <c r="D370" s="24">
        <v>9816053181124200</v>
      </c>
      <c r="E370" s="24">
        <v>99</v>
      </c>
      <c r="F370" s="24">
        <v>53390</v>
      </c>
      <c r="G370" s="24">
        <v>99970016</v>
      </c>
      <c r="H370" s="24">
        <v>11547</v>
      </c>
      <c r="I370" s="25">
        <v>400000</v>
      </c>
    </row>
    <row r="371" hidden="1" spans="1:9">
      <c r="A371" s="24">
        <v>201607</v>
      </c>
      <c r="B371" s="24">
        <v>459</v>
      </c>
      <c r="C371" s="24">
        <v>18603679568</v>
      </c>
      <c r="D371" s="24">
        <v>9815061169665820</v>
      </c>
      <c r="E371" s="24">
        <v>99</v>
      </c>
      <c r="F371" s="24">
        <v>53390</v>
      </c>
      <c r="G371" s="24">
        <v>99970016</v>
      </c>
      <c r="H371" s="24">
        <v>11547</v>
      </c>
      <c r="I371" s="25">
        <v>800000</v>
      </c>
    </row>
    <row r="372" hidden="1" spans="1:9">
      <c r="A372" s="24">
        <v>201607</v>
      </c>
      <c r="B372" s="24">
        <v>451</v>
      </c>
      <c r="C372" s="24">
        <v>13029703065</v>
      </c>
      <c r="D372" s="24">
        <v>9816070482503800</v>
      </c>
      <c r="E372" s="24">
        <v>99</v>
      </c>
      <c r="F372" s="24">
        <v>53390</v>
      </c>
      <c r="G372" s="24">
        <v>99970016</v>
      </c>
      <c r="H372" s="24">
        <v>11547</v>
      </c>
      <c r="I372" s="25">
        <v>50000</v>
      </c>
    </row>
    <row r="373" hidden="1" spans="1:9">
      <c r="A373" s="24">
        <v>201607</v>
      </c>
      <c r="B373" s="24">
        <v>453</v>
      </c>
      <c r="C373" s="24">
        <v>13045336752</v>
      </c>
      <c r="D373" s="24">
        <v>9816040578809050</v>
      </c>
      <c r="E373" s="24">
        <v>99</v>
      </c>
      <c r="F373" s="24">
        <v>53390</v>
      </c>
      <c r="G373" s="24">
        <v>99970016</v>
      </c>
      <c r="H373" s="24">
        <v>11547</v>
      </c>
      <c r="I373" s="25">
        <v>50000</v>
      </c>
    </row>
    <row r="374" hidden="1" spans="1:9">
      <c r="A374" s="24">
        <v>201607</v>
      </c>
      <c r="B374" s="24">
        <v>456</v>
      </c>
      <c r="C374" s="24">
        <v>13214668068</v>
      </c>
      <c r="D374" s="24">
        <v>9815120975450940</v>
      </c>
      <c r="E374" s="24">
        <v>99</v>
      </c>
      <c r="F374" s="24">
        <v>53390</v>
      </c>
      <c r="G374" s="24">
        <v>99970016</v>
      </c>
      <c r="H374" s="24">
        <v>11547</v>
      </c>
      <c r="I374" s="25">
        <v>800000</v>
      </c>
    </row>
    <row r="375" hidden="1" spans="1:9">
      <c r="A375" s="24">
        <v>201607</v>
      </c>
      <c r="B375" s="24">
        <v>456</v>
      </c>
      <c r="C375" s="24">
        <v>13029933036</v>
      </c>
      <c r="D375" s="24">
        <v>9816070182386050</v>
      </c>
      <c r="E375" s="24">
        <v>99</v>
      </c>
      <c r="F375" s="24">
        <v>53390</v>
      </c>
      <c r="G375" s="24">
        <v>99970016</v>
      </c>
      <c r="H375" s="24">
        <v>11547</v>
      </c>
      <c r="I375" s="25">
        <v>100000</v>
      </c>
    </row>
    <row r="376" hidden="1" spans="1:9">
      <c r="A376" s="24">
        <v>201607</v>
      </c>
      <c r="B376" s="24">
        <v>459</v>
      </c>
      <c r="C376" s="24">
        <v>13039826317</v>
      </c>
      <c r="D376" s="24">
        <v>9815102773691000</v>
      </c>
      <c r="E376" s="24">
        <v>99</v>
      </c>
      <c r="F376" s="24">
        <v>53390</v>
      </c>
      <c r="G376" s="24">
        <v>99970013</v>
      </c>
      <c r="H376" s="24">
        <v>11548</v>
      </c>
      <c r="I376" s="25">
        <v>3878340</v>
      </c>
    </row>
    <row r="377" hidden="1" spans="1:9">
      <c r="A377" s="24">
        <v>201607</v>
      </c>
      <c r="B377" s="24">
        <v>459</v>
      </c>
      <c r="C377" s="24">
        <v>13019085503</v>
      </c>
      <c r="D377" s="24">
        <v>9815102773696610</v>
      </c>
      <c r="E377" s="24">
        <v>99</v>
      </c>
      <c r="F377" s="24">
        <v>53390</v>
      </c>
      <c r="G377" s="24">
        <v>99970013</v>
      </c>
      <c r="H377" s="24">
        <v>11548</v>
      </c>
      <c r="I377" s="25">
        <v>329850</v>
      </c>
    </row>
    <row r="378" hidden="1" spans="1:9">
      <c r="A378" s="24">
        <v>201607</v>
      </c>
      <c r="B378" s="24">
        <v>464</v>
      </c>
      <c r="C378" s="24">
        <v>13009968712</v>
      </c>
      <c r="D378" s="24">
        <v>9816051180285510</v>
      </c>
      <c r="E378" s="24">
        <v>99</v>
      </c>
      <c r="F378" s="24">
        <v>53390</v>
      </c>
      <c r="G378" s="24">
        <v>99970016</v>
      </c>
      <c r="H378" s="24">
        <v>11547</v>
      </c>
      <c r="I378" s="25">
        <v>50000</v>
      </c>
    </row>
    <row r="379" hidden="1" spans="1:9">
      <c r="A379" s="24">
        <v>201608</v>
      </c>
      <c r="B379" s="24">
        <v>451</v>
      </c>
      <c r="C379" s="24">
        <v>13029703065</v>
      </c>
      <c r="D379" s="24">
        <v>9816070482503800</v>
      </c>
      <c r="E379" s="24">
        <v>99</v>
      </c>
      <c r="F379" s="24">
        <v>53390</v>
      </c>
      <c r="G379" s="24">
        <v>99970016</v>
      </c>
      <c r="H379" s="24">
        <v>11547</v>
      </c>
      <c r="I379" s="25">
        <v>50000</v>
      </c>
    </row>
    <row r="380" hidden="1" spans="1:9">
      <c r="A380" s="24">
        <v>201608</v>
      </c>
      <c r="B380" s="24">
        <v>459</v>
      </c>
      <c r="C380" s="24">
        <v>15604593101</v>
      </c>
      <c r="D380" s="24">
        <v>9816031077881550</v>
      </c>
      <c r="E380" s="24">
        <v>99</v>
      </c>
      <c r="F380" s="24">
        <v>53390</v>
      </c>
      <c r="G380" s="24">
        <v>99970016</v>
      </c>
      <c r="H380" s="24">
        <v>11547</v>
      </c>
      <c r="I380" s="25">
        <v>800000</v>
      </c>
    </row>
    <row r="381" hidden="1" spans="1:9">
      <c r="A381" s="24">
        <v>201608</v>
      </c>
      <c r="B381" s="24">
        <v>458</v>
      </c>
      <c r="C381" s="24">
        <v>13089625051</v>
      </c>
      <c r="D381" s="24">
        <v>9816040178686730</v>
      </c>
      <c r="E381" s="24">
        <v>99</v>
      </c>
      <c r="F381" s="24">
        <v>53390</v>
      </c>
      <c r="G381" s="24">
        <v>99970013</v>
      </c>
      <c r="H381" s="24">
        <v>11548</v>
      </c>
      <c r="I381" s="25">
        <v>14850</v>
      </c>
    </row>
    <row r="382" hidden="1" spans="1:9">
      <c r="A382" s="24">
        <v>201608</v>
      </c>
      <c r="B382" s="24">
        <v>458</v>
      </c>
      <c r="C382" s="24">
        <v>13089625051</v>
      </c>
      <c r="D382" s="24">
        <v>9816040178686730</v>
      </c>
      <c r="E382" s="24">
        <v>99</v>
      </c>
      <c r="F382" s="24">
        <v>53390</v>
      </c>
      <c r="G382" s="24">
        <v>99970016</v>
      </c>
      <c r="H382" s="24">
        <v>11547</v>
      </c>
      <c r="I382" s="25">
        <v>50000</v>
      </c>
    </row>
    <row r="383" hidden="1" spans="1:9">
      <c r="A383" s="24">
        <v>201608</v>
      </c>
      <c r="B383" s="24">
        <v>451</v>
      </c>
      <c r="C383" s="24">
        <v>13054281568</v>
      </c>
      <c r="D383" s="24">
        <v>9815112074902200</v>
      </c>
      <c r="E383" s="24">
        <v>99</v>
      </c>
      <c r="F383" s="24">
        <v>53390</v>
      </c>
      <c r="G383" s="24">
        <v>99970013</v>
      </c>
      <c r="H383" s="24">
        <v>11548</v>
      </c>
      <c r="I383" s="25">
        <v>293440</v>
      </c>
    </row>
    <row r="384" hidden="1" spans="1:9">
      <c r="A384" s="24">
        <v>201608</v>
      </c>
      <c r="B384" s="24">
        <v>459</v>
      </c>
      <c r="C384" s="24">
        <v>13029836886</v>
      </c>
      <c r="D384" s="24">
        <v>9816040178713340</v>
      </c>
      <c r="E384" s="24">
        <v>99</v>
      </c>
      <c r="F384" s="24">
        <v>53390</v>
      </c>
      <c r="G384" s="24">
        <v>99970013</v>
      </c>
      <c r="H384" s="24">
        <v>11548</v>
      </c>
      <c r="I384" s="25">
        <v>247840</v>
      </c>
    </row>
    <row r="385" hidden="1" spans="1:9">
      <c r="A385" s="24">
        <v>201608</v>
      </c>
      <c r="B385" s="24">
        <v>459</v>
      </c>
      <c r="C385" s="24">
        <v>13029836886</v>
      </c>
      <c r="D385" s="24">
        <v>9816040178713340</v>
      </c>
      <c r="E385" s="24">
        <v>99</v>
      </c>
      <c r="F385" s="24">
        <v>53390</v>
      </c>
      <c r="G385" s="24">
        <v>99970016</v>
      </c>
      <c r="H385" s="24">
        <v>11547</v>
      </c>
      <c r="I385" s="25">
        <v>400000</v>
      </c>
    </row>
    <row r="386" hidden="1" spans="1:9">
      <c r="A386" s="24">
        <v>201608</v>
      </c>
      <c r="B386" s="24">
        <v>456</v>
      </c>
      <c r="C386" s="24">
        <v>13029933036</v>
      </c>
      <c r="D386" s="24">
        <v>9816070182386050</v>
      </c>
      <c r="E386" s="24">
        <v>99</v>
      </c>
      <c r="F386" s="24">
        <v>53390</v>
      </c>
      <c r="G386" s="24">
        <v>99970016</v>
      </c>
      <c r="H386" s="24">
        <v>11547</v>
      </c>
      <c r="I386" s="25">
        <v>100000</v>
      </c>
    </row>
    <row r="387" hidden="1" spans="1:9">
      <c r="A387" s="24">
        <v>201608</v>
      </c>
      <c r="B387" s="24">
        <v>456</v>
      </c>
      <c r="C387" s="24">
        <v>13124560757</v>
      </c>
      <c r="D387" s="24">
        <v>9816062281952890</v>
      </c>
      <c r="E387" s="24">
        <v>99</v>
      </c>
      <c r="F387" s="24">
        <v>53390</v>
      </c>
      <c r="G387" s="24">
        <v>99970016</v>
      </c>
      <c r="H387" s="24">
        <v>11547</v>
      </c>
      <c r="I387" s="25">
        <v>200000</v>
      </c>
    </row>
    <row r="388" hidden="1" spans="1:9">
      <c r="A388" s="24">
        <v>201608</v>
      </c>
      <c r="B388" s="24">
        <v>456</v>
      </c>
      <c r="C388" s="24">
        <v>13124560757</v>
      </c>
      <c r="D388" s="24">
        <v>9816062281952890</v>
      </c>
      <c r="E388" s="24">
        <v>99</v>
      </c>
      <c r="F388" s="24">
        <v>53390</v>
      </c>
      <c r="G388" s="24">
        <v>99970013</v>
      </c>
      <c r="H388" s="24">
        <v>11548</v>
      </c>
      <c r="I388" s="25">
        <v>238080</v>
      </c>
    </row>
    <row r="389" hidden="1" spans="1:9">
      <c r="A389" s="24">
        <v>201608</v>
      </c>
      <c r="B389" s="24">
        <v>459</v>
      </c>
      <c r="C389" s="24">
        <v>18644020869</v>
      </c>
      <c r="D389" s="24">
        <v>9815101373262960</v>
      </c>
      <c r="E389" s="24">
        <v>99</v>
      </c>
      <c r="F389" s="24">
        <v>53390</v>
      </c>
      <c r="G389" s="24">
        <v>99970016</v>
      </c>
      <c r="H389" s="24">
        <v>11547</v>
      </c>
      <c r="I389" s="25">
        <v>1200000</v>
      </c>
    </row>
    <row r="390" hidden="1" spans="1:9">
      <c r="A390" s="24">
        <v>201608</v>
      </c>
      <c r="B390" s="24">
        <v>455</v>
      </c>
      <c r="C390" s="24">
        <v>15545556309</v>
      </c>
      <c r="D390" s="24">
        <v>9816032978578740</v>
      </c>
      <c r="E390" s="24">
        <v>99</v>
      </c>
      <c r="F390" s="24">
        <v>53390</v>
      </c>
      <c r="G390" s="24">
        <v>99970016</v>
      </c>
      <c r="H390" s="24">
        <v>11547</v>
      </c>
      <c r="I390" s="25">
        <v>50000</v>
      </c>
    </row>
    <row r="391" hidden="1" spans="1:9">
      <c r="A391" s="24">
        <v>201608</v>
      </c>
      <c r="B391" s="24">
        <v>455</v>
      </c>
      <c r="C391" s="24">
        <v>15545550671</v>
      </c>
      <c r="D391" s="24">
        <v>9815111274448460</v>
      </c>
      <c r="E391" s="24">
        <v>99</v>
      </c>
      <c r="F391" s="24">
        <v>53390</v>
      </c>
      <c r="G391" s="24">
        <v>99970016</v>
      </c>
      <c r="H391" s="24">
        <v>11547</v>
      </c>
      <c r="I391" s="25">
        <v>50000</v>
      </c>
    </row>
    <row r="392" hidden="1" spans="1:9">
      <c r="A392" s="24">
        <v>201608</v>
      </c>
      <c r="B392" s="24">
        <v>459</v>
      </c>
      <c r="C392" s="24">
        <v>13054208433</v>
      </c>
      <c r="D392" s="24">
        <v>9815110273997620</v>
      </c>
      <c r="E392" s="24">
        <v>99</v>
      </c>
      <c r="F392" s="24">
        <v>53390</v>
      </c>
      <c r="G392" s="24">
        <v>99970016</v>
      </c>
      <c r="H392" s="24">
        <v>11547</v>
      </c>
      <c r="I392" s="25">
        <v>400000</v>
      </c>
    </row>
    <row r="393" hidden="1" spans="1:9">
      <c r="A393" s="24">
        <v>201608</v>
      </c>
      <c r="B393" s="24">
        <v>453</v>
      </c>
      <c r="C393" s="24">
        <v>13045336752</v>
      </c>
      <c r="D393" s="24">
        <v>9816040578809050</v>
      </c>
      <c r="E393" s="24">
        <v>99</v>
      </c>
      <c r="F393" s="24">
        <v>53390</v>
      </c>
      <c r="G393" s="24">
        <v>99970016</v>
      </c>
      <c r="H393" s="24">
        <v>11547</v>
      </c>
      <c r="I393" s="25">
        <v>50000</v>
      </c>
    </row>
    <row r="394" hidden="1" spans="1:9">
      <c r="A394" s="24">
        <v>201608</v>
      </c>
      <c r="B394" s="24">
        <v>459</v>
      </c>
      <c r="C394" s="24">
        <v>13069740736</v>
      </c>
      <c r="D394" s="24">
        <v>9816070182383640</v>
      </c>
      <c r="E394" s="24">
        <v>99</v>
      </c>
      <c r="F394" s="24">
        <v>53390</v>
      </c>
      <c r="G394" s="24">
        <v>99970016</v>
      </c>
      <c r="H394" s="24">
        <v>11547</v>
      </c>
      <c r="I394" s="25">
        <v>100000</v>
      </c>
    </row>
    <row r="395" hidden="1" spans="1:9">
      <c r="A395" s="24">
        <v>201608</v>
      </c>
      <c r="B395" s="24">
        <v>459</v>
      </c>
      <c r="C395" s="24">
        <v>13194596220</v>
      </c>
      <c r="D395" s="24">
        <v>9816050580068450</v>
      </c>
      <c r="E395" s="24">
        <v>99</v>
      </c>
      <c r="F395" s="24">
        <v>53390</v>
      </c>
      <c r="G395" s="24">
        <v>99970016</v>
      </c>
      <c r="H395" s="24">
        <v>11547</v>
      </c>
      <c r="I395" s="25">
        <v>200000</v>
      </c>
    </row>
    <row r="396" hidden="1" spans="1:9">
      <c r="A396" s="24">
        <v>201608</v>
      </c>
      <c r="B396" s="24">
        <v>451</v>
      </c>
      <c r="C396" s="24">
        <v>13029807572</v>
      </c>
      <c r="D396" s="24">
        <v>9816020377184640</v>
      </c>
      <c r="E396" s="24">
        <v>99</v>
      </c>
      <c r="F396" s="24">
        <v>53390</v>
      </c>
      <c r="G396" s="24">
        <v>99970016</v>
      </c>
      <c r="H396" s="24">
        <v>11547</v>
      </c>
      <c r="I396" s="25">
        <v>50000</v>
      </c>
    </row>
    <row r="397" hidden="1" spans="1:9">
      <c r="A397" s="24">
        <v>201608</v>
      </c>
      <c r="B397" s="24">
        <v>459</v>
      </c>
      <c r="C397" s="24">
        <v>13045491596</v>
      </c>
      <c r="D397" s="24">
        <v>9816080483443270</v>
      </c>
      <c r="E397" s="24">
        <v>99</v>
      </c>
      <c r="F397" s="24">
        <v>53390</v>
      </c>
      <c r="G397" s="24">
        <v>99970016</v>
      </c>
      <c r="H397" s="24">
        <v>11547</v>
      </c>
      <c r="I397" s="25">
        <v>50000</v>
      </c>
    </row>
    <row r="398" hidden="1" spans="1:9">
      <c r="A398" s="24">
        <v>201608</v>
      </c>
      <c r="B398" s="24">
        <v>459</v>
      </c>
      <c r="C398" s="24">
        <v>18603679568</v>
      </c>
      <c r="D398" s="24">
        <v>9815061169665820</v>
      </c>
      <c r="E398" s="24">
        <v>99</v>
      </c>
      <c r="F398" s="24">
        <v>53390</v>
      </c>
      <c r="G398" s="24">
        <v>99970016</v>
      </c>
      <c r="H398" s="24">
        <v>11547</v>
      </c>
      <c r="I398" s="25">
        <v>800000</v>
      </c>
    </row>
    <row r="399" hidden="1" spans="1:9">
      <c r="A399" s="24">
        <v>201608</v>
      </c>
      <c r="B399" s="24">
        <v>451</v>
      </c>
      <c r="C399" s="24">
        <v>13159850785</v>
      </c>
      <c r="D399" s="24">
        <v>101108154666827</v>
      </c>
      <c r="E399" s="24">
        <v>99</v>
      </c>
      <c r="F399" s="24">
        <v>53390</v>
      </c>
      <c r="G399" s="24">
        <v>99970016</v>
      </c>
      <c r="H399" s="24">
        <v>11547</v>
      </c>
      <c r="I399" s="25">
        <v>400000</v>
      </c>
    </row>
    <row r="400" hidden="1" spans="1:9">
      <c r="A400" s="24">
        <v>201608</v>
      </c>
      <c r="B400" s="24">
        <v>459</v>
      </c>
      <c r="C400" s="24">
        <v>13039835520</v>
      </c>
      <c r="D400" s="24">
        <v>9816051280304780</v>
      </c>
      <c r="E400" s="24">
        <v>99</v>
      </c>
      <c r="F400" s="24">
        <v>53390</v>
      </c>
      <c r="G400" s="24">
        <v>99970016</v>
      </c>
      <c r="H400" s="24">
        <v>11547</v>
      </c>
      <c r="I400" s="25">
        <v>400000</v>
      </c>
    </row>
    <row r="401" hidden="1" spans="1:9">
      <c r="A401" s="24">
        <v>201608</v>
      </c>
      <c r="B401" s="24">
        <v>464</v>
      </c>
      <c r="C401" s="24">
        <v>15645570168</v>
      </c>
      <c r="D401" s="24">
        <v>9815120875435580</v>
      </c>
      <c r="E401" s="24">
        <v>99</v>
      </c>
      <c r="F401" s="24">
        <v>53390</v>
      </c>
      <c r="G401" s="24">
        <v>99970016</v>
      </c>
      <c r="H401" s="24">
        <v>11547</v>
      </c>
      <c r="I401" s="25">
        <v>1200000</v>
      </c>
    </row>
    <row r="402" hidden="1" spans="1:9">
      <c r="A402" s="24">
        <v>201608</v>
      </c>
      <c r="B402" s="24">
        <v>459</v>
      </c>
      <c r="C402" s="24">
        <v>13029823031</v>
      </c>
      <c r="D402" s="24">
        <v>9816052580877280</v>
      </c>
      <c r="E402" s="24">
        <v>99</v>
      </c>
      <c r="F402" s="24">
        <v>53390</v>
      </c>
      <c r="G402" s="24">
        <v>99970016</v>
      </c>
      <c r="H402" s="24">
        <v>11547</v>
      </c>
      <c r="I402" s="25">
        <v>200000</v>
      </c>
    </row>
    <row r="403" hidden="1" spans="1:9">
      <c r="A403" s="24">
        <v>201608</v>
      </c>
      <c r="B403" s="24">
        <v>451</v>
      </c>
      <c r="C403" s="24">
        <v>15546108519</v>
      </c>
      <c r="D403" s="24">
        <v>9816051780499110</v>
      </c>
      <c r="E403" s="24">
        <v>99</v>
      </c>
      <c r="F403" s="24">
        <v>53390</v>
      </c>
      <c r="G403" s="24">
        <v>99970013</v>
      </c>
      <c r="H403" s="24">
        <v>11548</v>
      </c>
      <c r="I403" s="25">
        <v>3268580</v>
      </c>
    </row>
    <row r="404" hidden="1" spans="1:9">
      <c r="A404" s="24">
        <v>201608</v>
      </c>
      <c r="B404" s="24">
        <v>455</v>
      </c>
      <c r="C404" s="24">
        <v>13039953705</v>
      </c>
      <c r="D404" s="24">
        <v>9816053181124200</v>
      </c>
      <c r="E404" s="24">
        <v>99</v>
      </c>
      <c r="F404" s="24">
        <v>53390</v>
      </c>
      <c r="G404" s="24">
        <v>99970016</v>
      </c>
      <c r="H404" s="24">
        <v>11547</v>
      </c>
      <c r="I404" s="25">
        <v>400000</v>
      </c>
    </row>
    <row r="405" hidden="1" spans="1:9">
      <c r="A405" s="24">
        <v>201608</v>
      </c>
      <c r="B405" s="24">
        <v>451</v>
      </c>
      <c r="C405" s="24">
        <v>15504500846</v>
      </c>
      <c r="D405" s="24">
        <v>9816070182412120</v>
      </c>
      <c r="E405" s="24">
        <v>99</v>
      </c>
      <c r="F405" s="24">
        <v>53390</v>
      </c>
      <c r="G405" s="24">
        <v>99970016</v>
      </c>
      <c r="H405" s="24">
        <v>11547</v>
      </c>
      <c r="I405" s="25">
        <v>200000</v>
      </c>
    </row>
    <row r="406" hidden="1" spans="1:9">
      <c r="A406" s="24">
        <v>201608</v>
      </c>
      <c r="B406" s="24">
        <v>457</v>
      </c>
      <c r="C406" s="24">
        <v>13091750030</v>
      </c>
      <c r="D406" s="24">
        <v>9816051680455420</v>
      </c>
      <c r="E406" s="24">
        <v>99</v>
      </c>
      <c r="F406" s="24">
        <v>53390</v>
      </c>
      <c r="G406" s="24">
        <v>99970016</v>
      </c>
      <c r="H406" s="24">
        <v>11547</v>
      </c>
      <c r="I406" s="25">
        <v>1200000</v>
      </c>
    </row>
    <row r="407" hidden="1" spans="1:9">
      <c r="A407" s="24">
        <v>201608</v>
      </c>
      <c r="B407" s="24">
        <v>452</v>
      </c>
      <c r="C407" s="24">
        <v>15546269462</v>
      </c>
      <c r="D407" s="24">
        <v>9815110273971200</v>
      </c>
      <c r="E407" s="24">
        <v>99</v>
      </c>
      <c r="F407" s="24">
        <v>53390</v>
      </c>
      <c r="G407" s="24">
        <v>99970016</v>
      </c>
      <c r="H407" s="24">
        <v>11547</v>
      </c>
      <c r="I407" s="25">
        <v>800000</v>
      </c>
    </row>
    <row r="408" hidden="1" spans="1:9">
      <c r="A408" s="24">
        <v>201608</v>
      </c>
      <c r="B408" s="24">
        <v>456</v>
      </c>
      <c r="C408" s="24">
        <v>15604565830</v>
      </c>
      <c r="D408" s="24">
        <v>9816080983603520</v>
      </c>
      <c r="E408" s="24">
        <v>99</v>
      </c>
      <c r="F408" s="24">
        <v>53390</v>
      </c>
      <c r="G408" s="24">
        <v>99970016</v>
      </c>
      <c r="H408" s="24">
        <v>11547</v>
      </c>
      <c r="I408" s="25">
        <v>200000</v>
      </c>
    </row>
    <row r="409" hidden="1" spans="1:9">
      <c r="A409" s="24">
        <v>201608</v>
      </c>
      <c r="B409" s="24">
        <v>451</v>
      </c>
      <c r="C409" s="24">
        <v>13100874110</v>
      </c>
      <c r="D409" s="24">
        <v>100708025110887</v>
      </c>
      <c r="E409" s="24">
        <v>99</v>
      </c>
      <c r="F409" s="24">
        <v>53390</v>
      </c>
      <c r="G409" s="24">
        <v>99970016</v>
      </c>
      <c r="H409" s="24">
        <v>11547</v>
      </c>
      <c r="I409" s="25">
        <v>100000</v>
      </c>
    </row>
    <row r="410" hidden="1" spans="1:9">
      <c r="A410" s="24">
        <v>201608</v>
      </c>
      <c r="B410" s="24">
        <v>457</v>
      </c>
      <c r="C410" s="26"/>
      <c r="D410" s="24">
        <v>9816052680902620</v>
      </c>
      <c r="E410" s="24">
        <v>99</v>
      </c>
      <c r="F410" s="24">
        <v>53390</v>
      </c>
      <c r="G410" s="24">
        <v>99970016</v>
      </c>
      <c r="H410" s="24">
        <v>11547</v>
      </c>
      <c r="I410" s="25">
        <v>0</v>
      </c>
    </row>
    <row r="411" hidden="1" spans="1:9">
      <c r="A411" s="24">
        <v>201608</v>
      </c>
      <c r="B411" s="24">
        <v>456</v>
      </c>
      <c r="C411" s="24">
        <v>13039787819</v>
      </c>
      <c r="D411" s="24">
        <v>9816031578019890</v>
      </c>
      <c r="E411" s="24">
        <v>99</v>
      </c>
      <c r="F411" s="24">
        <v>53390</v>
      </c>
      <c r="G411" s="24">
        <v>99970016</v>
      </c>
      <c r="H411" s="24">
        <v>11547</v>
      </c>
      <c r="I411" s="25">
        <v>400000</v>
      </c>
    </row>
    <row r="412" hidden="1" spans="1:9">
      <c r="A412" s="24">
        <v>201608</v>
      </c>
      <c r="B412" s="24">
        <v>453</v>
      </c>
      <c r="C412" s="24">
        <v>13039700587</v>
      </c>
      <c r="D412" s="24">
        <v>9815082071689710</v>
      </c>
      <c r="E412" s="24">
        <v>99</v>
      </c>
      <c r="F412" s="24">
        <v>53390</v>
      </c>
      <c r="G412" s="24">
        <v>99970016</v>
      </c>
      <c r="H412" s="24">
        <v>11547</v>
      </c>
      <c r="I412" s="25">
        <v>100000</v>
      </c>
    </row>
    <row r="413" hidden="1" spans="1:9">
      <c r="A413" s="24">
        <v>201608</v>
      </c>
      <c r="B413" s="24">
        <v>453</v>
      </c>
      <c r="C413" s="24">
        <v>13039700587</v>
      </c>
      <c r="D413" s="24">
        <v>9815082071689710</v>
      </c>
      <c r="E413" s="24">
        <v>99</v>
      </c>
      <c r="F413" s="24">
        <v>53390</v>
      </c>
      <c r="G413" s="24">
        <v>99970013</v>
      </c>
      <c r="H413" s="24">
        <v>11548</v>
      </c>
      <c r="I413" s="25">
        <v>185680</v>
      </c>
    </row>
    <row r="414" hidden="1" spans="1:9">
      <c r="A414" s="24">
        <v>201608</v>
      </c>
      <c r="B414" s="24">
        <v>451</v>
      </c>
      <c r="C414" s="24">
        <v>15545540032</v>
      </c>
      <c r="D414" s="24">
        <v>101105273082804</v>
      </c>
      <c r="E414" s="24">
        <v>99</v>
      </c>
      <c r="F414" s="24">
        <v>53390</v>
      </c>
      <c r="G414" s="24">
        <v>99970016</v>
      </c>
      <c r="H414" s="24">
        <v>11547</v>
      </c>
      <c r="I414" s="25">
        <v>50000</v>
      </c>
    </row>
    <row r="415" hidden="1" spans="1:9">
      <c r="A415" s="24">
        <v>201608</v>
      </c>
      <c r="B415" s="24">
        <v>453</v>
      </c>
      <c r="C415" s="24">
        <v>15603631425</v>
      </c>
      <c r="D415" s="24">
        <v>9816033178657030</v>
      </c>
      <c r="E415" s="24">
        <v>99</v>
      </c>
      <c r="F415" s="24">
        <v>53390</v>
      </c>
      <c r="G415" s="24">
        <v>99970016</v>
      </c>
      <c r="H415" s="24">
        <v>11547</v>
      </c>
      <c r="I415" s="25">
        <v>200000</v>
      </c>
    </row>
    <row r="416" hidden="1" spans="1:9">
      <c r="A416" s="24">
        <v>201608</v>
      </c>
      <c r="B416" s="24">
        <v>451</v>
      </c>
      <c r="C416" s="24">
        <v>13115316502</v>
      </c>
      <c r="D416" s="24">
        <v>9816060881408180</v>
      </c>
      <c r="E416" s="24">
        <v>99</v>
      </c>
      <c r="F416" s="24">
        <v>53390</v>
      </c>
      <c r="G416" s="24">
        <v>99970016</v>
      </c>
      <c r="H416" s="24">
        <v>11547</v>
      </c>
      <c r="I416" s="25">
        <v>400000</v>
      </c>
    </row>
    <row r="417" hidden="1" spans="1:9">
      <c r="A417" s="24">
        <v>201608</v>
      </c>
      <c r="B417" s="24">
        <v>452</v>
      </c>
      <c r="C417" s="24">
        <v>13069970854</v>
      </c>
      <c r="D417" s="24">
        <v>9816080983575180</v>
      </c>
      <c r="E417" s="24">
        <v>99</v>
      </c>
      <c r="F417" s="24">
        <v>53390</v>
      </c>
      <c r="G417" s="24">
        <v>99970016</v>
      </c>
      <c r="H417" s="24">
        <v>11547</v>
      </c>
      <c r="I417" s="25">
        <v>400000</v>
      </c>
    </row>
    <row r="418" hidden="1" spans="1:9">
      <c r="A418" s="24">
        <v>201608</v>
      </c>
      <c r="B418" s="24">
        <v>453</v>
      </c>
      <c r="C418" s="24">
        <v>13224639887</v>
      </c>
      <c r="D418" s="24">
        <v>9815092772833380</v>
      </c>
      <c r="E418" s="24">
        <v>99</v>
      </c>
      <c r="F418" s="24">
        <v>53390</v>
      </c>
      <c r="G418" s="24">
        <v>99970016</v>
      </c>
      <c r="H418" s="24">
        <v>11547</v>
      </c>
      <c r="I418" s="25">
        <v>50000</v>
      </c>
    </row>
    <row r="419" hidden="1" spans="1:9">
      <c r="A419" s="24">
        <v>201608</v>
      </c>
      <c r="B419" s="24">
        <v>459</v>
      </c>
      <c r="C419" s="24">
        <v>13125993725</v>
      </c>
      <c r="D419" s="24">
        <v>9816071382774830</v>
      </c>
      <c r="E419" s="24">
        <v>99</v>
      </c>
      <c r="F419" s="24">
        <v>53390</v>
      </c>
      <c r="G419" s="24">
        <v>99970016</v>
      </c>
      <c r="H419" s="24">
        <v>11547</v>
      </c>
      <c r="I419" s="25">
        <v>0</v>
      </c>
    </row>
    <row r="420" hidden="1" spans="1:9">
      <c r="A420" s="24">
        <v>201608</v>
      </c>
      <c r="B420" s="24">
        <v>456</v>
      </c>
      <c r="C420" s="24">
        <v>13214668068</v>
      </c>
      <c r="D420" s="24">
        <v>9815120975450940</v>
      </c>
      <c r="E420" s="24">
        <v>99</v>
      </c>
      <c r="F420" s="24">
        <v>53390</v>
      </c>
      <c r="G420" s="24">
        <v>99970016</v>
      </c>
      <c r="H420" s="24">
        <v>11547</v>
      </c>
      <c r="I420" s="25">
        <v>800000</v>
      </c>
    </row>
    <row r="421" hidden="1" spans="1:9">
      <c r="A421" s="24">
        <v>201608</v>
      </c>
      <c r="B421" s="24">
        <v>454</v>
      </c>
      <c r="C421" s="24">
        <v>15545413110</v>
      </c>
      <c r="D421" s="24">
        <v>9816011176616520</v>
      </c>
      <c r="E421" s="24">
        <v>99</v>
      </c>
      <c r="F421" s="24">
        <v>53390</v>
      </c>
      <c r="G421" s="24">
        <v>99970016</v>
      </c>
      <c r="H421" s="24">
        <v>11547</v>
      </c>
      <c r="I421" s="25">
        <v>200000</v>
      </c>
    </row>
    <row r="422" hidden="1" spans="1:9">
      <c r="A422" s="24">
        <v>201608</v>
      </c>
      <c r="B422" s="24">
        <v>451</v>
      </c>
      <c r="C422" s="24">
        <v>15545540032</v>
      </c>
      <c r="D422" s="24">
        <v>101105273082804</v>
      </c>
      <c r="E422" s="24">
        <v>99</v>
      </c>
      <c r="F422" s="24">
        <v>53390</v>
      </c>
      <c r="G422" s="24">
        <v>99970013</v>
      </c>
      <c r="H422" s="24">
        <v>11548</v>
      </c>
      <c r="I422" s="25">
        <v>54000</v>
      </c>
    </row>
    <row r="423" hidden="1" spans="1:9">
      <c r="A423" s="24">
        <v>201608</v>
      </c>
      <c r="B423" s="24">
        <v>453</v>
      </c>
      <c r="C423" s="24">
        <v>15604631379</v>
      </c>
      <c r="D423" s="24">
        <v>9816030777801050</v>
      </c>
      <c r="E423" s="24">
        <v>99</v>
      </c>
      <c r="F423" s="24">
        <v>53390</v>
      </c>
      <c r="G423" s="24">
        <v>99970016</v>
      </c>
      <c r="H423" s="24">
        <v>11547</v>
      </c>
      <c r="I423" s="25">
        <v>50000</v>
      </c>
    </row>
    <row r="424" hidden="1" spans="1:9">
      <c r="A424" s="24">
        <v>201608</v>
      </c>
      <c r="B424" s="24">
        <v>451</v>
      </c>
      <c r="C424" s="24">
        <v>15545978281</v>
      </c>
      <c r="D424" s="24">
        <v>100907153294776</v>
      </c>
      <c r="E424" s="24">
        <v>99</v>
      </c>
      <c r="F424" s="24">
        <v>53390</v>
      </c>
      <c r="G424" s="24">
        <v>99970016</v>
      </c>
      <c r="H424" s="24">
        <v>11547</v>
      </c>
      <c r="I424" s="25">
        <v>100000</v>
      </c>
    </row>
    <row r="425" hidden="1" spans="1:9">
      <c r="A425" s="24">
        <v>201608</v>
      </c>
      <c r="B425" s="24">
        <v>453</v>
      </c>
      <c r="C425" s="24">
        <v>13204536925</v>
      </c>
      <c r="D425" s="24">
        <v>9815092572793560</v>
      </c>
      <c r="E425" s="24">
        <v>99</v>
      </c>
      <c r="F425" s="24">
        <v>53390</v>
      </c>
      <c r="G425" s="24">
        <v>99970016</v>
      </c>
      <c r="H425" s="24">
        <v>11547</v>
      </c>
      <c r="I425" s="25">
        <v>50000</v>
      </c>
    </row>
    <row r="426" hidden="1" spans="1:9">
      <c r="A426" s="24">
        <v>201608</v>
      </c>
      <c r="B426" s="24">
        <v>459</v>
      </c>
      <c r="C426" s="24">
        <v>13009831305</v>
      </c>
      <c r="D426" s="24">
        <v>9816081383734690</v>
      </c>
      <c r="E426" s="24">
        <v>99</v>
      </c>
      <c r="F426" s="24">
        <v>53390</v>
      </c>
      <c r="G426" s="24">
        <v>99970016</v>
      </c>
      <c r="H426" s="24">
        <v>11547</v>
      </c>
      <c r="I426" s="25">
        <v>100000</v>
      </c>
    </row>
    <row r="427" hidden="1" spans="1:9">
      <c r="A427" s="24">
        <v>201608</v>
      </c>
      <c r="B427" s="24">
        <v>451</v>
      </c>
      <c r="C427" s="24">
        <v>13069860176</v>
      </c>
      <c r="D427" s="24">
        <v>9816033078616740</v>
      </c>
      <c r="E427" s="24">
        <v>99</v>
      </c>
      <c r="F427" s="24">
        <v>53390</v>
      </c>
      <c r="G427" s="24">
        <v>99970016</v>
      </c>
      <c r="H427" s="24">
        <v>11547</v>
      </c>
      <c r="I427" s="25">
        <v>50000</v>
      </c>
    </row>
    <row r="428" hidden="1" spans="1:9">
      <c r="A428" s="24">
        <v>201608</v>
      </c>
      <c r="B428" s="24">
        <v>468</v>
      </c>
      <c r="C428" s="24">
        <v>15545903995</v>
      </c>
      <c r="D428" s="24">
        <v>9713042218943040</v>
      </c>
      <c r="E428" s="24">
        <v>99</v>
      </c>
      <c r="F428" s="24">
        <v>53390</v>
      </c>
      <c r="G428" s="24">
        <v>99970016</v>
      </c>
      <c r="H428" s="24">
        <v>11547</v>
      </c>
      <c r="I428" s="25">
        <v>100000</v>
      </c>
    </row>
    <row r="429" hidden="1" spans="1:9">
      <c r="A429" s="24">
        <v>201608</v>
      </c>
      <c r="B429" s="24">
        <v>468</v>
      </c>
      <c r="C429" s="24">
        <v>15545903995</v>
      </c>
      <c r="D429" s="24">
        <v>9713042218943040</v>
      </c>
      <c r="E429" s="24">
        <v>99</v>
      </c>
      <c r="F429" s="24">
        <v>53390</v>
      </c>
      <c r="G429" s="24">
        <v>99970013</v>
      </c>
      <c r="H429" s="24">
        <v>11548</v>
      </c>
      <c r="I429" s="25">
        <v>212480</v>
      </c>
    </row>
    <row r="430" hidden="1" spans="1:9">
      <c r="A430" s="24">
        <v>201608</v>
      </c>
      <c r="B430" s="24">
        <v>451</v>
      </c>
      <c r="C430" s="24">
        <v>15636160874</v>
      </c>
      <c r="D430" s="24">
        <v>9816061381580380</v>
      </c>
      <c r="E430" s="24">
        <v>99</v>
      </c>
      <c r="F430" s="24">
        <v>53390</v>
      </c>
      <c r="G430" s="24">
        <v>99970013</v>
      </c>
      <c r="H430" s="24">
        <v>11548</v>
      </c>
      <c r="I430" s="25">
        <v>113440</v>
      </c>
    </row>
    <row r="431" hidden="1" spans="1:9">
      <c r="A431" s="24">
        <v>201608</v>
      </c>
      <c r="B431" s="24">
        <v>451</v>
      </c>
      <c r="C431" s="24">
        <v>15636160874</v>
      </c>
      <c r="D431" s="24">
        <v>9816061381580380</v>
      </c>
      <c r="E431" s="24">
        <v>99</v>
      </c>
      <c r="F431" s="24">
        <v>53390</v>
      </c>
      <c r="G431" s="24">
        <v>99970016</v>
      </c>
      <c r="H431" s="24">
        <v>11547</v>
      </c>
      <c r="I431" s="25">
        <v>400000</v>
      </c>
    </row>
    <row r="432" hidden="1" spans="1:9">
      <c r="A432" s="24">
        <v>201608</v>
      </c>
      <c r="B432" s="24">
        <v>464</v>
      </c>
      <c r="C432" s="24">
        <v>13009968712</v>
      </c>
      <c r="D432" s="24">
        <v>9816051180285510</v>
      </c>
      <c r="E432" s="24">
        <v>99</v>
      </c>
      <c r="F432" s="24">
        <v>53390</v>
      </c>
      <c r="G432" s="24">
        <v>99970016</v>
      </c>
      <c r="H432" s="24">
        <v>11547</v>
      </c>
      <c r="I432" s="25">
        <v>50000</v>
      </c>
    </row>
    <row r="433" hidden="1" spans="1:9">
      <c r="A433" s="24">
        <v>201608</v>
      </c>
      <c r="B433" s="24">
        <v>452</v>
      </c>
      <c r="C433" s="24">
        <v>13089740575</v>
      </c>
      <c r="D433" s="24">
        <v>9816050980206980</v>
      </c>
      <c r="E433" s="24">
        <v>99</v>
      </c>
      <c r="F433" s="24">
        <v>53390</v>
      </c>
      <c r="G433" s="24">
        <v>99970016</v>
      </c>
      <c r="H433" s="24">
        <v>11547</v>
      </c>
      <c r="I433" s="25">
        <v>50000</v>
      </c>
    </row>
    <row r="434" hidden="1" spans="1:9">
      <c r="A434" s="24">
        <v>201608</v>
      </c>
      <c r="B434" s="24">
        <v>452</v>
      </c>
      <c r="C434" s="24">
        <v>13089740575</v>
      </c>
      <c r="D434" s="24">
        <v>9816050980206980</v>
      </c>
      <c r="E434" s="24">
        <v>99</v>
      </c>
      <c r="F434" s="24">
        <v>53390</v>
      </c>
      <c r="G434" s="24">
        <v>99970013</v>
      </c>
      <c r="H434" s="24">
        <v>11548</v>
      </c>
      <c r="I434" s="25">
        <v>53730</v>
      </c>
    </row>
    <row r="435" hidden="1" spans="1:9">
      <c r="A435" s="24">
        <v>201608</v>
      </c>
      <c r="B435" s="24">
        <v>457</v>
      </c>
      <c r="C435" s="26"/>
      <c r="D435" s="24">
        <v>9816052680902620</v>
      </c>
      <c r="E435" s="24">
        <v>99</v>
      </c>
      <c r="F435" s="24">
        <v>53390</v>
      </c>
      <c r="G435" s="24">
        <v>99970016</v>
      </c>
      <c r="H435" s="24">
        <v>11547</v>
      </c>
      <c r="I435" s="25">
        <v>0</v>
      </c>
    </row>
    <row r="436" hidden="1" spans="1:9">
      <c r="A436" s="24">
        <v>201608</v>
      </c>
      <c r="B436" s="24">
        <v>451</v>
      </c>
      <c r="C436" s="24">
        <v>13125911397</v>
      </c>
      <c r="D436" s="24">
        <v>9816032178221190</v>
      </c>
      <c r="E436" s="24">
        <v>99</v>
      </c>
      <c r="F436" s="24">
        <v>53390</v>
      </c>
      <c r="G436" s="24">
        <v>99970013</v>
      </c>
      <c r="H436" s="24">
        <v>11548</v>
      </c>
      <c r="I436" s="25">
        <v>3366120</v>
      </c>
    </row>
    <row r="437" hidden="1" spans="1:9">
      <c r="A437" s="24">
        <v>201608</v>
      </c>
      <c r="B437" s="24">
        <v>467</v>
      </c>
      <c r="C437" s="24">
        <v>13224675158</v>
      </c>
      <c r="D437" s="24">
        <v>9713071225987090</v>
      </c>
      <c r="E437" s="24">
        <v>99</v>
      </c>
      <c r="F437" s="24">
        <v>53390</v>
      </c>
      <c r="G437" s="24">
        <v>99970016</v>
      </c>
      <c r="H437" s="24">
        <v>11547</v>
      </c>
      <c r="I437" s="25">
        <v>50000</v>
      </c>
    </row>
    <row r="438" hidden="1" spans="1:9">
      <c r="A438" s="24">
        <v>201608</v>
      </c>
      <c r="B438" s="24">
        <v>451</v>
      </c>
      <c r="C438" s="24">
        <v>13029726327</v>
      </c>
      <c r="D438" s="24">
        <v>9816031578020570</v>
      </c>
      <c r="E438" s="24">
        <v>99</v>
      </c>
      <c r="F438" s="24">
        <v>53390</v>
      </c>
      <c r="G438" s="24">
        <v>99970013</v>
      </c>
      <c r="H438" s="24">
        <v>11548</v>
      </c>
      <c r="I438" s="25">
        <v>8480</v>
      </c>
    </row>
    <row r="439" hidden="1" spans="1:9">
      <c r="A439" s="24">
        <v>201608</v>
      </c>
      <c r="B439" s="24">
        <v>451</v>
      </c>
      <c r="C439" s="24">
        <v>13029726327</v>
      </c>
      <c r="D439" s="24">
        <v>9816031578020570</v>
      </c>
      <c r="E439" s="24">
        <v>99</v>
      </c>
      <c r="F439" s="24">
        <v>53390</v>
      </c>
      <c r="G439" s="24">
        <v>99970016</v>
      </c>
      <c r="H439" s="24">
        <v>11547</v>
      </c>
      <c r="I439" s="25">
        <v>100000</v>
      </c>
    </row>
    <row r="440" hidden="1" spans="1:9">
      <c r="A440" s="24">
        <v>201608</v>
      </c>
      <c r="B440" s="24">
        <v>456</v>
      </c>
      <c r="C440" s="24">
        <v>13029933039</v>
      </c>
      <c r="D440" s="24">
        <v>9816080283372320</v>
      </c>
      <c r="E440" s="24">
        <v>99</v>
      </c>
      <c r="F440" s="24">
        <v>53390</v>
      </c>
      <c r="G440" s="24">
        <v>99970017</v>
      </c>
      <c r="H440" s="24">
        <v>11538</v>
      </c>
      <c r="I440" s="25">
        <v>400000</v>
      </c>
    </row>
    <row r="441" hidden="1" spans="1:9">
      <c r="A441" s="24">
        <v>201608</v>
      </c>
      <c r="B441" s="24">
        <v>456</v>
      </c>
      <c r="C441" s="24">
        <v>13029933039</v>
      </c>
      <c r="D441" s="24">
        <v>9816080283372320</v>
      </c>
      <c r="E441" s="24">
        <v>99</v>
      </c>
      <c r="F441" s="24">
        <v>53390</v>
      </c>
      <c r="G441" s="24">
        <v>99970016</v>
      </c>
      <c r="H441" s="24">
        <v>11547</v>
      </c>
      <c r="I441" s="25">
        <v>400000</v>
      </c>
    </row>
    <row r="442" hidden="1" spans="1:9">
      <c r="A442" s="24">
        <v>201608</v>
      </c>
      <c r="B442" s="24">
        <v>451</v>
      </c>
      <c r="C442" s="24">
        <v>13019723169</v>
      </c>
      <c r="D442" s="24">
        <v>9816070482503250</v>
      </c>
      <c r="E442" s="24">
        <v>99</v>
      </c>
      <c r="F442" s="24">
        <v>53390</v>
      </c>
      <c r="G442" s="24">
        <v>99970016</v>
      </c>
      <c r="H442" s="24">
        <v>11547</v>
      </c>
      <c r="I442" s="25">
        <v>50000</v>
      </c>
    </row>
    <row r="443" hidden="1" spans="1:9">
      <c r="A443" s="24">
        <v>201608</v>
      </c>
      <c r="B443" s="24">
        <v>459</v>
      </c>
      <c r="C443" s="24">
        <v>13039826317</v>
      </c>
      <c r="D443" s="24">
        <v>9815102773691000</v>
      </c>
      <c r="E443" s="24">
        <v>99</v>
      </c>
      <c r="F443" s="24">
        <v>53390</v>
      </c>
      <c r="G443" s="24">
        <v>99970013</v>
      </c>
      <c r="H443" s="24">
        <v>11548</v>
      </c>
      <c r="I443" s="25">
        <v>3948480</v>
      </c>
    </row>
    <row r="444" hidden="1" spans="1:9">
      <c r="A444" s="24">
        <v>201608</v>
      </c>
      <c r="B444" s="24">
        <v>459</v>
      </c>
      <c r="C444" s="24">
        <v>13019085503</v>
      </c>
      <c r="D444" s="24">
        <v>9815102773696610</v>
      </c>
      <c r="E444" s="24">
        <v>99</v>
      </c>
      <c r="F444" s="24">
        <v>53390</v>
      </c>
      <c r="G444" s="24">
        <v>99970013</v>
      </c>
      <c r="H444" s="24">
        <v>11548</v>
      </c>
      <c r="I444" s="25">
        <v>276250</v>
      </c>
    </row>
    <row r="445" hidden="1" spans="1:9">
      <c r="A445" s="24">
        <v>201608</v>
      </c>
      <c r="B445" s="24">
        <v>457</v>
      </c>
      <c r="C445" s="24">
        <v>13039902168</v>
      </c>
      <c r="D445" s="24">
        <v>9816052680902620</v>
      </c>
      <c r="E445" s="24">
        <v>99</v>
      </c>
      <c r="F445" s="24">
        <v>53390</v>
      </c>
      <c r="G445" s="24">
        <v>99970016</v>
      </c>
      <c r="H445" s="24">
        <v>11547</v>
      </c>
      <c r="I445" s="25">
        <v>100000</v>
      </c>
    </row>
    <row r="446" hidden="1" spans="1:9">
      <c r="A446" s="24">
        <v>201608</v>
      </c>
      <c r="B446" s="24">
        <v>452</v>
      </c>
      <c r="C446" s="24">
        <v>13089755402</v>
      </c>
      <c r="D446" s="24">
        <v>9815081171444520</v>
      </c>
      <c r="E446" s="24">
        <v>99</v>
      </c>
      <c r="F446" s="24">
        <v>53390</v>
      </c>
      <c r="G446" s="24">
        <v>99970013</v>
      </c>
      <c r="H446" s="24">
        <v>11548</v>
      </c>
      <c r="I446" s="25">
        <v>136990</v>
      </c>
    </row>
    <row r="447" hidden="1" spans="1:9">
      <c r="A447" s="24">
        <v>201608</v>
      </c>
      <c r="B447" s="24">
        <v>452</v>
      </c>
      <c r="C447" s="24">
        <v>13089755402</v>
      </c>
      <c r="D447" s="24">
        <v>9815081171444520</v>
      </c>
      <c r="E447" s="24">
        <v>99</v>
      </c>
      <c r="F447" s="24">
        <v>53390</v>
      </c>
      <c r="G447" s="24">
        <v>99970016</v>
      </c>
      <c r="H447" s="24">
        <v>11547</v>
      </c>
      <c r="I447" s="25">
        <v>800000</v>
      </c>
    </row>
    <row r="448" hidden="1" spans="1:9">
      <c r="A448" s="24">
        <v>201608</v>
      </c>
      <c r="B448" s="24">
        <v>459</v>
      </c>
      <c r="C448" s="24">
        <v>13199407682</v>
      </c>
      <c r="D448" s="24">
        <v>9816082584202310</v>
      </c>
      <c r="E448" s="24">
        <v>99</v>
      </c>
      <c r="F448" s="24">
        <v>53390</v>
      </c>
      <c r="G448" s="24">
        <v>99970016</v>
      </c>
      <c r="H448" s="24">
        <v>11547</v>
      </c>
      <c r="I448" s="25">
        <v>100000</v>
      </c>
    </row>
    <row r="449" hidden="1" spans="1:9">
      <c r="A449" s="24">
        <v>201608</v>
      </c>
      <c r="B449" s="24">
        <v>467</v>
      </c>
      <c r="C449" s="24">
        <v>13136966202</v>
      </c>
      <c r="D449" s="24">
        <v>9713072226639910</v>
      </c>
      <c r="E449" s="24">
        <v>99</v>
      </c>
      <c r="F449" s="24">
        <v>53390</v>
      </c>
      <c r="G449" s="24">
        <v>99970016</v>
      </c>
      <c r="H449" s="24">
        <v>11547</v>
      </c>
      <c r="I449" s="25">
        <v>50000</v>
      </c>
    </row>
    <row r="450" hidden="1" spans="1:9">
      <c r="A450" s="24">
        <v>201609</v>
      </c>
      <c r="B450" s="24">
        <v>459</v>
      </c>
      <c r="C450" s="24">
        <v>13029836886</v>
      </c>
      <c r="D450" s="24">
        <v>9816040178713340</v>
      </c>
      <c r="E450" s="24">
        <v>99</v>
      </c>
      <c r="F450" s="24">
        <v>53390</v>
      </c>
      <c r="G450" s="24">
        <v>99970016</v>
      </c>
      <c r="H450" s="24">
        <v>11547</v>
      </c>
      <c r="I450" s="25">
        <v>400000</v>
      </c>
    </row>
    <row r="451" hidden="1" spans="1:9">
      <c r="A451" s="24">
        <v>201609</v>
      </c>
      <c r="B451" s="24">
        <v>459</v>
      </c>
      <c r="C451" s="24">
        <v>13029836886</v>
      </c>
      <c r="D451" s="24">
        <v>9816040178713340</v>
      </c>
      <c r="E451" s="24">
        <v>99</v>
      </c>
      <c r="F451" s="24">
        <v>53390</v>
      </c>
      <c r="G451" s="24">
        <v>99970013</v>
      </c>
      <c r="H451" s="24">
        <v>11548</v>
      </c>
      <c r="I451" s="25">
        <v>273520</v>
      </c>
    </row>
    <row r="452" hidden="1" spans="1:9">
      <c r="A452" s="24">
        <v>201609</v>
      </c>
      <c r="B452" s="24">
        <v>455</v>
      </c>
      <c r="C452" s="24">
        <v>13039953705</v>
      </c>
      <c r="D452" s="24">
        <v>9816053181124200</v>
      </c>
      <c r="E452" s="24">
        <v>99</v>
      </c>
      <c r="F452" s="24">
        <v>53390</v>
      </c>
      <c r="G452" s="24">
        <v>99970016</v>
      </c>
      <c r="H452" s="24">
        <v>11547</v>
      </c>
      <c r="I452" s="25">
        <v>200000</v>
      </c>
    </row>
    <row r="453" hidden="1" spans="1:9">
      <c r="A453" s="24">
        <v>201609</v>
      </c>
      <c r="B453" s="24">
        <v>455</v>
      </c>
      <c r="C453" s="24">
        <v>13039953705</v>
      </c>
      <c r="D453" s="24">
        <v>9816053181124200</v>
      </c>
      <c r="E453" s="24">
        <v>99</v>
      </c>
      <c r="F453" s="24">
        <v>53390</v>
      </c>
      <c r="G453" s="24">
        <v>99970013</v>
      </c>
      <c r="H453" s="24">
        <v>11548</v>
      </c>
      <c r="I453" s="25">
        <v>225440</v>
      </c>
    </row>
    <row r="454" hidden="1" spans="1:9">
      <c r="A454" s="24">
        <v>201609</v>
      </c>
      <c r="B454" s="24">
        <v>459</v>
      </c>
      <c r="C454" s="24">
        <v>13045491596</v>
      </c>
      <c r="D454" s="24">
        <v>9816080483443270</v>
      </c>
      <c r="E454" s="24">
        <v>99</v>
      </c>
      <c r="F454" s="24">
        <v>53390</v>
      </c>
      <c r="G454" s="24">
        <v>99970016</v>
      </c>
      <c r="H454" s="24">
        <v>11547</v>
      </c>
      <c r="I454" s="25">
        <v>50000</v>
      </c>
    </row>
    <row r="455" hidden="1" spans="1:9">
      <c r="A455" s="24">
        <v>201609</v>
      </c>
      <c r="B455" s="24">
        <v>464</v>
      </c>
      <c r="C455" s="24">
        <v>13009968712</v>
      </c>
      <c r="D455" s="24">
        <v>9816051180285510</v>
      </c>
      <c r="E455" s="24">
        <v>99</v>
      </c>
      <c r="F455" s="24">
        <v>53390</v>
      </c>
      <c r="G455" s="24">
        <v>99970016</v>
      </c>
      <c r="H455" s="24">
        <v>11547</v>
      </c>
      <c r="I455" s="25">
        <v>50000</v>
      </c>
    </row>
    <row r="456" hidden="1" spans="1:9">
      <c r="A456" s="24">
        <v>201609</v>
      </c>
      <c r="B456" s="24">
        <v>467</v>
      </c>
      <c r="C456" s="24">
        <v>13224675158</v>
      </c>
      <c r="D456" s="24">
        <v>9713071225987090</v>
      </c>
      <c r="E456" s="24">
        <v>99</v>
      </c>
      <c r="F456" s="24">
        <v>53390</v>
      </c>
      <c r="G456" s="24">
        <v>99970016</v>
      </c>
      <c r="H456" s="24">
        <v>11547</v>
      </c>
      <c r="I456" s="25">
        <v>50000</v>
      </c>
    </row>
    <row r="457" hidden="1" spans="1:9">
      <c r="A457" s="24">
        <v>201609</v>
      </c>
      <c r="B457" s="24">
        <v>456</v>
      </c>
      <c r="C457" s="24">
        <v>13029933036</v>
      </c>
      <c r="D457" s="24">
        <v>9816070182386050</v>
      </c>
      <c r="E457" s="24">
        <v>99</v>
      </c>
      <c r="F457" s="24">
        <v>53390</v>
      </c>
      <c r="G457" s="24">
        <v>99970016</v>
      </c>
      <c r="H457" s="24">
        <v>11547</v>
      </c>
      <c r="I457" s="25">
        <v>100000</v>
      </c>
    </row>
    <row r="458" hidden="1" spans="1:9">
      <c r="A458" s="24">
        <v>201609</v>
      </c>
      <c r="B458" s="24">
        <v>456</v>
      </c>
      <c r="C458" s="24">
        <v>13214668068</v>
      </c>
      <c r="D458" s="24">
        <v>9815120975450940</v>
      </c>
      <c r="E458" s="24">
        <v>99</v>
      </c>
      <c r="F458" s="24">
        <v>53390</v>
      </c>
      <c r="G458" s="24">
        <v>99970016</v>
      </c>
      <c r="H458" s="24">
        <v>11547</v>
      </c>
      <c r="I458" s="25">
        <v>800000</v>
      </c>
    </row>
    <row r="459" hidden="1" spans="1:9">
      <c r="A459" s="24">
        <v>201609</v>
      </c>
      <c r="B459" s="24">
        <v>456</v>
      </c>
      <c r="C459" s="24">
        <v>15604565830</v>
      </c>
      <c r="D459" s="24">
        <v>9816080983603520</v>
      </c>
      <c r="E459" s="24">
        <v>99</v>
      </c>
      <c r="F459" s="24">
        <v>53390</v>
      </c>
      <c r="G459" s="24">
        <v>99970016</v>
      </c>
      <c r="H459" s="24">
        <v>11547</v>
      </c>
      <c r="I459" s="25">
        <v>200000</v>
      </c>
    </row>
    <row r="460" hidden="1" spans="1:9">
      <c r="A460" s="24">
        <v>201609</v>
      </c>
      <c r="B460" s="24">
        <v>454</v>
      </c>
      <c r="C460" s="24">
        <v>15545413110</v>
      </c>
      <c r="D460" s="24">
        <v>9816011176616520</v>
      </c>
      <c r="E460" s="24">
        <v>99</v>
      </c>
      <c r="F460" s="24">
        <v>53390</v>
      </c>
      <c r="G460" s="24">
        <v>99970016</v>
      </c>
      <c r="H460" s="24">
        <v>11547</v>
      </c>
      <c r="I460" s="25">
        <v>200000</v>
      </c>
    </row>
    <row r="461" hidden="1" spans="1:9">
      <c r="A461" s="24">
        <v>201609</v>
      </c>
      <c r="B461" s="24">
        <v>453</v>
      </c>
      <c r="C461" s="24">
        <v>13045336752</v>
      </c>
      <c r="D461" s="24">
        <v>9816040578809050</v>
      </c>
      <c r="E461" s="24">
        <v>99</v>
      </c>
      <c r="F461" s="24">
        <v>53390</v>
      </c>
      <c r="G461" s="24">
        <v>99970016</v>
      </c>
      <c r="H461" s="24">
        <v>11547</v>
      </c>
      <c r="I461" s="25">
        <v>50000</v>
      </c>
    </row>
    <row r="462" hidden="1" spans="1:9">
      <c r="A462" s="24">
        <v>201609</v>
      </c>
      <c r="B462" s="24">
        <v>468</v>
      </c>
      <c r="C462" s="24">
        <v>15545903995</v>
      </c>
      <c r="D462" s="24">
        <v>9713042218943040</v>
      </c>
      <c r="E462" s="24">
        <v>99</v>
      </c>
      <c r="F462" s="24">
        <v>53390</v>
      </c>
      <c r="G462" s="24">
        <v>99970016</v>
      </c>
      <c r="H462" s="24">
        <v>11547</v>
      </c>
      <c r="I462" s="25">
        <v>100000</v>
      </c>
    </row>
    <row r="463" hidden="1" spans="1:9">
      <c r="A463" s="24">
        <v>201609</v>
      </c>
      <c r="B463" s="24">
        <v>468</v>
      </c>
      <c r="C463" s="24">
        <v>15545903995</v>
      </c>
      <c r="D463" s="24">
        <v>9713042218943040</v>
      </c>
      <c r="E463" s="24">
        <v>99</v>
      </c>
      <c r="F463" s="24">
        <v>53390</v>
      </c>
      <c r="G463" s="24">
        <v>99970013</v>
      </c>
      <c r="H463" s="24">
        <v>11548</v>
      </c>
      <c r="I463" s="25">
        <v>512800</v>
      </c>
    </row>
    <row r="464" hidden="1" spans="1:9">
      <c r="A464" s="24">
        <v>201609</v>
      </c>
      <c r="B464" s="24">
        <v>459</v>
      </c>
      <c r="C464" s="24">
        <v>18603679568</v>
      </c>
      <c r="D464" s="24">
        <v>9815061169665820</v>
      </c>
      <c r="E464" s="24">
        <v>99</v>
      </c>
      <c r="F464" s="24">
        <v>53390</v>
      </c>
      <c r="G464" s="24">
        <v>99970016</v>
      </c>
      <c r="H464" s="24">
        <v>11547</v>
      </c>
      <c r="I464" s="25">
        <v>800000</v>
      </c>
    </row>
    <row r="465" hidden="1" spans="1:9">
      <c r="A465" s="24">
        <v>201609</v>
      </c>
      <c r="B465" s="24">
        <v>459</v>
      </c>
      <c r="C465" s="24">
        <v>13039826317</v>
      </c>
      <c r="D465" s="24">
        <v>9815102773691000</v>
      </c>
      <c r="E465" s="24">
        <v>99</v>
      </c>
      <c r="F465" s="24">
        <v>53390</v>
      </c>
      <c r="G465" s="24">
        <v>99970013</v>
      </c>
      <c r="H465" s="24">
        <v>11548</v>
      </c>
      <c r="I465" s="25">
        <v>4430760</v>
      </c>
    </row>
    <row r="466" hidden="1" spans="1:9">
      <c r="A466" s="24">
        <v>201609</v>
      </c>
      <c r="B466" s="24">
        <v>459</v>
      </c>
      <c r="C466" s="24">
        <v>13019085503</v>
      </c>
      <c r="D466" s="24">
        <v>9815102773696610</v>
      </c>
      <c r="E466" s="24">
        <v>99</v>
      </c>
      <c r="F466" s="24">
        <v>53390</v>
      </c>
      <c r="G466" s="24">
        <v>99970013</v>
      </c>
      <c r="H466" s="24">
        <v>11548</v>
      </c>
      <c r="I466" s="25">
        <v>228450</v>
      </c>
    </row>
    <row r="467" hidden="1" spans="1:9">
      <c r="A467" s="24">
        <v>201609</v>
      </c>
      <c r="B467" s="24">
        <v>467</v>
      </c>
      <c r="C467" s="24">
        <v>13136966202</v>
      </c>
      <c r="D467" s="24">
        <v>9713072226639910</v>
      </c>
      <c r="E467" s="24">
        <v>99</v>
      </c>
      <c r="F467" s="24">
        <v>53390</v>
      </c>
      <c r="G467" s="24">
        <v>99970016</v>
      </c>
      <c r="H467" s="24">
        <v>11547</v>
      </c>
      <c r="I467" s="25">
        <v>50000</v>
      </c>
    </row>
    <row r="468" hidden="1" spans="1:9">
      <c r="A468" s="24">
        <v>201609</v>
      </c>
      <c r="B468" s="24">
        <v>451</v>
      </c>
      <c r="C468" s="24">
        <v>15504500846</v>
      </c>
      <c r="D468" s="24">
        <v>9816070182412120</v>
      </c>
      <c r="E468" s="24">
        <v>99</v>
      </c>
      <c r="F468" s="24">
        <v>53390</v>
      </c>
      <c r="G468" s="24">
        <v>99970016</v>
      </c>
      <c r="H468" s="24">
        <v>11547</v>
      </c>
      <c r="I468" s="25">
        <v>200000</v>
      </c>
    </row>
    <row r="469" hidden="1" spans="1:9">
      <c r="A469" s="24">
        <v>201609</v>
      </c>
      <c r="B469" s="24">
        <v>453</v>
      </c>
      <c r="C469" s="24">
        <v>13204536925</v>
      </c>
      <c r="D469" s="24">
        <v>9815092572793560</v>
      </c>
      <c r="E469" s="24">
        <v>99</v>
      </c>
      <c r="F469" s="24">
        <v>53390</v>
      </c>
      <c r="G469" s="24">
        <v>99970013</v>
      </c>
      <c r="H469" s="24">
        <v>11548</v>
      </c>
      <c r="I469" s="25">
        <v>27540</v>
      </c>
    </row>
    <row r="470" hidden="1" spans="1:9">
      <c r="A470" s="24">
        <v>201609</v>
      </c>
      <c r="B470" s="24">
        <v>453</v>
      </c>
      <c r="C470" s="24">
        <v>13204536925</v>
      </c>
      <c r="D470" s="24">
        <v>9815092572793560</v>
      </c>
      <c r="E470" s="24">
        <v>99</v>
      </c>
      <c r="F470" s="24">
        <v>53390</v>
      </c>
      <c r="G470" s="24">
        <v>99970016</v>
      </c>
      <c r="H470" s="24">
        <v>11547</v>
      </c>
      <c r="I470" s="25">
        <v>50000</v>
      </c>
    </row>
    <row r="471" hidden="1" spans="1:9">
      <c r="A471" s="24">
        <v>201609</v>
      </c>
      <c r="B471" s="24">
        <v>451</v>
      </c>
      <c r="C471" s="24">
        <v>15546624210</v>
      </c>
      <c r="D471" s="24">
        <v>9816090684827010</v>
      </c>
      <c r="E471" s="24">
        <v>99</v>
      </c>
      <c r="F471" s="24">
        <v>53390</v>
      </c>
      <c r="G471" s="24">
        <v>99970013</v>
      </c>
      <c r="H471" s="24">
        <v>11548</v>
      </c>
      <c r="I471" s="25">
        <v>3854250</v>
      </c>
    </row>
    <row r="472" hidden="1" spans="1:9">
      <c r="A472" s="24">
        <v>201609</v>
      </c>
      <c r="B472" s="24">
        <v>458</v>
      </c>
      <c r="C472" s="24">
        <v>13089625051</v>
      </c>
      <c r="D472" s="24">
        <v>9816040178686730</v>
      </c>
      <c r="E472" s="24">
        <v>99</v>
      </c>
      <c r="F472" s="24">
        <v>53390</v>
      </c>
      <c r="G472" s="24">
        <v>99970016</v>
      </c>
      <c r="H472" s="24">
        <v>11547</v>
      </c>
      <c r="I472" s="25">
        <v>50000</v>
      </c>
    </row>
    <row r="473" hidden="1" spans="1:9">
      <c r="A473" s="24">
        <v>201609</v>
      </c>
      <c r="B473" s="24">
        <v>453</v>
      </c>
      <c r="C473" s="24">
        <v>15603631425</v>
      </c>
      <c r="D473" s="24">
        <v>9816033178657030</v>
      </c>
      <c r="E473" s="24">
        <v>99</v>
      </c>
      <c r="F473" s="24">
        <v>53390</v>
      </c>
      <c r="G473" s="24">
        <v>99970016</v>
      </c>
      <c r="H473" s="24">
        <v>11547</v>
      </c>
      <c r="I473" s="25">
        <v>200000</v>
      </c>
    </row>
    <row r="474" hidden="1" spans="1:9">
      <c r="A474" s="24">
        <v>201609</v>
      </c>
      <c r="B474" s="24">
        <v>451</v>
      </c>
      <c r="C474" s="24">
        <v>15546108519</v>
      </c>
      <c r="D474" s="24">
        <v>9816051780499110</v>
      </c>
      <c r="E474" s="24">
        <v>99</v>
      </c>
      <c r="F474" s="24">
        <v>53390</v>
      </c>
      <c r="G474" s="24">
        <v>99970013</v>
      </c>
      <c r="H474" s="24">
        <v>11548</v>
      </c>
      <c r="I474" s="25">
        <v>338170</v>
      </c>
    </row>
    <row r="475" hidden="1" spans="1:9">
      <c r="A475" s="24">
        <v>201609</v>
      </c>
      <c r="B475" s="24">
        <v>459</v>
      </c>
      <c r="C475" s="24">
        <v>13054208433</v>
      </c>
      <c r="D475" s="24">
        <v>9815110273997620</v>
      </c>
      <c r="E475" s="24">
        <v>99</v>
      </c>
      <c r="F475" s="24">
        <v>53390</v>
      </c>
      <c r="G475" s="24">
        <v>99970016</v>
      </c>
      <c r="H475" s="24">
        <v>11547</v>
      </c>
      <c r="I475" s="25">
        <v>400000</v>
      </c>
    </row>
    <row r="476" hidden="1" spans="1:9">
      <c r="A476" s="24">
        <v>201609</v>
      </c>
      <c r="B476" s="24">
        <v>459</v>
      </c>
      <c r="C476" s="24">
        <v>13194596220</v>
      </c>
      <c r="D476" s="24">
        <v>9816050580068450</v>
      </c>
      <c r="E476" s="24">
        <v>99</v>
      </c>
      <c r="F476" s="24">
        <v>53390</v>
      </c>
      <c r="G476" s="24">
        <v>99970016</v>
      </c>
      <c r="H476" s="24">
        <v>11547</v>
      </c>
      <c r="I476" s="25">
        <v>200000</v>
      </c>
    </row>
    <row r="477" hidden="1" spans="1:9">
      <c r="A477" s="24">
        <v>201609</v>
      </c>
      <c r="B477" s="24">
        <v>459</v>
      </c>
      <c r="C477" s="24">
        <v>18644020869</v>
      </c>
      <c r="D477" s="24">
        <v>9815101373262960</v>
      </c>
      <c r="E477" s="24">
        <v>99</v>
      </c>
      <c r="F477" s="24">
        <v>53390</v>
      </c>
      <c r="G477" s="24">
        <v>99970016</v>
      </c>
      <c r="H477" s="24">
        <v>11547</v>
      </c>
      <c r="I477" s="25">
        <v>1200000</v>
      </c>
    </row>
    <row r="478" hidden="1" spans="1:9">
      <c r="A478" s="24">
        <v>201609</v>
      </c>
      <c r="B478" s="24">
        <v>457</v>
      </c>
      <c r="C478" s="24">
        <v>13091750030</v>
      </c>
      <c r="D478" s="24">
        <v>9816051680455420</v>
      </c>
      <c r="E478" s="24">
        <v>99</v>
      </c>
      <c r="F478" s="24">
        <v>53390</v>
      </c>
      <c r="G478" s="24">
        <v>99970016</v>
      </c>
      <c r="H478" s="24">
        <v>11547</v>
      </c>
      <c r="I478" s="25">
        <v>1200000</v>
      </c>
    </row>
    <row r="479" hidden="1" spans="1:9">
      <c r="A479" s="24">
        <v>201609</v>
      </c>
      <c r="B479" s="24">
        <v>455</v>
      </c>
      <c r="C479" s="24">
        <v>15545556309</v>
      </c>
      <c r="D479" s="24">
        <v>9816032978578740</v>
      </c>
      <c r="E479" s="24">
        <v>99</v>
      </c>
      <c r="F479" s="24">
        <v>53390</v>
      </c>
      <c r="G479" s="24">
        <v>99970016</v>
      </c>
      <c r="H479" s="24">
        <v>11547</v>
      </c>
      <c r="I479" s="25">
        <v>50000</v>
      </c>
    </row>
    <row r="480" hidden="1" spans="1:9">
      <c r="A480" s="24">
        <v>201609</v>
      </c>
      <c r="B480" s="24">
        <v>455</v>
      </c>
      <c r="C480" s="24">
        <v>15545550671</v>
      </c>
      <c r="D480" s="24">
        <v>9815111274448460</v>
      </c>
      <c r="E480" s="24">
        <v>99</v>
      </c>
      <c r="F480" s="24">
        <v>53390</v>
      </c>
      <c r="G480" s="24">
        <v>99970016</v>
      </c>
      <c r="H480" s="24">
        <v>11547</v>
      </c>
      <c r="I480" s="25">
        <v>50000</v>
      </c>
    </row>
    <row r="481" hidden="1" spans="1:9">
      <c r="A481" s="24">
        <v>201609</v>
      </c>
      <c r="B481" s="24">
        <v>459</v>
      </c>
      <c r="C481" s="24">
        <v>15604593101</v>
      </c>
      <c r="D481" s="24">
        <v>9816031077881550</v>
      </c>
      <c r="E481" s="24">
        <v>99</v>
      </c>
      <c r="F481" s="24">
        <v>53390</v>
      </c>
      <c r="G481" s="24">
        <v>99970016</v>
      </c>
      <c r="H481" s="24">
        <v>11547</v>
      </c>
      <c r="I481" s="25">
        <v>800000</v>
      </c>
    </row>
    <row r="482" hidden="1" spans="1:9">
      <c r="A482" s="24">
        <v>201609</v>
      </c>
      <c r="B482" s="24">
        <v>459</v>
      </c>
      <c r="C482" s="24">
        <v>13199407682</v>
      </c>
      <c r="D482" s="24">
        <v>9816082584202310</v>
      </c>
      <c r="E482" s="24">
        <v>99</v>
      </c>
      <c r="F482" s="24">
        <v>53390</v>
      </c>
      <c r="G482" s="24">
        <v>99970013</v>
      </c>
      <c r="H482" s="24">
        <v>11548</v>
      </c>
      <c r="I482" s="25">
        <v>19040</v>
      </c>
    </row>
    <row r="483" hidden="1" spans="1:9">
      <c r="A483" s="24">
        <v>201609</v>
      </c>
      <c r="B483" s="24">
        <v>459</v>
      </c>
      <c r="C483" s="24">
        <v>13199407682</v>
      </c>
      <c r="D483" s="24">
        <v>9816082584202310</v>
      </c>
      <c r="E483" s="24">
        <v>99</v>
      </c>
      <c r="F483" s="24">
        <v>53390</v>
      </c>
      <c r="G483" s="24">
        <v>99970016</v>
      </c>
      <c r="H483" s="24">
        <v>11547</v>
      </c>
      <c r="I483" s="25">
        <v>100000</v>
      </c>
    </row>
    <row r="484" hidden="1" spans="1:9">
      <c r="A484" s="24">
        <v>201609</v>
      </c>
      <c r="B484" s="24">
        <v>459</v>
      </c>
      <c r="C484" s="24">
        <v>13089030281</v>
      </c>
      <c r="D484" s="24">
        <v>9816090184561740</v>
      </c>
      <c r="E484" s="24">
        <v>99</v>
      </c>
      <c r="F484" s="24">
        <v>53390</v>
      </c>
      <c r="G484" s="24">
        <v>99970013</v>
      </c>
      <c r="H484" s="24">
        <v>11548</v>
      </c>
      <c r="I484" s="25">
        <v>17640</v>
      </c>
    </row>
    <row r="485" hidden="1" spans="1:9">
      <c r="A485" s="24">
        <v>201609</v>
      </c>
      <c r="B485" s="24">
        <v>459</v>
      </c>
      <c r="C485" s="24">
        <v>13089030281</v>
      </c>
      <c r="D485" s="24">
        <v>9816090184561740</v>
      </c>
      <c r="E485" s="24">
        <v>99</v>
      </c>
      <c r="F485" s="24">
        <v>53390</v>
      </c>
      <c r="G485" s="24">
        <v>99970016</v>
      </c>
      <c r="H485" s="24">
        <v>11547</v>
      </c>
      <c r="I485" s="25">
        <v>400000</v>
      </c>
    </row>
    <row r="486" hidden="1" spans="1:9">
      <c r="A486" s="24">
        <v>201609</v>
      </c>
      <c r="B486" s="24">
        <v>456</v>
      </c>
      <c r="C486" s="24">
        <v>13124560757</v>
      </c>
      <c r="D486" s="24">
        <v>9816062281952890</v>
      </c>
      <c r="E486" s="24">
        <v>99</v>
      </c>
      <c r="F486" s="24">
        <v>53390</v>
      </c>
      <c r="G486" s="24">
        <v>99970013</v>
      </c>
      <c r="H486" s="24">
        <v>11548</v>
      </c>
      <c r="I486" s="25">
        <v>67760</v>
      </c>
    </row>
    <row r="487" hidden="1" spans="1:9">
      <c r="A487" s="24">
        <v>201609</v>
      </c>
      <c r="B487" s="24">
        <v>456</v>
      </c>
      <c r="C487" s="24">
        <v>13124560757</v>
      </c>
      <c r="D487" s="24">
        <v>9816062281952890</v>
      </c>
      <c r="E487" s="24">
        <v>99</v>
      </c>
      <c r="F487" s="24">
        <v>53390</v>
      </c>
      <c r="G487" s="24">
        <v>99970016</v>
      </c>
      <c r="H487" s="24">
        <v>11547</v>
      </c>
      <c r="I487" s="25">
        <v>200000</v>
      </c>
    </row>
    <row r="488" hidden="1" spans="1:9">
      <c r="A488" s="24">
        <v>201609</v>
      </c>
      <c r="B488" s="24">
        <v>453</v>
      </c>
      <c r="C488" s="24">
        <v>13039700587</v>
      </c>
      <c r="D488" s="24">
        <v>9815082071689710</v>
      </c>
      <c r="E488" s="24">
        <v>99</v>
      </c>
      <c r="F488" s="24">
        <v>53390</v>
      </c>
      <c r="G488" s="24">
        <v>99970016</v>
      </c>
      <c r="H488" s="24">
        <v>11547</v>
      </c>
      <c r="I488" s="25">
        <v>100000</v>
      </c>
    </row>
    <row r="489" hidden="1" spans="1:9">
      <c r="A489" s="24">
        <v>201609</v>
      </c>
      <c r="B489" s="24">
        <v>457</v>
      </c>
      <c r="C489" s="24">
        <v>15636430675</v>
      </c>
      <c r="D489" s="24">
        <v>9816091285208950</v>
      </c>
      <c r="E489" s="24">
        <v>99</v>
      </c>
      <c r="F489" s="24">
        <v>53390</v>
      </c>
      <c r="G489" s="24">
        <v>99970016</v>
      </c>
      <c r="H489" s="24">
        <v>11547</v>
      </c>
      <c r="I489" s="25">
        <v>50000</v>
      </c>
    </row>
    <row r="490" hidden="1" spans="1:9">
      <c r="A490" s="24">
        <v>201609</v>
      </c>
      <c r="B490" s="24">
        <v>456</v>
      </c>
      <c r="C490" s="24">
        <v>13029933039</v>
      </c>
      <c r="D490" s="24">
        <v>9816080283372320</v>
      </c>
      <c r="E490" s="24">
        <v>99</v>
      </c>
      <c r="F490" s="24">
        <v>53390</v>
      </c>
      <c r="G490" s="24">
        <v>99970016</v>
      </c>
      <c r="H490" s="24">
        <v>11547</v>
      </c>
      <c r="I490" s="25">
        <v>400000</v>
      </c>
    </row>
    <row r="491" hidden="1" spans="1:9">
      <c r="A491" s="24">
        <v>201609</v>
      </c>
      <c r="B491" s="24">
        <v>453</v>
      </c>
      <c r="C491" s="24">
        <v>15604631379</v>
      </c>
      <c r="D491" s="24">
        <v>9816030777801050</v>
      </c>
      <c r="E491" s="24">
        <v>99</v>
      </c>
      <c r="F491" s="24">
        <v>53390</v>
      </c>
      <c r="G491" s="24">
        <v>99970013</v>
      </c>
      <c r="H491" s="24">
        <v>11548</v>
      </c>
      <c r="I491" s="25">
        <v>27810</v>
      </c>
    </row>
    <row r="492" hidden="1" spans="1:9">
      <c r="A492" s="24">
        <v>201609</v>
      </c>
      <c r="B492" s="24">
        <v>453</v>
      </c>
      <c r="C492" s="24">
        <v>15604631379</v>
      </c>
      <c r="D492" s="24">
        <v>9816030777801050</v>
      </c>
      <c r="E492" s="24">
        <v>99</v>
      </c>
      <c r="F492" s="24">
        <v>53390</v>
      </c>
      <c r="G492" s="24">
        <v>99970016</v>
      </c>
      <c r="H492" s="24">
        <v>11547</v>
      </c>
      <c r="I492" s="25">
        <v>50000</v>
      </c>
    </row>
    <row r="493" hidden="1" spans="1:9">
      <c r="A493" s="24">
        <v>201609</v>
      </c>
      <c r="B493" s="24">
        <v>456</v>
      </c>
      <c r="C493" s="24">
        <v>13039787819</v>
      </c>
      <c r="D493" s="24">
        <v>9816031578019890</v>
      </c>
      <c r="E493" s="24">
        <v>99</v>
      </c>
      <c r="F493" s="24">
        <v>53390</v>
      </c>
      <c r="G493" s="24">
        <v>99970016</v>
      </c>
      <c r="H493" s="24">
        <v>11547</v>
      </c>
      <c r="I493" s="25">
        <v>400000</v>
      </c>
    </row>
    <row r="494" hidden="1" spans="1:9">
      <c r="A494" s="24">
        <v>201609</v>
      </c>
      <c r="B494" s="24">
        <v>464</v>
      </c>
      <c r="C494" s="24">
        <v>15645570168</v>
      </c>
      <c r="D494" s="24">
        <v>9815120875435580</v>
      </c>
      <c r="E494" s="24">
        <v>99</v>
      </c>
      <c r="F494" s="24">
        <v>53390</v>
      </c>
      <c r="G494" s="24">
        <v>99970016</v>
      </c>
      <c r="H494" s="24">
        <v>11547</v>
      </c>
      <c r="I494" s="25">
        <v>1200000</v>
      </c>
    </row>
    <row r="495" hidden="1" spans="1:9">
      <c r="A495" s="24">
        <v>201609</v>
      </c>
      <c r="B495" s="24">
        <v>451</v>
      </c>
      <c r="C495" s="24">
        <v>13029807572</v>
      </c>
      <c r="D495" s="24">
        <v>9816020377184640</v>
      </c>
      <c r="E495" s="24">
        <v>99</v>
      </c>
      <c r="F495" s="24">
        <v>53390</v>
      </c>
      <c r="G495" s="24">
        <v>99970016</v>
      </c>
      <c r="H495" s="24">
        <v>11547</v>
      </c>
      <c r="I495" s="25">
        <v>50000</v>
      </c>
    </row>
    <row r="496" hidden="1" spans="1:9">
      <c r="A496" s="24">
        <v>201609</v>
      </c>
      <c r="B496" s="24">
        <v>457</v>
      </c>
      <c r="C496" s="24">
        <v>13039902168</v>
      </c>
      <c r="D496" s="24">
        <v>9816052680902620</v>
      </c>
      <c r="E496" s="24">
        <v>99</v>
      </c>
      <c r="F496" s="24">
        <v>53390</v>
      </c>
      <c r="G496" s="24">
        <v>99970016</v>
      </c>
      <c r="H496" s="24">
        <v>11547</v>
      </c>
      <c r="I496" s="25">
        <v>99480</v>
      </c>
    </row>
    <row r="497" hidden="1" spans="1:9">
      <c r="A497" s="24">
        <v>201609</v>
      </c>
      <c r="B497" s="24">
        <v>451</v>
      </c>
      <c r="C497" s="24">
        <v>13019723169</v>
      </c>
      <c r="D497" s="24">
        <v>9816070482503250</v>
      </c>
      <c r="E497" s="24">
        <v>99</v>
      </c>
      <c r="F497" s="24">
        <v>53390</v>
      </c>
      <c r="G497" s="24">
        <v>99970016</v>
      </c>
      <c r="H497" s="24">
        <v>11547</v>
      </c>
      <c r="I497" s="25">
        <v>50000</v>
      </c>
    </row>
    <row r="498" hidden="1" spans="1:9">
      <c r="A498" s="24">
        <v>201609</v>
      </c>
      <c r="B498" s="24">
        <v>451</v>
      </c>
      <c r="C498" s="24">
        <v>13115316502</v>
      </c>
      <c r="D498" s="24">
        <v>9816060881408180</v>
      </c>
      <c r="E498" s="24">
        <v>99</v>
      </c>
      <c r="F498" s="24">
        <v>53390</v>
      </c>
      <c r="G498" s="24">
        <v>99970016</v>
      </c>
      <c r="H498" s="24">
        <v>11547</v>
      </c>
      <c r="I498" s="25">
        <v>400000</v>
      </c>
    </row>
    <row r="499" hidden="1" spans="1:9">
      <c r="A499" s="24">
        <v>201609</v>
      </c>
      <c r="B499" s="24">
        <v>452</v>
      </c>
      <c r="C499" s="24">
        <v>13089740575</v>
      </c>
      <c r="D499" s="24">
        <v>9816050980206980</v>
      </c>
      <c r="E499" s="24">
        <v>99</v>
      </c>
      <c r="F499" s="24">
        <v>53390</v>
      </c>
      <c r="G499" s="24">
        <v>99970016</v>
      </c>
      <c r="H499" s="24">
        <v>11547</v>
      </c>
      <c r="I499" s="25">
        <v>100000</v>
      </c>
    </row>
    <row r="500" hidden="1" spans="1:9">
      <c r="A500" s="24">
        <v>201609</v>
      </c>
      <c r="B500" s="24">
        <v>459</v>
      </c>
      <c r="C500" s="24">
        <v>13009831305</v>
      </c>
      <c r="D500" s="24">
        <v>9816081383734690</v>
      </c>
      <c r="E500" s="24">
        <v>99</v>
      </c>
      <c r="F500" s="24">
        <v>53390</v>
      </c>
      <c r="G500" s="24">
        <v>99970016</v>
      </c>
      <c r="H500" s="24">
        <v>11547</v>
      </c>
      <c r="I500" s="25">
        <v>100000</v>
      </c>
    </row>
    <row r="501" hidden="1" spans="1:9">
      <c r="A501" s="24">
        <v>201609</v>
      </c>
      <c r="B501" s="24">
        <v>452</v>
      </c>
      <c r="C501" s="24">
        <v>13069970854</v>
      </c>
      <c r="D501" s="24">
        <v>9816080983575180</v>
      </c>
      <c r="E501" s="24">
        <v>99</v>
      </c>
      <c r="F501" s="24">
        <v>53390</v>
      </c>
      <c r="G501" s="24">
        <v>99970013</v>
      </c>
      <c r="H501" s="24">
        <v>11548</v>
      </c>
      <c r="I501" s="25">
        <v>60830</v>
      </c>
    </row>
    <row r="502" hidden="1" spans="1:9">
      <c r="A502" s="24">
        <v>201609</v>
      </c>
      <c r="B502" s="24">
        <v>452</v>
      </c>
      <c r="C502" s="24">
        <v>13069970854</v>
      </c>
      <c r="D502" s="24">
        <v>9816080983575180</v>
      </c>
      <c r="E502" s="24">
        <v>99</v>
      </c>
      <c r="F502" s="24">
        <v>53390</v>
      </c>
      <c r="G502" s="24">
        <v>99970016</v>
      </c>
      <c r="H502" s="24">
        <v>11547</v>
      </c>
      <c r="I502" s="25">
        <v>400000</v>
      </c>
    </row>
    <row r="503" hidden="1" spans="1:9">
      <c r="A503" s="24">
        <v>201609</v>
      </c>
      <c r="B503" s="24">
        <v>451</v>
      </c>
      <c r="C503" s="24">
        <v>13029726327</v>
      </c>
      <c r="D503" s="24">
        <v>9816031578020570</v>
      </c>
      <c r="E503" s="24">
        <v>99</v>
      </c>
      <c r="F503" s="24">
        <v>53390</v>
      </c>
      <c r="G503" s="24">
        <v>99970013</v>
      </c>
      <c r="H503" s="24">
        <v>11548</v>
      </c>
      <c r="I503" s="25">
        <v>20800</v>
      </c>
    </row>
    <row r="504" hidden="1" spans="1:9">
      <c r="A504" s="24">
        <v>201609</v>
      </c>
      <c r="B504" s="24">
        <v>453</v>
      </c>
      <c r="C504" s="24">
        <v>13224639887</v>
      </c>
      <c r="D504" s="24">
        <v>9815092772833380</v>
      </c>
      <c r="E504" s="24">
        <v>99</v>
      </c>
      <c r="F504" s="24">
        <v>53390</v>
      </c>
      <c r="G504" s="24">
        <v>99970016</v>
      </c>
      <c r="H504" s="24">
        <v>11547</v>
      </c>
      <c r="I504" s="25">
        <v>50000</v>
      </c>
    </row>
    <row r="505" hidden="1" spans="1:9">
      <c r="A505" s="24">
        <v>201609</v>
      </c>
      <c r="B505" s="24">
        <v>451</v>
      </c>
      <c r="C505" s="24">
        <v>13029726327</v>
      </c>
      <c r="D505" s="24">
        <v>9816031578020570</v>
      </c>
      <c r="E505" s="24">
        <v>99</v>
      </c>
      <c r="F505" s="24">
        <v>53390</v>
      </c>
      <c r="G505" s="24">
        <v>99970016</v>
      </c>
      <c r="H505" s="24">
        <v>11547</v>
      </c>
      <c r="I505" s="25">
        <v>100000</v>
      </c>
    </row>
    <row r="506" hidden="1" spans="1:9">
      <c r="A506" s="24">
        <v>201609</v>
      </c>
      <c r="B506" s="24">
        <v>451</v>
      </c>
      <c r="C506" s="24">
        <v>13054281568</v>
      </c>
      <c r="D506" s="24">
        <v>9815112074902200</v>
      </c>
      <c r="E506" s="24">
        <v>99</v>
      </c>
      <c r="F506" s="24">
        <v>53390</v>
      </c>
      <c r="G506" s="24">
        <v>99970013</v>
      </c>
      <c r="H506" s="24">
        <v>11548</v>
      </c>
      <c r="I506" s="25">
        <v>200200</v>
      </c>
    </row>
    <row r="507" hidden="1" spans="1:9">
      <c r="A507" s="24">
        <v>201609</v>
      </c>
      <c r="B507" s="24">
        <v>459</v>
      </c>
      <c r="C507" s="24">
        <v>13039835520</v>
      </c>
      <c r="D507" s="24">
        <v>9816051280304780</v>
      </c>
      <c r="E507" s="24">
        <v>99</v>
      </c>
      <c r="F507" s="24">
        <v>53390</v>
      </c>
      <c r="G507" s="24">
        <v>99970016</v>
      </c>
      <c r="H507" s="24">
        <v>11547</v>
      </c>
      <c r="I507" s="25">
        <v>400000</v>
      </c>
    </row>
    <row r="508" hidden="1" spans="1:9">
      <c r="A508" s="24">
        <v>201609</v>
      </c>
      <c r="B508" s="24">
        <v>451</v>
      </c>
      <c r="C508" s="24">
        <v>13125911397</v>
      </c>
      <c r="D508" s="24">
        <v>9816032178221190</v>
      </c>
      <c r="E508" s="24">
        <v>99</v>
      </c>
      <c r="F508" s="24">
        <v>53390</v>
      </c>
      <c r="G508" s="24">
        <v>99970013</v>
      </c>
      <c r="H508" s="24">
        <v>11548</v>
      </c>
      <c r="I508" s="25">
        <v>4033500</v>
      </c>
    </row>
    <row r="509" hidden="1" spans="1:9">
      <c r="A509" s="24">
        <v>201609</v>
      </c>
      <c r="B509" s="24">
        <v>459</v>
      </c>
      <c r="C509" s="24">
        <v>13029823031</v>
      </c>
      <c r="D509" s="24">
        <v>9816052580877280</v>
      </c>
      <c r="E509" s="24">
        <v>99</v>
      </c>
      <c r="F509" s="24">
        <v>53390</v>
      </c>
      <c r="G509" s="24">
        <v>99970016</v>
      </c>
      <c r="H509" s="24">
        <v>11547</v>
      </c>
      <c r="I509" s="25">
        <v>200000</v>
      </c>
    </row>
    <row r="510" hidden="1" spans="1:9">
      <c r="A510" s="24">
        <v>201609</v>
      </c>
      <c r="B510" s="24">
        <v>451</v>
      </c>
      <c r="C510" s="24">
        <v>13100874110</v>
      </c>
      <c r="D510" s="24">
        <v>100708025110887</v>
      </c>
      <c r="E510" s="24">
        <v>99</v>
      </c>
      <c r="F510" s="24">
        <v>53390</v>
      </c>
      <c r="G510" s="24">
        <v>99970016</v>
      </c>
      <c r="H510" s="24">
        <v>11547</v>
      </c>
      <c r="I510" s="25">
        <v>100000</v>
      </c>
    </row>
    <row r="511" hidden="1" spans="1:9">
      <c r="A511" s="24">
        <v>201609</v>
      </c>
      <c r="B511" s="24">
        <v>451</v>
      </c>
      <c r="C511" s="24">
        <v>15545978281</v>
      </c>
      <c r="D511" s="24">
        <v>100907153294776</v>
      </c>
      <c r="E511" s="24">
        <v>99</v>
      </c>
      <c r="F511" s="24">
        <v>53390</v>
      </c>
      <c r="G511" s="24">
        <v>99970016</v>
      </c>
      <c r="H511" s="24">
        <v>11547</v>
      </c>
      <c r="I511" s="25">
        <v>100000</v>
      </c>
    </row>
    <row r="512" hidden="1" spans="1:9">
      <c r="A512" s="24">
        <v>201609</v>
      </c>
      <c r="B512" s="24">
        <v>452</v>
      </c>
      <c r="C512" s="24">
        <v>15546269462</v>
      </c>
      <c r="D512" s="24">
        <v>9815110273971200</v>
      </c>
      <c r="E512" s="24">
        <v>99</v>
      </c>
      <c r="F512" s="24">
        <v>53390</v>
      </c>
      <c r="G512" s="24">
        <v>99970016</v>
      </c>
      <c r="H512" s="24">
        <v>11547</v>
      </c>
      <c r="I512" s="25">
        <v>800000</v>
      </c>
    </row>
    <row r="513" hidden="1" spans="1:9">
      <c r="A513" s="24">
        <v>201609</v>
      </c>
      <c r="B513" s="24">
        <v>451</v>
      </c>
      <c r="C513" s="24">
        <v>13009803147</v>
      </c>
      <c r="D513" s="24">
        <v>9816070582524720</v>
      </c>
      <c r="E513" s="24">
        <v>99</v>
      </c>
      <c r="F513" s="24">
        <v>53390</v>
      </c>
      <c r="G513" s="24">
        <v>99970016</v>
      </c>
      <c r="H513" s="24">
        <v>11547</v>
      </c>
      <c r="I513" s="25">
        <v>50000</v>
      </c>
    </row>
    <row r="514" hidden="1" spans="1:9">
      <c r="A514" s="24">
        <v>201609</v>
      </c>
      <c r="B514" s="24">
        <v>451</v>
      </c>
      <c r="C514" s="24">
        <v>13029703065</v>
      </c>
      <c r="D514" s="24">
        <v>9816070482503800</v>
      </c>
      <c r="E514" s="24">
        <v>99</v>
      </c>
      <c r="F514" s="24">
        <v>53390</v>
      </c>
      <c r="G514" s="24">
        <v>99970013</v>
      </c>
      <c r="H514" s="24">
        <v>11548</v>
      </c>
      <c r="I514" s="25">
        <v>8280</v>
      </c>
    </row>
    <row r="515" hidden="1" spans="1:9">
      <c r="A515" s="24">
        <v>201609</v>
      </c>
      <c r="B515" s="24">
        <v>451</v>
      </c>
      <c r="C515" s="24">
        <v>13029703065</v>
      </c>
      <c r="D515" s="24">
        <v>9816070482503800</v>
      </c>
      <c r="E515" s="24">
        <v>99</v>
      </c>
      <c r="F515" s="24">
        <v>53390</v>
      </c>
      <c r="G515" s="24">
        <v>99970016</v>
      </c>
      <c r="H515" s="24">
        <v>11547</v>
      </c>
      <c r="I515" s="25">
        <v>50000</v>
      </c>
    </row>
    <row r="516" hidden="1" spans="1:9">
      <c r="A516" s="24">
        <v>201609</v>
      </c>
      <c r="B516" s="24">
        <v>459</v>
      </c>
      <c r="C516" s="24">
        <v>13069740736</v>
      </c>
      <c r="D516" s="24">
        <v>9816070182383640</v>
      </c>
      <c r="E516" s="24">
        <v>99</v>
      </c>
      <c r="F516" s="24">
        <v>53390</v>
      </c>
      <c r="G516" s="24">
        <v>99970016</v>
      </c>
      <c r="H516" s="24">
        <v>11547</v>
      </c>
      <c r="I516" s="25">
        <v>100000</v>
      </c>
    </row>
    <row r="517" hidden="1" spans="1:9">
      <c r="A517" s="24">
        <v>201609</v>
      </c>
      <c r="B517" s="24">
        <v>459</v>
      </c>
      <c r="C517" s="24">
        <v>13069740736</v>
      </c>
      <c r="D517" s="24">
        <v>9816070182383640</v>
      </c>
      <c r="E517" s="24">
        <v>99</v>
      </c>
      <c r="F517" s="24">
        <v>53390</v>
      </c>
      <c r="G517" s="24">
        <v>99970013</v>
      </c>
      <c r="H517" s="24">
        <v>11548</v>
      </c>
      <c r="I517" s="25">
        <v>126800</v>
      </c>
    </row>
    <row r="518" hidden="1" spans="1:9">
      <c r="A518" s="24">
        <v>201609</v>
      </c>
      <c r="B518" s="24">
        <v>451</v>
      </c>
      <c r="C518" s="24">
        <v>13069860176</v>
      </c>
      <c r="D518" s="24">
        <v>9816033078616740</v>
      </c>
      <c r="E518" s="24">
        <v>99</v>
      </c>
      <c r="F518" s="24">
        <v>53390</v>
      </c>
      <c r="G518" s="24">
        <v>99970016</v>
      </c>
      <c r="H518" s="24">
        <v>11547</v>
      </c>
      <c r="I518" s="25">
        <v>50000</v>
      </c>
    </row>
    <row r="519" hidden="1" spans="1:9">
      <c r="A519" s="24">
        <v>201609</v>
      </c>
      <c r="B519" s="24">
        <v>451</v>
      </c>
      <c r="C519" s="24">
        <v>15636160874</v>
      </c>
      <c r="D519" s="24">
        <v>9816061381580380</v>
      </c>
      <c r="E519" s="24">
        <v>99</v>
      </c>
      <c r="F519" s="24">
        <v>53390</v>
      </c>
      <c r="G519" s="24">
        <v>99970016</v>
      </c>
      <c r="H519" s="24">
        <v>11547</v>
      </c>
      <c r="I519" s="25">
        <v>400000</v>
      </c>
    </row>
    <row r="520" hidden="1" spans="1:9">
      <c r="A520" s="24">
        <v>201609</v>
      </c>
      <c r="B520" s="24">
        <v>451</v>
      </c>
      <c r="C520" s="24">
        <v>13159850785</v>
      </c>
      <c r="D520" s="24">
        <v>101108154666827</v>
      </c>
      <c r="E520" s="24">
        <v>99</v>
      </c>
      <c r="F520" s="24">
        <v>53390</v>
      </c>
      <c r="G520" s="24">
        <v>99970016</v>
      </c>
      <c r="H520" s="24">
        <v>11547</v>
      </c>
      <c r="I520" s="25">
        <v>400000</v>
      </c>
    </row>
    <row r="521" hidden="1" spans="1:9">
      <c r="A521" s="24">
        <v>201609</v>
      </c>
      <c r="B521" s="24">
        <v>452</v>
      </c>
      <c r="C521" s="24">
        <v>13089755402</v>
      </c>
      <c r="D521" s="24">
        <v>9815081171444520</v>
      </c>
      <c r="E521" s="24">
        <v>99</v>
      </c>
      <c r="F521" s="24">
        <v>53390</v>
      </c>
      <c r="G521" s="24">
        <v>99970013</v>
      </c>
      <c r="H521" s="24">
        <v>11548</v>
      </c>
      <c r="I521" s="25">
        <v>554890</v>
      </c>
    </row>
    <row r="522" hidden="1" spans="1:9">
      <c r="A522" s="24">
        <v>201609</v>
      </c>
      <c r="B522" s="24">
        <v>452</v>
      </c>
      <c r="C522" s="24">
        <v>13089755402</v>
      </c>
      <c r="D522" s="24">
        <v>9815081171444520</v>
      </c>
      <c r="E522" s="24">
        <v>99</v>
      </c>
      <c r="F522" s="24">
        <v>53390</v>
      </c>
      <c r="G522" s="24">
        <v>99970016</v>
      </c>
      <c r="H522" s="24">
        <v>11547</v>
      </c>
      <c r="I522" s="25">
        <v>800000</v>
      </c>
    </row>
    <row r="523" hidden="1" spans="1:9">
      <c r="A523" s="24">
        <v>201609</v>
      </c>
      <c r="B523" s="24">
        <v>451</v>
      </c>
      <c r="C523" s="24">
        <v>15545540032</v>
      </c>
      <c r="D523" s="24">
        <v>101105273082804</v>
      </c>
      <c r="E523" s="24">
        <v>99</v>
      </c>
      <c r="F523" s="24">
        <v>53390</v>
      </c>
      <c r="G523" s="24">
        <v>99970016</v>
      </c>
      <c r="H523" s="24">
        <v>11547</v>
      </c>
      <c r="I523" s="25">
        <v>50000</v>
      </c>
    </row>
    <row r="524" hidden="1" spans="1:9">
      <c r="A524" s="24">
        <v>201609</v>
      </c>
      <c r="B524" s="24">
        <v>451</v>
      </c>
      <c r="C524" s="24">
        <v>15545540032</v>
      </c>
      <c r="D524" s="24">
        <v>101105273082804</v>
      </c>
      <c r="E524" s="24">
        <v>99</v>
      </c>
      <c r="F524" s="24">
        <v>53390</v>
      </c>
      <c r="G524" s="24">
        <v>99970013</v>
      </c>
      <c r="H524" s="24">
        <v>11548</v>
      </c>
      <c r="I524" s="25">
        <v>786240</v>
      </c>
    </row>
    <row r="525" hidden="1" spans="1:9">
      <c r="A525" s="24">
        <v>201609</v>
      </c>
      <c r="B525" s="24">
        <v>451</v>
      </c>
      <c r="C525" s="24">
        <v>15561563870</v>
      </c>
      <c r="D525" s="24">
        <v>9816092685848590</v>
      </c>
      <c r="E525" s="24">
        <v>99</v>
      </c>
      <c r="F525" s="24">
        <v>53390</v>
      </c>
      <c r="G525" s="24">
        <v>99970016</v>
      </c>
      <c r="H525" s="24">
        <v>11547</v>
      </c>
      <c r="I525" s="25">
        <v>50000</v>
      </c>
    </row>
    <row r="526" hidden="1" spans="1:9">
      <c r="A526" s="24">
        <v>201610</v>
      </c>
      <c r="B526" s="24">
        <v>451</v>
      </c>
      <c r="C526" s="24">
        <v>15694519513</v>
      </c>
      <c r="D526" s="24">
        <v>9816101986860310</v>
      </c>
      <c r="E526" s="24">
        <v>99</v>
      </c>
      <c r="F526" s="24">
        <v>53390</v>
      </c>
      <c r="G526" s="24">
        <v>99970016</v>
      </c>
      <c r="H526" s="24">
        <v>11547</v>
      </c>
      <c r="I526" s="25">
        <v>800000</v>
      </c>
    </row>
    <row r="527" hidden="1" spans="1:9">
      <c r="A527" s="24">
        <v>201610</v>
      </c>
      <c r="B527" s="24">
        <v>452</v>
      </c>
      <c r="C527" s="24">
        <v>13089755402</v>
      </c>
      <c r="D527" s="24">
        <v>9815081171444520</v>
      </c>
      <c r="E527" s="24">
        <v>99</v>
      </c>
      <c r="F527" s="24">
        <v>53390</v>
      </c>
      <c r="G527" s="24">
        <v>99970016</v>
      </c>
      <c r="H527" s="24">
        <v>11547</v>
      </c>
      <c r="I527" s="25">
        <v>800000</v>
      </c>
    </row>
    <row r="528" hidden="1" spans="1:9">
      <c r="A528" s="24">
        <v>201610</v>
      </c>
      <c r="B528" s="24">
        <v>459</v>
      </c>
      <c r="C528" s="24">
        <v>13029823031</v>
      </c>
      <c r="D528" s="24">
        <v>9816052580877280</v>
      </c>
      <c r="E528" s="24">
        <v>99</v>
      </c>
      <c r="F528" s="24">
        <v>53390</v>
      </c>
      <c r="G528" s="24">
        <v>99970016</v>
      </c>
      <c r="H528" s="24">
        <v>11547</v>
      </c>
      <c r="I528" s="25">
        <v>200000</v>
      </c>
    </row>
    <row r="529" hidden="1" spans="1:9">
      <c r="A529" s="24">
        <v>201610</v>
      </c>
      <c r="B529" s="24">
        <v>451</v>
      </c>
      <c r="C529" s="24">
        <v>13115316502</v>
      </c>
      <c r="D529" s="24">
        <v>9816060881408180</v>
      </c>
      <c r="E529" s="24">
        <v>99</v>
      </c>
      <c r="F529" s="24">
        <v>53390</v>
      </c>
      <c r="G529" s="24">
        <v>99970016</v>
      </c>
      <c r="H529" s="24">
        <v>11547</v>
      </c>
      <c r="I529" s="25">
        <v>50000</v>
      </c>
    </row>
    <row r="530" hidden="1" spans="1:9">
      <c r="A530" s="24">
        <v>201610</v>
      </c>
      <c r="B530" s="24">
        <v>451</v>
      </c>
      <c r="C530" s="24">
        <v>13054281568</v>
      </c>
      <c r="D530" s="24">
        <v>9815112074902200</v>
      </c>
      <c r="E530" s="24">
        <v>99</v>
      </c>
      <c r="F530" s="24">
        <v>53390</v>
      </c>
      <c r="G530" s="24">
        <v>99970013</v>
      </c>
      <c r="H530" s="24">
        <v>11548</v>
      </c>
      <c r="I530" s="25">
        <v>178080</v>
      </c>
    </row>
    <row r="531" hidden="1" spans="1:9">
      <c r="A531" s="24">
        <v>201610</v>
      </c>
      <c r="B531" s="24">
        <v>451</v>
      </c>
      <c r="C531" s="24">
        <v>13100874110</v>
      </c>
      <c r="D531" s="24">
        <v>100708025110887</v>
      </c>
      <c r="E531" s="24">
        <v>99</v>
      </c>
      <c r="F531" s="24">
        <v>53390</v>
      </c>
      <c r="G531" s="24">
        <v>99970016</v>
      </c>
      <c r="H531" s="24">
        <v>11547</v>
      </c>
      <c r="I531" s="25">
        <v>100000</v>
      </c>
    </row>
    <row r="532" hidden="1" spans="1:9">
      <c r="A532" s="24">
        <v>201610</v>
      </c>
      <c r="B532" s="24">
        <v>451</v>
      </c>
      <c r="C532" s="24">
        <v>13019723169</v>
      </c>
      <c r="D532" s="24">
        <v>9816070482503250</v>
      </c>
      <c r="E532" s="24">
        <v>99</v>
      </c>
      <c r="F532" s="24">
        <v>53390</v>
      </c>
      <c r="G532" s="24">
        <v>99970016</v>
      </c>
      <c r="H532" s="24">
        <v>11547</v>
      </c>
      <c r="I532" s="25">
        <v>50000</v>
      </c>
    </row>
    <row r="533" hidden="1" spans="1:9">
      <c r="A533" s="24">
        <v>201610</v>
      </c>
      <c r="B533" s="24">
        <v>456</v>
      </c>
      <c r="C533" s="24">
        <v>13039787819</v>
      </c>
      <c r="D533" s="24">
        <v>9816031578019890</v>
      </c>
      <c r="E533" s="24">
        <v>99</v>
      </c>
      <c r="F533" s="24">
        <v>53390</v>
      </c>
      <c r="G533" s="24">
        <v>99970016</v>
      </c>
      <c r="H533" s="24">
        <v>11547</v>
      </c>
      <c r="I533" s="25">
        <v>400000</v>
      </c>
    </row>
    <row r="534" hidden="1" spans="1:9">
      <c r="A534" s="24">
        <v>201610</v>
      </c>
      <c r="B534" s="24">
        <v>459</v>
      </c>
      <c r="C534" s="24">
        <v>13089030281</v>
      </c>
      <c r="D534" s="24">
        <v>9816090184561740</v>
      </c>
      <c r="E534" s="24">
        <v>99</v>
      </c>
      <c r="F534" s="24">
        <v>53390</v>
      </c>
      <c r="G534" s="24">
        <v>99970013</v>
      </c>
      <c r="H534" s="24">
        <v>11548</v>
      </c>
      <c r="I534" s="25">
        <v>42420</v>
      </c>
    </row>
    <row r="535" hidden="1" spans="1:9">
      <c r="A535" s="24">
        <v>201610</v>
      </c>
      <c r="B535" s="24">
        <v>459</v>
      </c>
      <c r="C535" s="24">
        <v>13089030281</v>
      </c>
      <c r="D535" s="24">
        <v>9816090184561740</v>
      </c>
      <c r="E535" s="24">
        <v>99</v>
      </c>
      <c r="F535" s="24">
        <v>53390</v>
      </c>
      <c r="G535" s="24">
        <v>99970016</v>
      </c>
      <c r="H535" s="24">
        <v>11547</v>
      </c>
      <c r="I535" s="25">
        <v>400000</v>
      </c>
    </row>
    <row r="536" hidden="1" spans="1:9">
      <c r="A536" s="24">
        <v>201610</v>
      </c>
      <c r="B536" s="24">
        <v>451</v>
      </c>
      <c r="C536" s="24">
        <v>13029726327</v>
      </c>
      <c r="D536" s="24">
        <v>9816031578020570</v>
      </c>
      <c r="E536" s="24">
        <v>99</v>
      </c>
      <c r="F536" s="24">
        <v>53390</v>
      </c>
      <c r="G536" s="24">
        <v>99970016</v>
      </c>
      <c r="H536" s="24">
        <v>11547</v>
      </c>
      <c r="I536" s="25">
        <v>100000</v>
      </c>
    </row>
    <row r="537" hidden="1" spans="1:9">
      <c r="A537" s="24">
        <v>201610</v>
      </c>
      <c r="B537" s="24">
        <v>459</v>
      </c>
      <c r="C537" s="24">
        <v>18644020869</v>
      </c>
      <c r="D537" s="24">
        <v>9815101373262960</v>
      </c>
      <c r="E537" s="24">
        <v>99</v>
      </c>
      <c r="F537" s="24">
        <v>53390</v>
      </c>
      <c r="G537" s="24">
        <v>99970016</v>
      </c>
      <c r="H537" s="24">
        <v>11547</v>
      </c>
      <c r="I537" s="25">
        <v>1200000</v>
      </c>
    </row>
    <row r="538" hidden="1" spans="1:9">
      <c r="A538" s="24">
        <v>201610</v>
      </c>
      <c r="B538" s="24">
        <v>456</v>
      </c>
      <c r="C538" s="24">
        <v>15604565830</v>
      </c>
      <c r="D538" s="24">
        <v>9816080983603520</v>
      </c>
      <c r="E538" s="24">
        <v>99</v>
      </c>
      <c r="F538" s="24">
        <v>53390</v>
      </c>
      <c r="G538" s="24">
        <v>99970016</v>
      </c>
      <c r="H538" s="24">
        <v>11547</v>
      </c>
      <c r="I538" s="25">
        <v>200000</v>
      </c>
    </row>
    <row r="539" hidden="1" spans="1:9">
      <c r="A539" s="24">
        <v>201610</v>
      </c>
      <c r="B539" s="24">
        <v>459</v>
      </c>
      <c r="C539" s="24">
        <v>13069740736</v>
      </c>
      <c r="D539" s="24">
        <v>9816070182383640</v>
      </c>
      <c r="E539" s="24">
        <v>99</v>
      </c>
      <c r="F539" s="24">
        <v>53390</v>
      </c>
      <c r="G539" s="24">
        <v>99970016</v>
      </c>
      <c r="H539" s="24">
        <v>11547</v>
      </c>
      <c r="I539" s="25">
        <v>100000</v>
      </c>
    </row>
    <row r="540" hidden="1" spans="1:9">
      <c r="A540" s="24">
        <v>201610</v>
      </c>
      <c r="B540" s="24">
        <v>453</v>
      </c>
      <c r="C540" s="24">
        <v>13204536925</v>
      </c>
      <c r="D540" s="24">
        <v>9815092572793560</v>
      </c>
      <c r="E540" s="24">
        <v>99</v>
      </c>
      <c r="F540" s="24">
        <v>53390</v>
      </c>
      <c r="G540" s="24">
        <v>99970016</v>
      </c>
      <c r="H540" s="24">
        <v>11547</v>
      </c>
      <c r="I540" s="25">
        <v>50000</v>
      </c>
    </row>
    <row r="541" hidden="1" spans="1:9">
      <c r="A541" s="24">
        <v>201610</v>
      </c>
      <c r="B541" s="24">
        <v>453</v>
      </c>
      <c r="C541" s="24">
        <v>13204536925</v>
      </c>
      <c r="D541" s="24">
        <v>9815092572793560</v>
      </c>
      <c r="E541" s="24">
        <v>99</v>
      </c>
      <c r="F541" s="24">
        <v>53390</v>
      </c>
      <c r="G541" s="24">
        <v>99970013</v>
      </c>
      <c r="H541" s="24">
        <v>11548</v>
      </c>
      <c r="I541" s="25">
        <v>54630</v>
      </c>
    </row>
    <row r="542" hidden="1" spans="1:9">
      <c r="A542" s="24">
        <v>201610</v>
      </c>
      <c r="B542" s="24">
        <v>455</v>
      </c>
      <c r="C542" s="24">
        <v>15545556309</v>
      </c>
      <c r="D542" s="24">
        <v>9816032978578740</v>
      </c>
      <c r="E542" s="24">
        <v>99</v>
      </c>
      <c r="F542" s="24">
        <v>53390</v>
      </c>
      <c r="G542" s="24">
        <v>99970016</v>
      </c>
      <c r="H542" s="24">
        <v>11547</v>
      </c>
      <c r="I542" s="25">
        <v>50000</v>
      </c>
    </row>
    <row r="543" hidden="1" spans="1:9">
      <c r="A543" s="24">
        <v>201610</v>
      </c>
      <c r="B543" s="24">
        <v>451</v>
      </c>
      <c r="C543" s="24">
        <v>15636160874</v>
      </c>
      <c r="D543" s="24">
        <v>9816061381580380</v>
      </c>
      <c r="E543" s="24">
        <v>99</v>
      </c>
      <c r="F543" s="24">
        <v>53390</v>
      </c>
      <c r="G543" s="24">
        <v>99970016</v>
      </c>
      <c r="H543" s="24">
        <v>11547</v>
      </c>
      <c r="I543" s="25">
        <v>400000</v>
      </c>
    </row>
    <row r="544" hidden="1" spans="1:9">
      <c r="A544" s="24">
        <v>201610</v>
      </c>
      <c r="B544" s="24">
        <v>451</v>
      </c>
      <c r="C544" s="24">
        <v>15545978281</v>
      </c>
      <c r="D544" s="24">
        <v>100907153294776</v>
      </c>
      <c r="E544" s="24">
        <v>99</v>
      </c>
      <c r="F544" s="24">
        <v>53390</v>
      </c>
      <c r="G544" s="24">
        <v>99970016</v>
      </c>
      <c r="H544" s="24">
        <v>11547</v>
      </c>
      <c r="I544" s="25">
        <v>100000</v>
      </c>
    </row>
    <row r="545" hidden="1" spans="1:9">
      <c r="A545" s="24">
        <v>201610</v>
      </c>
      <c r="B545" s="24">
        <v>451</v>
      </c>
      <c r="C545" s="24">
        <v>15546108519</v>
      </c>
      <c r="D545" s="24">
        <v>9816051780499110</v>
      </c>
      <c r="E545" s="24">
        <v>99</v>
      </c>
      <c r="F545" s="24">
        <v>53390</v>
      </c>
      <c r="G545" s="24">
        <v>99970013</v>
      </c>
      <c r="H545" s="24">
        <v>11548</v>
      </c>
      <c r="I545" s="25">
        <v>364770</v>
      </c>
    </row>
    <row r="546" hidden="1" spans="1:9">
      <c r="A546" s="24">
        <v>201610</v>
      </c>
      <c r="B546" s="24">
        <v>451</v>
      </c>
      <c r="C546" s="24">
        <v>13029726327</v>
      </c>
      <c r="D546" s="24">
        <v>9816031578020570</v>
      </c>
      <c r="E546" s="24">
        <v>99</v>
      </c>
      <c r="F546" s="24">
        <v>53390</v>
      </c>
      <c r="G546" s="24">
        <v>99970013</v>
      </c>
      <c r="H546" s="24">
        <v>11548</v>
      </c>
      <c r="I546" s="25">
        <v>147120</v>
      </c>
    </row>
    <row r="547" hidden="1" spans="1:9">
      <c r="A547" s="24">
        <v>201610</v>
      </c>
      <c r="B547" s="24">
        <v>467</v>
      </c>
      <c r="C547" s="24">
        <v>13136966202</v>
      </c>
      <c r="D547" s="24">
        <v>9713072226639910</v>
      </c>
      <c r="E547" s="24">
        <v>99</v>
      </c>
      <c r="F547" s="24">
        <v>53390</v>
      </c>
      <c r="G547" s="24">
        <v>99970016</v>
      </c>
      <c r="H547" s="24">
        <v>11547</v>
      </c>
      <c r="I547" s="25">
        <v>50000</v>
      </c>
    </row>
    <row r="548" hidden="1" spans="1:9">
      <c r="A548" s="24">
        <v>201610</v>
      </c>
      <c r="B548" s="24">
        <v>459</v>
      </c>
      <c r="C548" s="24">
        <v>13009831305</v>
      </c>
      <c r="D548" s="24">
        <v>9816081383734690</v>
      </c>
      <c r="E548" s="24">
        <v>99</v>
      </c>
      <c r="F548" s="24">
        <v>53390</v>
      </c>
      <c r="G548" s="24">
        <v>99970016</v>
      </c>
      <c r="H548" s="24">
        <v>11547</v>
      </c>
      <c r="I548" s="25">
        <v>100000</v>
      </c>
    </row>
    <row r="549" hidden="1" spans="1:9">
      <c r="A549" s="24">
        <v>201610</v>
      </c>
      <c r="B549" s="24">
        <v>452</v>
      </c>
      <c r="C549" s="24">
        <v>15663225094</v>
      </c>
      <c r="D549" s="24">
        <v>9816102086929220</v>
      </c>
      <c r="E549" s="24">
        <v>99</v>
      </c>
      <c r="F549" s="24">
        <v>53390</v>
      </c>
      <c r="G549" s="24">
        <v>99970016</v>
      </c>
      <c r="H549" s="24">
        <v>11547</v>
      </c>
      <c r="I549" s="25">
        <v>100000</v>
      </c>
    </row>
    <row r="550" hidden="1" spans="1:9">
      <c r="A550" s="24">
        <v>201610</v>
      </c>
      <c r="B550" s="24">
        <v>459</v>
      </c>
      <c r="C550" s="24">
        <v>18603679568</v>
      </c>
      <c r="D550" s="24">
        <v>9815061169665820</v>
      </c>
      <c r="E550" s="24">
        <v>99</v>
      </c>
      <c r="F550" s="24">
        <v>53390</v>
      </c>
      <c r="G550" s="24">
        <v>99970016</v>
      </c>
      <c r="H550" s="24">
        <v>11547</v>
      </c>
      <c r="I550" s="25">
        <v>800000</v>
      </c>
    </row>
    <row r="551" hidden="1" spans="1:9">
      <c r="A551" s="24">
        <v>201610</v>
      </c>
      <c r="B551" s="24">
        <v>453</v>
      </c>
      <c r="C551" s="24">
        <v>13045336752</v>
      </c>
      <c r="D551" s="24">
        <v>9816040578809050</v>
      </c>
      <c r="E551" s="24">
        <v>99</v>
      </c>
      <c r="F551" s="24">
        <v>53390</v>
      </c>
      <c r="G551" s="24">
        <v>99970013</v>
      </c>
      <c r="H551" s="24">
        <v>11548</v>
      </c>
      <c r="I551" s="25">
        <v>2160</v>
      </c>
    </row>
    <row r="552" hidden="1" spans="1:9">
      <c r="A552" s="24">
        <v>201610</v>
      </c>
      <c r="B552" s="24">
        <v>453</v>
      </c>
      <c r="C552" s="24">
        <v>13045336752</v>
      </c>
      <c r="D552" s="24">
        <v>9816040578809050</v>
      </c>
      <c r="E552" s="24">
        <v>99</v>
      </c>
      <c r="F552" s="24">
        <v>53390</v>
      </c>
      <c r="G552" s="24">
        <v>99970016</v>
      </c>
      <c r="H552" s="24">
        <v>11547</v>
      </c>
      <c r="I552" s="25">
        <v>50000</v>
      </c>
    </row>
    <row r="553" hidden="1" spans="1:9">
      <c r="A553" s="24">
        <v>201610</v>
      </c>
      <c r="B553" s="24">
        <v>459</v>
      </c>
      <c r="C553" s="24">
        <v>15604593101</v>
      </c>
      <c r="D553" s="24">
        <v>9816031077881550</v>
      </c>
      <c r="E553" s="24">
        <v>99</v>
      </c>
      <c r="F553" s="24">
        <v>53390</v>
      </c>
      <c r="G553" s="24">
        <v>99970016</v>
      </c>
      <c r="H553" s="24">
        <v>11547</v>
      </c>
      <c r="I553" s="25">
        <v>800000</v>
      </c>
    </row>
    <row r="554" hidden="1" spans="1:9">
      <c r="A554" s="24">
        <v>201610</v>
      </c>
      <c r="B554" s="24">
        <v>453</v>
      </c>
      <c r="C554" s="24">
        <v>13019063513</v>
      </c>
      <c r="D554" s="24">
        <v>9816100886404270</v>
      </c>
      <c r="E554" s="24">
        <v>99</v>
      </c>
      <c r="F554" s="24">
        <v>53390</v>
      </c>
      <c r="G554" s="24">
        <v>99970016</v>
      </c>
      <c r="H554" s="24">
        <v>11547</v>
      </c>
      <c r="I554" s="25">
        <v>800000</v>
      </c>
    </row>
    <row r="555" hidden="1" spans="1:9">
      <c r="A555" s="24">
        <v>201610</v>
      </c>
      <c r="B555" s="24">
        <v>459</v>
      </c>
      <c r="C555" s="24">
        <v>13199407682</v>
      </c>
      <c r="D555" s="24">
        <v>9816082584202310</v>
      </c>
      <c r="E555" s="24">
        <v>99</v>
      </c>
      <c r="F555" s="24">
        <v>53390</v>
      </c>
      <c r="G555" s="24">
        <v>99970016</v>
      </c>
      <c r="H555" s="24">
        <v>11547</v>
      </c>
      <c r="I555" s="25">
        <v>100000</v>
      </c>
    </row>
    <row r="556" hidden="1" spans="1:9">
      <c r="A556" s="24">
        <v>201610</v>
      </c>
      <c r="B556" s="24">
        <v>453</v>
      </c>
      <c r="C556" s="24">
        <v>15604631379</v>
      </c>
      <c r="D556" s="24">
        <v>9816030777801050</v>
      </c>
      <c r="E556" s="24">
        <v>99</v>
      </c>
      <c r="F556" s="24">
        <v>53390</v>
      </c>
      <c r="G556" s="24">
        <v>99970016</v>
      </c>
      <c r="H556" s="24">
        <v>11547</v>
      </c>
      <c r="I556" s="25">
        <v>50000</v>
      </c>
    </row>
    <row r="557" hidden="1" spans="1:9">
      <c r="A557" s="24">
        <v>201610</v>
      </c>
      <c r="B557" s="24">
        <v>451</v>
      </c>
      <c r="C557" s="24">
        <v>15546624210</v>
      </c>
      <c r="D557" s="24">
        <v>9816090684827010</v>
      </c>
      <c r="E557" s="24">
        <v>99</v>
      </c>
      <c r="F557" s="24">
        <v>53390</v>
      </c>
      <c r="G557" s="24">
        <v>99970013</v>
      </c>
      <c r="H557" s="24">
        <v>11548</v>
      </c>
      <c r="I557" s="25">
        <v>4798100</v>
      </c>
    </row>
    <row r="558" hidden="1" spans="1:9">
      <c r="A558" s="24">
        <v>201610</v>
      </c>
      <c r="B558" s="24">
        <v>457</v>
      </c>
      <c r="C558" s="24">
        <v>13039910121</v>
      </c>
      <c r="D558" s="24">
        <v>9816101786804990</v>
      </c>
      <c r="E558" s="24">
        <v>99</v>
      </c>
      <c r="F558" s="24">
        <v>53390</v>
      </c>
      <c r="G558" s="24">
        <v>99970016</v>
      </c>
      <c r="H558" s="24">
        <v>11547</v>
      </c>
      <c r="I558" s="25">
        <v>200000</v>
      </c>
    </row>
    <row r="559" hidden="1" spans="1:9">
      <c r="A559" s="24">
        <v>201610</v>
      </c>
      <c r="B559" s="24">
        <v>459</v>
      </c>
      <c r="C559" s="24">
        <v>13045491596</v>
      </c>
      <c r="D559" s="24">
        <v>9816080483443270</v>
      </c>
      <c r="E559" s="24">
        <v>99</v>
      </c>
      <c r="F559" s="24">
        <v>53390</v>
      </c>
      <c r="G559" s="24">
        <v>99970016</v>
      </c>
      <c r="H559" s="24">
        <v>11547</v>
      </c>
      <c r="I559" s="25">
        <v>50000</v>
      </c>
    </row>
    <row r="560" hidden="1" spans="1:9">
      <c r="A560" s="24">
        <v>201610</v>
      </c>
      <c r="B560" s="24">
        <v>453</v>
      </c>
      <c r="C560" s="24">
        <v>13039700587</v>
      </c>
      <c r="D560" s="24">
        <v>9815082071689710</v>
      </c>
      <c r="E560" s="24">
        <v>99</v>
      </c>
      <c r="F560" s="24">
        <v>53390</v>
      </c>
      <c r="G560" s="24">
        <v>99970016</v>
      </c>
      <c r="H560" s="24">
        <v>11547</v>
      </c>
      <c r="I560" s="25">
        <v>100000</v>
      </c>
    </row>
    <row r="561" hidden="1" spans="1:9">
      <c r="A561" s="24">
        <v>201610</v>
      </c>
      <c r="B561" s="24">
        <v>457</v>
      </c>
      <c r="C561" s="24">
        <v>15636430675</v>
      </c>
      <c r="D561" s="24">
        <v>9816091285208950</v>
      </c>
      <c r="E561" s="24">
        <v>99</v>
      </c>
      <c r="F561" s="24">
        <v>53390</v>
      </c>
      <c r="G561" s="24">
        <v>99970016</v>
      </c>
      <c r="H561" s="24">
        <v>11547</v>
      </c>
      <c r="I561" s="25">
        <v>50000</v>
      </c>
    </row>
    <row r="562" hidden="1" spans="1:9">
      <c r="A562" s="24">
        <v>201610</v>
      </c>
      <c r="B562" s="24">
        <v>451</v>
      </c>
      <c r="C562" s="24">
        <v>15545540032</v>
      </c>
      <c r="D562" s="24">
        <v>101105273082804</v>
      </c>
      <c r="E562" s="24">
        <v>99</v>
      </c>
      <c r="F562" s="24">
        <v>53390</v>
      </c>
      <c r="G562" s="24">
        <v>99970016</v>
      </c>
      <c r="H562" s="24">
        <v>11547</v>
      </c>
      <c r="I562" s="25">
        <v>400000</v>
      </c>
    </row>
    <row r="563" hidden="1" spans="1:9">
      <c r="A563" s="24">
        <v>201610</v>
      </c>
      <c r="B563" s="24">
        <v>451</v>
      </c>
      <c r="C563" s="24">
        <v>15545540032</v>
      </c>
      <c r="D563" s="24">
        <v>101105273082804</v>
      </c>
      <c r="E563" s="24">
        <v>99</v>
      </c>
      <c r="F563" s="24">
        <v>53390</v>
      </c>
      <c r="G563" s="24">
        <v>99970013</v>
      </c>
      <c r="H563" s="24">
        <v>11548</v>
      </c>
      <c r="I563" s="25">
        <v>551740</v>
      </c>
    </row>
    <row r="564" hidden="1" spans="1:9">
      <c r="A564" s="24">
        <v>201610</v>
      </c>
      <c r="B564" s="24">
        <v>452</v>
      </c>
      <c r="C564" s="24">
        <v>13069970854</v>
      </c>
      <c r="D564" s="24">
        <v>9816080983575180</v>
      </c>
      <c r="E564" s="24">
        <v>99</v>
      </c>
      <c r="F564" s="24">
        <v>53390</v>
      </c>
      <c r="G564" s="24">
        <v>99970016</v>
      </c>
      <c r="H564" s="24">
        <v>11547</v>
      </c>
      <c r="I564" s="25">
        <v>400000</v>
      </c>
    </row>
    <row r="565" hidden="1" spans="1:9">
      <c r="A565" s="24">
        <v>201610</v>
      </c>
      <c r="B565" s="24">
        <v>453</v>
      </c>
      <c r="C565" s="24">
        <v>15603631425</v>
      </c>
      <c r="D565" s="24">
        <v>9816033178657030</v>
      </c>
      <c r="E565" s="24">
        <v>99</v>
      </c>
      <c r="F565" s="24">
        <v>53390</v>
      </c>
      <c r="G565" s="24">
        <v>99970016</v>
      </c>
      <c r="H565" s="24">
        <v>11547</v>
      </c>
      <c r="I565" s="25">
        <v>200000</v>
      </c>
    </row>
    <row r="566" hidden="1" spans="1:9">
      <c r="A566" s="24">
        <v>201610</v>
      </c>
      <c r="B566" s="24">
        <v>467</v>
      </c>
      <c r="C566" s="24">
        <v>13224675158</v>
      </c>
      <c r="D566" s="24">
        <v>9713071225987090</v>
      </c>
      <c r="E566" s="24">
        <v>99</v>
      </c>
      <c r="F566" s="24">
        <v>53390</v>
      </c>
      <c r="G566" s="24">
        <v>99970016</v>
      </c>
      <c r="H566" s="24">
        <v>11547</v>
      </c>
      <c r="I566" s="25">
        <v>50000</v>
      </c>
    </row>
    <row r="567" hidden="1" spans="1:9">
      <c r="A567" s="24">
        <v>201610</v>
      </c>
      <c r="B567" s="24">
        <v>459</v>
      </c>
      <c r="C567" s="24">
        <v>13039826317</v>
      </c>
      <c r="D567" s="24">
        <v>9815102773691000</v>
      </c>
      <c r="E567" s="24">
        <v>99</v>
      </c>
      <c r="F567" s="24">
        <v>53390</v>
      </c>
      <c r="G567" s="24">
        <v>99970013</v>
      </c>
      <c r="H567" s="24">
        <v>11548</v>
      </c>
      <c r="I567" s="25">
        <v>3974460</v>
      </c>
    </row>
    <row r="568" hidden="1" spans="1:9">
      <c r="A568" s="24">
        <v>201610</v>
      </c>
      <c r="B568" s="24">
        <v>459</v>
      </c>
      <c r="C568" s="24">
        <v>13019085503</v>
      </c>
      <c r="D568" s="24">
        <v>9815102773696610</v>
      </c>
      <c r="E568" s="24">
        <v>99</v>
      </c>
      <c r="F568" s="24">
        <v>53390</v>
      </c>
      <c r="G568" s="24">
        <v>99970013</v>
      </c>
      <c r="H568" s="24">
        <v>11548</v>
      </c>
      <c r="I568" s="25">
        <v>75250</v>
      </c>
    </row>
    <row r="569" hidden="1" spans="1:9">
      <c r="A569" s="24">
        <v>201610</v>
      </c>
      <c r="B569" s="24">
        <v>459</v>
      </c>
      <c r="C569" s="24">
        <v>13054208433</v>
      </c>
      <c r="D569" s="24">
        <v>9815110273997620</v>
      </c>
      <c r="E569" s="24">
        <v>99</v>
      </c>
      <c r="F569" s="24">
        <v>53390</v>
      </c>
      <c r="G569" s="24">
        <v>99970016</v>
      </c>
      <c r="H569" s="24">
        <v>11547</v>
      </c>
      <c r="I569" s="25">
        <v>400000</v>
      </c>
    </row>
    <row r="570" hidden="1" spans="1:9">
      <c r="A570" s="24">
        <v>201610</v>
      </c>
      <c r="B570" s="24">
        <v>459</v>
      </c>
      <c r="C570" s="24">
        <v>13194596220</v>
      </c>
      <c r="D570" s="24">
        <v>9816050580068450</v>
      </c>
      <c r="E570" s="24">
        <v>99</v>
      </c>
      <c r="F570" s="24">
        <v>53390</v>
      </c>
      <c r="G570" s="24">
        <v>99970016</v>
      </c>
      <c r="H570" s="24">
        <v>11547</v>
      </c>
      <c r="I570" s="25">
        <v>200000</v>
      </c>
    </row>
    <row r="571" hidden="1" spans="1:9">
      <c r="A571" s="24">
        <v>201610</v>
      </c>
      <c r="B571" s="24">
        <v>452</v>
      </c>
      <c r="C571" s="24">
        <v>15546269462</v>
      </c>
      <c r="D571" s="24">
        <v>9815110273971200</v>
      </c>
      <c r="E571" s="24">
        <v>99</v>
      </c>
      <c r="F571" s="24">
        <v>53390</v>
      </c>
      <c r="G571" s="24">
        <v>99970016</v>
      </c>
      <c r="H571" s="24">
        <v>11547</v>
      </c>
      <c r="I571" s="25">
        <v>800000</v>
      </c>
    </row>
    <row r="572" hidden="1" spans="1:9">
      <c r="A572" s="24">
        <v>201610</v>
      </c>
      <c r="B572" s="24">
        <v>454</v>
      </c>
      <c r="C572" s="24">
        <v>15545413110</v>
      </c>
      <c r="D572" s="24">
        <v>9816011176616520</v>
      </c>
      <c r="E572" s="24">
        <v>99</v>
      </c>
      <c r="F572" s="24">
        <v>53390</v>
      </c>
      <c r="G572" s="24">
        <v>99970016</v>
      </c>
      <c r="H572" s="24">
        <v>11547</v>
      </c>
      <c r="I572" s="25">
        <v>200000</v>
      </c>
    </row>
    <row r="573" hidden="1" spans="1:9">
      <c r="A573" s="24">
        <v>201610</v>
      </c>
      <c r="B573" s="24">
        <v>464</v>
      </c>
      <c r="C573" s="24">
        <v>15645570168</v>
      </c>
      <c r="D573" s="24">
        <v>9815120875435580</v>
      </c>
      <c r="E573" s="24">
        <v>99</v>
      </c>
      <c r="F573" s="24">
        <v>53390</v>
      </c>
      <c r="G573" s="24">
        <v>99970016</v>
      </c>
      <c r="H573" s="24">
        <v>11547</v>
      </c>
      <c r="I573" s="25">
        <v>1200000</v>
      </c>
    </row>
    <row r="574" hidden="1" spans="1:9">
      <c r="A574" s="24">
        <v>201610</v>
      </c>
      <c r="B574" s="24">
        <v>457</v>
      </c>
      <c r="C574" s="24">
        <v>13091750030</v>
      </c>
      <c r="D574" s="24">
        <v>9816051680455420</v>
      </c>
      <c r="E574" s="24">
        <v>99</v>
      </c>
      <c r="F574" s="24">
        <v>53390</v>
      </c>
      <c r="G574" s="24">
        <v>99970016</v>
      </c>
      <c r="H574" s="24">
        <v>11547</v>
      </c>
      <c r="I574" s="25">
        <v>1200000</v>
      </c>
    </row>
    <row r="575" hidden="1" spans="1:9">
      <c r="A575" s="24">
        <v>201610</v>
      </c>
      <c r="B575" s="24">
        <v>456</v>
      </c>
      <c r="C575" s="24">
        <v>13029933036</v>
      </c>
      <c r="D575" s="24">
        <v>9816070182386050</v>
      </c>
      <c r="E575" s="24">
        <v>99</v>
      </c>
      <c r="F575" s="24">
        <v>53390</v>
      </c>
      <c r="G575" s="24">
        <v>99970016</v>
      </c>
      <c r="H575" s="24">
        <v>11547</v>
      </c>
      <c r="I575" s="25">
        <v>100000</v>
      </c>
    </row>
    <row r="576" hidden="1" spans="1:9">
      <c r="A576" s="24">
        <v>201610</v>
      </c>
      <c r="B576" s="24">
        <v>451</v>
      </c>
      <c r="C576" s="24">
        <v>13069860176</v>
      </c>
      <c r="D576" s="24">
        <v>9816033078616740</v>
      </c>
      <c r="E576" s="24">
        <v>99</v>
      </c>
      <c r="F576" s="24">
        <v>53390</v>
      </c>
      <c r="G576" s="24">
        <v>99970016</v>
      </c>
      <c r="H576" s="24">
        <v>11547</v>
      </c>
      <c r="I576" s="25">
        <v>50000</v>
      </c>
    </row>
    <row r="577" hidden="1" spans="1:9">
      <c r="A577" s="24">
        <v>201610</v>
      </c>
      <c r="B577" s="24">
        <v>451</v>
      </c>
      <c r="C577" s="24">
        <v>15504500846</v>
      </c>
      <c r="D577" s="24">
        <v>9816070182412120</v>
      </c>
      <c r="E577" s="24">
        <v>99</v>
      </c>
      <c r="F577" s="24">
        <v>53390</v>
      </c>
      <c r="G577" s="24">
        <v>99970016</v>
      </c>
      <c r="H577" s="24">
        <v>11547</v>
      </c>
      <c r="I577" s="25">
        <v>200000</v>
      </c>
    </row>
    <row r="578" hidden="1" spans="1:9">
      <c r="A578" s="24">
        <v>201610</v>
      </c>
      <c r="B578" s="24">
        <v>458</v>
      </c>
      <c r="C578" s="24">
        <v>13089625051</v>
      </c>
      <c r="D578" s="24">
        <v>9816040178686730</v>
      </c>
      <c r="E578" s="24">
        <v>99</v>
      </c>
      <c r="F578" s="24">
        <v>53390</v>
      </c>
      <c r="G578" s="24">
        <v>99970016</v>
      </c>
      <c r="H578" s="24">
        <v>11547</v>
      </c>
      <c r="I578" s="25">
        <v>50000</v>
      </c>
    </row>
    <row r="579" hidden="1" spans="1:9">
      <c r="A579" s="24">
        <v>201610</v>
      </c>
      <c r="B579" s="24">
        <v>456</v>
      </c>
      <c r="C579" s="24">
        <v>13214668068</v>
      </c>
      <c r="D579" s="24">
        <v>9815120975450940</v>
      </c>
      <c r="E579" s="24">
        <v>99</v>
      </c>
      <c r="F579" s="24">
        <v>53390</v>
      </c>
      <c r="G579" s="24">
        <v>99970016</v>
      </c>
      <c r="H579" s="24">
        <v>11547</v>
      </c>
      <c r="I579" s="25">
        <v>800000</v>
      </c>
    </row>
    <row r="580" hidden="1" spans="1:9">
      <c r="A580" s="24">
        <v>201610</v>
      </c>
      <c r="B580" s="24">
        <v>455</v>
      </c>
      <c r="C580" s="24">
        <v>15545550671</v>
      </c>
      <c r="D580" s="24">
        <v>9815111274448460</v>
      </c>
      <c r="E580" s="24">
        <v>99</v>
      </c>
      <c r="F580" s="24">
        <v>53390</v>
      </c>
      <c r="G580" s="24">
        <v>99970016</v>
      </c>
      <c r="H580" s="24">
        <v>11547</v>
      </c>
      <c r="I580" s="25">
        <v>50000</v>
      </c>
    </row>
    <row r="581" hidden="1" spans="1:9">
      <c r="A581" s="24">
        <v>201610</v>
      </c>
      <c r="B581" s="24">
        <v>453</v>
      </c>
      <c r="C581" s="24">
        <v>13224639887</v>
      </c>
      <c r="D581" s="24">
        <v>9815092772833380</v>
      </c>
      <c r="E581" s="24">
        <v>99</v>
      </c>
      <c r="F581" s="24">
        <v>53390</v>
      </c>
      <c r="G581" s="24">
        <v>99970016</v>
      </c>
      <c r="H581" s="24">
        <v>11547</v>
      </c>
      <c r="I581" s="25">
        <v>50000</v>
      </c>
    </row>
    <row r="582" hidden="1" spans="1:9">
      <c r="A582" s="24">
        <v>201610</v>
      </c>
      <c r="B582" s="24">
        <v>451</v>
      </c>
      <c r="C582" s="24">
        <v>13125911397</v>
      </c>
      <c r="D582" s="24">
        <v>9816032178221190</v>
      </c>
      <c r="E582" s="24">
        <v>99</v>
      </c>
      <c r="F582" s="24">
        <v>53390</v>
      </c>
      <c r="G582" s="24">
        <v>99970013</v>
      </c>
      <c r="H582" s="24">
        <v>11548</v>
      </c>
      <c r="I582" s="25">
        <v>4322820</v>
      </c>
    </row>
    <row r="583" hidden="1" spans="1:9">
      <c r="A583" s="24">
        <v>201610</v>
      </c>
      <c r="B583" s="24">
        <v>451</v>
      </c>
      <c r="C583" s="24">
        <v>13029807572</v>
      </c>
      <c r="D583" s="24">
        <v>9816020377184640</v>
      </c>
      <c r="E583" s="24">
        <v>99</v>
      </c>
      <c r="F583" s="24">
        <v>53390</v>
      </c>
      <c r="G583" s="24">
        <v>99970016</v>
      </c>
      <c r="H583" s="24">
        <v>11547</v>
      </c>
      <c r="I583" s="25">
        <v>50000</v>
      </c>
    </row>
    <row r="584" hidden="1" spans="1:9">
      <c r="A584" s="24">
        <v>201610</v>
      </c>
      <c r="B584" s="24">
        <v>468</v>
      </c>
      <c r="C584" s="24">
        <v>15545903995</v>
      </c>
      <c r="D584" s="24">
        <v>9713042218943040</v>
      </c>
      <c r="E584" s="24">
        <v>99</v>
      </c>
      <c r="F584" s="24">
        <v>53390</v>
      </c>
      <c r="G584" s="24">
        <v>99970016</v>
      </c>
      <c r="H584" s="24">
        <v>11547</v>
      </c>
      <c r="I584" s="25">
        <v>100000</v>
      </c>
    </row>
    <row r="585" hidden="1" spans="1:9">
      <c r="A585" s="24">
        <v>201610</v>
      </c>
      <c r="B585" s="24">
        <v>459</v>
      </c>
      <c r="C585" s="24">
        <v>13029836886</v>
      </c>
      <c r="D585" s="24">
        <v>9816040178713340</v>
      </c>
      <c r="E585" s="24">
        <v>99</v>
      </c>
      <c r="F585" s="24">
        <v>53390</v>
      </c>
      <c r="G585" s="24">
        <v>99970016</v>
      </c>
      <c r="H585" s="24">
        <v>11547</v>
      </c>
      <c r="I585" s="25">
        <v>400000</v>
      </c>
    </row>
    <row r="586" hidden="1" spans="1:9">
      <c r="A586" s="24">
        <v>201610</v>
      </c>
      <c r="B586" s="24">
        <v>455</v>
      </c>
      <c r="C586" s="24">
        <v>13039953705</v>
      </c>
      <c r="D586" s="24">
        <v>9816053181124200</v>
      </c>
      <c r="E586" s="24">
        <v>99</v>
      </c>
      <c r="F586" s="24">
        <v>53390</v>
      </c>
      <c r="G586" s="24">
        <v>99970013</v>
      </c>
      <c r="H586" s="24">
        <v>11548</v>
      </c>
      <c r="I586" s="25">
        <v>35520</v>
      </c>
    </row>
    <row r="587" hidden="1" spans="1:9">
      <c r="A587" s="24">
        <v>201610</v>
      </c>
      <c r="B587" s="24">
        <v>455</v>
      </c>
      <c r="C587" s="24">
        <v>13039953705</v>
      </c>
      <c r="D587" s="24">
        <v>9816053181124200</v>
      </c>
      <c r="E587" s="24">
        <v>99</v>
      </c>
      <c r="F587" s="24">
        <v>53390</v>
      </c>
      <c r="G587" s="24">
        <v>99970016</v>
      </c>
      <c r="H587" s="24">
        <v>11547</v>
      </c>
      <c r="I587" s="25">
        <v>200000</v>
      </c>
    </row>
    <row r="588" hidden="1" spans="1:9">
      <c r="A588" s="24">
        <v>201610</v>
      </c>
      <c r="B588" s="24">
        <v>451</v>
      </c>
      <c r="C588" s="24">
        <v>13159850785</v>
      </c>
      <c r="D588" s="24">
        <v>101108154666827</v>
      </c>
      <c r="E588" s="24">
        <v>99</v>
      </c>
      <c r="F588" s="24">
        <v>53390</v>
      </c>
      <c r="G588" s="24">
        <v>99970016</v>
      </c>
      <c r="H588" s="24">
        <v>11547</v>
      </c>
      <c r="I588" s="25">
        <v>400000</v>
      </c>
    </row>
    <row r="589" hidden="1" spans="1:9">
      <c r="A589" s="24">
        <v>201610</v>
      </c>
      <c r="B589" s="24">
        <v>456</v>
      </c>
      <c r="C589" s="24">
        <v>13124560757</v>
      </c>
      <c r="D589" s="24">
        <v>9816062281952890</v>
      </c>
      <c r="E589" s="24">
        <v>99</v>
      </c>
      <c r="F589" s="24">
        <v>53390</v>
      </c>
      <c r="G589" s="24">
        <v>99970013</v>
      </c>
      <c r="H589" s="24">
        <v>11548</v>
      </c>
      <c r="I589" s="25">
        <v>8640</v>
      </c>
    </row>
    <row r="590" hidden="1" spans="1:9">
      <c r="A590" s="24">
        <v>201610</v>
      </c>
      <c r="B590" s="24">
        <v>456</v>
      </c>
      <c r="C590" s="24">
        <v>13124560757</v>
      </c>
      <c r="D590" s="24">
        <v>9816062281952890</v>
      </c>
      <c r="E590" s="24">
        <v>99</v>
      </c>
      <c r="F590" s="24">
        <v>53390</v>
      </c>
      <c r="G590" s="24">
        <v>99970016</v>
      </c>
      <c r="H590" s="24">
        <v>11547</v>
      </c>
      <c r="I590" s="25">
        <v>200000</v>
      </c>
    </row>
    <row r="591" hidden="1" spans="1:9">
      <c r="A591" s="24">
        <v>201610</v>
      </c>
      <c r="B591" s="24">
        <v>464</v>
      </c>
      <c r="C591" s="24">
        <v>13009968712</v>
      </c>
      <c r="D591" s="24">
        <v>9816051180285510</v>
      </c>
      <c r="E591" s="24">
        <v>99</v>
      </c>
      <c r="F591" s="24">
        <v>53390</v>
      </c>
      <c r="G591" s="24">
        <v>99970016</v>
      </c>
      <c r="H591" s="24">
        <v>11547</v>
      </c>
      <c r="I591" s="25">
        <v>50000</v>
      </c>
    </row>
    <row r="592" hidden="1" spans="1:9">
      <c r="A592" s="24">
        <v>201610</v>
      </c>
      <c r="B592" s="24">
        <v>451</v>
      </c>
      <c r="C592" s="24">
        <v>15561563870</v>
      </c>
      <c r="D592" s="24">
        <v>9816092685848590</v>
      </c>
      <c r="E592" s="24">
        <v>99</v>
      </c>
      <c r="F592" s="24">
        <v>53390</v>
      </c>
      <c r="G592" s="24">
        <v>99970016</v>
      </c>
      <c r="H592" s="24">
        <v>11547</v>
      </c>
      <c r="I592" s="25">
        <v>50000</v>
      </c>
    </row>
    <row r="593" hidden="1" spans="1:9">
      <c r="A593" s="24">
        <v>201610</v>
      </c>
      <c r="B593" s="24">
        <v>459</v>
      </c>
      <c r="C593" s="24">
        <v>13039835520</v>
      </c>
      <c r="D593" s="24">
        <v>9816051280304780</v>
      </c>
      <c r="E593" s="24">
        <v>99</v>
      </c>
      <c r="F593" s="24">
        <v>53390</v>
      </c>
      <c r="G593" s="24">
        <v>99970016</v>
      </c>
      <c r="H593" s="24">
        <v>11547</v>
      </c>
      <c r="I593" s="25">
        <v>400000</v>
      </c>
    </row>
    <row r="594" hidden="1" spans="1:9">
      <c r="A594" s="24">
        <v>201610</v>
      </c>
      <c r="B594" s="24">
        <v>456</v>
      </c>
      <c r="C594" s="24">
        <v>13029933039</v>
      </c>
      <c r="D594" s="24">
        <v>9816080283372320</v>
      </c>
      <c r="E594" s="24">
        <v>99</v>
      </c>
      <c r="F594" s="24">
        <v>53390</v>
      </c>
      <c r="G594" s="24">
        <v>99970016</v>
      </c>
      <c r="H594" s="24">
        <v>11547</v>
      </c>
      <c r="I594" s="25">
        <v>400000</v>
      </c>
    </row>
    <row r="595" hidden="1" spans="1:9">
      <c r="A595" s="24">
        <v>201610</v>
      </c>
      <c r="B595" s="24">
        <v>451</v>
      </c>
      <c r="C595" s="24">
        <v>13009803147</v>
      </c>
      <c r="D595" s="24">
        <v>9816070582524720</v>
      </c>
      <c r="E595" s="24">
        <v>99</v>
      </c>
      <c r="F595" s="24">
        <v>53390</v>
      </c>
      <c r="G595" s="24">
        <v>99970016</v>
      </c>
      <c r="H595" s="24">
        <v>11547</v>
      </c>
      <c r="I595" s="25">
        <v>50000</v>
      </c>
    </row>
    <row r="596" hidden="1" spans="1:9">
      <c r="A596" s="24">
        <v>201610</v>
      </c>
      <c r="B596" s="24">
        <v>451</v>
      </c>
      <c r="C596" s="24">
        <v>13029703065</v>
      </c>
      <c r="D596" s="24">
        <v>9816070482503800</v>
      </c>
      <c r="E596" s="24">
        <v>99</v>
      </c>
      <c r="F596" s="24">
        <v>53390</v>
      </c>
      <c r="G596" s="24">
        <v>99970013</v>
      </c>
      <c r="H596" s="24">
        <v>11548</v>
      </c>
      <c r="I596" s="25">
        <v>34200</v>
      </c>
    </row>
    <row r="597" hidden="1" spans="1:9">
      <c r="A597" s="24">
        <v>201610</v>
      </c>
      <c r="B597" s="24">
        <v>451</v>
      </c>
      <c r="C597" s="24">
        <v>13029703065</v>
      </c>
      <c r="D597" s="24">
        <v>9816070482503800</v>
      </c>
      <c r="E597" s="24">
        <v>99</v>
      </c>
      <c r="F597" s="24">
        <v>53390</v>
      </c>
      <c r="G597" s="24">
        <v>99970016</v>
      </c>
      <c r="H597" s="24">
        <v>11547</v>
      </c>
      <c r="I597" s="25">
        <v>50000</v>
      </c>
    </row>
    <row r="598" hidden="1" spans="1:9">
      <c r="A598" s="24">
        <v>201611</v>
      </c>
      <c r="B598" s="24">
        <v>451</v>
      </c>
      <c r="C598" s="24">
        <v>13029726327</v>
      </c>
      <c r="D598" s="24">
        <v>9816031578020570</v>
      </c>
      <c r="E598" s="24">
        <v>99</v>
      </c>
      <c r="F598" s="24">
        <v>53390</v>
      </c>
      <c r="G598" s="24">
        <v>99970013</v>
      </c>
      <c r="H598" s="24">
        <v>11548</v>
      </c>
      <c r="I598" s="25">
        <v>54960</v>
      </c>
    </row>
    <row r="599" hidden="1" spans="1:9">
      <c r="A599" s="24">
        <v>201611</v>
      </c>
      <c r="B599" s="24">
        <v>451</v>
      </c>
      <c r="C599" s="24">
        <v>13029726327</v>
      </c>
      <c r="D599" s="24">
        <v>9816031578020570</v>
      </c>
      <c r="E599" s="24">
        <v>99</v>
      </c>
      <c r="F599" s="24">
        <v>53390</v>
      </c>
      <c r="G599" s="24">
        <v>99970016</v>
      </c>
      <c r="H599" s="24">
        <v>11547</v>
      </c>
      <c r="I599" s="25">
        <v>100000</v>
      </c>
    </row>
    <row r="600" hidden="1" spans="1:9">
      <c r="A600" s="24">
        <v>201611</v>
      </c>
      <c r="B600" s="24">
        <v>453</v>
      </c>
      <c r="C600" s="24">
        <v>13224639887</v>
      </c>
      <c r="D600" s="24">
        <v>9815092772833380</v>
      </c>
      <c r="E600" s="24">
        <v>99</v>
      </c>
      <c r="F600" s="24">
        <v>53390</v>
      </c>
      <c r="G600" s="24">
        <v>99970016</v>
      </c>
      <c r="H600" s="24">
        <v>11547</v>
      </c>
      <c r="I600" s="25">
        <v>50000</v>
      </c>
    </row>
    <row r="601" hidden="1" spans="1:9">
      <c r="A601" s="24">
        <v>201611</v>
      </c>
      <c r="B601" s="24">
        <v>464</v>
      </c>
      <c r="C601" s="24">
        <v>15645570168</v>
      </c>
      <c r="D601" s="24">
        <v>9815120875435580</v>
      </c>
      <c r="E601" s="24">
        <v>99</v>
      </c>
      <c r="F601" s="24">
        <v>53390</v>
      </c>
      <c r="G601" s="24">
        <v>99970016</v>
      </c>
      <c r="H601" s="24">
        <v>11547</v>
      </c>
      <c r="I601" s="25">
        <v>1200000</v>
      </c>
    </row>
    <row r="602" hidden="1" spans="1:9">
      <c r="A602" s="24">
        <v>201611</v>
      </c>
      <c r="B602" s="24">
        <v>451</v>
      </c>
      <c r="C602" s="24">
        <v>15546108519</v>
      </c>
      <c r="D602" s="24">
        <v>9816051780499110</v>
      </c>
      <c r="E602" s="24">
        <v>99</v>
      </c>
      <c r="F602" s="24">
        <v>53390</v>
      </c>
      <c r="G602" s="24">
        <v>99970013</v>
      </c>
      <c r="H602" s="24">
        <v>11548</v>
      </c>
      <c r="I602" s="25">
        <v>528290</v>
      </c>
    </row>
    <row r="603" hidden="1" spans="1:9">
      <c r="A603" s="24">
        <v>201611</v>
      </c>
      <c r="B603" s="24">
        <v>468</v>
      </c>
      <c r="C603" s="24">
        <v>15545903995</v>
      </c>
      <c r="D603" s="24">
        <v>9713042218943040</v>
      </c>
      <c r="E603" s="24">
        <v>99</v>
      </c>
      <c r="F603" s="24">
        <v>53390</v>
      </c>
      <c r="G603" s="24">
        <v>99970016</v>
      </c>
      <c r="H603" s="24">
        <v>11547</v>
      </c>
      <c r="I603" s="25">
        <v>12950</v>
      </c>
    </row>
    <row r="604" hidden="1" spans="1:9">
      <c r="A604" s="24">
        <v>201611</v>
      </c>
      <c r="B604" s="24">
        <v>468</v>
      </c>
      <c r="C604" s="24">
        <v>15545903995</v>
      </c>
      <c r="D604" s="24">
        <v>9713042218943040</v>
      </c>
      <c r="E604" s="24">
        <v>99</v>
      </c>
      <c r="F604" s="24">
        <v>53390</v>
      </c>
      <c r="G604" s="24">
        <v>99970013</v>
      </c>
      <c r="H604" s="24">
        <v>11548</v>
      </c>
      <c r="I604" s="25">
        <v>0</v>
      </c>
    </row>
    <row r="605" hidden="1" spans="1:9">
      <c r="A605" s="24">
        <v>201611</v>
      </c>
      <c r="B605" s="24">
        <v>457</v>
      </c>
      <c r="C605" s="24">
        <v>13039910121</v>
      </c>
      <c r="D605" s="24">
        <v>9816101786804990</v>
      </c>
      <c r="E605" s="24">
        <v>99</v>
      </c>
      <c r="F605" s="24">
        <v>53390</v>
      </c>
      <c r="G605" s="24">
        <v>99970016</v>
      </c>
      <c r="H605" s="24">
        <v>11547</v>
      </c>
      <c r="I605" s="25">
        <v>200000</v>
      </c>
    </row>
    <row r="606" hidden="1" spans="1:9">
      <c r="A606" s="24">
        <v>201611</v>
      </c>
      <c r="B606" s="24">
        <v>453</v>
      </c>
      <c r="C606" s="24">
        <v>13019063513</v>
      </c>
      <c r="D606" s="24">
        <v>9816100886404270</v>
      </c>
      <c r="E606" s="24">
        <v>99</v>
      </c>
      <c r="F606" s="24">
        <v>53390</v>
      </c>
      <c r="G606" s="24">
        <v>99970013</v>
      </c>
      <c r="H606" s="24">
        <v>11548</v>
      </c>
      <c r="I606" s="25">
        <v>516740</v>
      </c>
    </row>
    <row r="607" hidden="1" spans="1:9">
      <c r="A607" s="24">
        <v>201611</v>
      </c>
      <c r="B607" s="24">
        <v>453</v>
      </c>
      <c r="C607" s="24">
        <v>13019063513</v>
      </c>
      <c r="D607" s="24">
        <v>9816100886404270</v>
      </c>
      <c r="E607" s="24">
        <v>99</v>
      </c>
      <c r="F607" s="24">
        <v>53390</v>
      </c>
      <c r="G607" s="24">
        <v>99970016</v>
      </c>
      <c r="H607" s="24">
        <v>11547</v>
      </c>
      <c r="I607" s="25">
        <v>800000</v>
      </c>
    </row>
    <row r="608" hidden="1" spans="1:9">
      <c r="A608" s="24">
        <v>201611</v>
      </c>
      <c r="B608" s="24">
        <v>453</v>
      </c>
      <c r="C608" s="24">
        <v>13039700587</v>
      </c>
      <c r="D608" s="24">
        <v>9815082071689710</v>
      </c>
      <c r="E608" s="24">
        <v>99</v>
      </c>
      <c r="F608" s="24">
        <v>53390</v>
      </c>
      <c r="G608" s="24">
        <v>99970016</v>
      </c>
      <c r="H608" s="24">
        <v>11547</v>
      </c>
      <c r="I608" s="25">
        <v>100000</v>
      </c>
    </row>
    <row r="609" hidden="1" spans="1:9">
      <c r="A609" s="24">
        <v>201611</v>
      </c>
      <c r="B609" s="24">
        <v>453</v>
      </c>
      <c r="C609" s="24">
        <v>13039700587</v>
      </c>
      <c r="D609" s="24">
        <v>9815082071689710</v>
      </c>
      <c r="E609" s="24">
        <v>99</v>
      </c>
      <c r="F609" s="24">
        <v>53390</v>
      </c>
      <c r="G609" s="24">
        <v>99970013</v>
      </c>
      <c r="H609" s="24">
        <v>11548</v>
      </c>
      <c r="I609" s="25">
        <v>227760</v>
      </c>
    </row>
    <row r="610" hidden="1" spans="1:9">
      <c r="A610" s="24">
        <v>201611</v>
      </c>
      <c r="B610" s="24">
        <v>451</v>
      </c>
      <c r="C610" s="24">
        <v>13009803147</v>
      </c>
      <c r="D610" s="24">
        <v>9816070582524720</v>
      </c>
      <c r="E610" s="24">
        <v>99</v>
      </c>
      <c r="F610" s="24">
        <v>53390</v>
      </c>
      <c r="G610" s="24">
        <v>99970016</v>
      </c>
      <c r="H610" s="24">
        <v>11547</v>
      </c>
      <c r="I610" s="25">
        <v>50000</v>
      </c>
    </row>
    <row r="611" hidden="1" spans="1:9">
      <c r="A611" s="24">
        <v>201611</v>
      </c>
      <c r="B611" s="24">
        <v>451</v>
      </c>
      <c r="C611" s="24">
        <v>13029703065</v>
      </c>
      <c r="D611" s="24">
        <v>9816070482503800</v>
      </c>
      <c r="E611" s="24">
        <v>99</v>
      </c>
      <c r="F611" s="24">
        <v>53390</v>
      </c>
      <c r="G611" s="24">
        <v>99970016</v>
      </c>
      <c r="H611" s="24">
        <v>11547</v>
      </c>
      <c r="I611" s="25">
        <v>50000</v>
      </c>
    </row>
    <row r="612" hidden="1" spans="1:9">
      <c r="A612" s="24">
        <v>201611</v>
      </c>
      <c r="B612" s="24">
        <v>451</v>
      </c>
      <c r="C612" s="24">
        <v>15504500846</v>
      </c>
      <c r="D612" s="24">
        <v>9816070182412120</v>
      </c>
      <c r="E612" s="24">
        <v>99</v>
      </c>
      <c r="F612" s="24">
        <v>53390</v>
      </c>
      <c r="G612" s="24">
        <v>99970013</v>
      </c>
      <c r="H612" s="24">
        <v>11548</v>
      </c>
      <c r="I612" s="25">
        <v>118960</v>
      </c>
    </row>
    <row r="613" hidden="1" spans="1:9">
      <c r="A613" s="24">
        <v>201611</v>
      </c>
      <c r="B613" s="24">
        <v>451</v>
      </c>
      <c r="C613" s="24">
        <v>15504500846</v>
      </c>
      <c r="D613" s="24">
        <v>9816070182412120</v>
      </c>
      <c r="E613" s="24">
        <v>99</v>
      </c>
      <c r="F613" s="24">
        <v>53390</v>
      </c>
      <c r="G613" s="24">
        <v>99970016</v>
      </c>
      <c r="H613" s="24">
        <v>11547</v>
      </c>
      <c r="I613" s="25">
        <v>200000</v>
      </c>
    </row>
    <row r="614" hidden="1" spans="1:9">
      <c r="A614" s="24">
        <v>201611</v>
      </c>
      <c r="B614" s="24">
        <v>451</v>
      </c>
      <c r="C614" s="24">
        <v>13159850785</v>
      </c>
      <c r="D614" s="24">
        <v>101108154666827</v>
      </c>
      <c r="E614" s="24">
        <v>99</v>
      </c>
      <c r="F614" s="24">
        <v>53390</v>
      </c>
      <c r="G614" s="24">
        <v>99970016</v>
      </c>
      <c r="H614" s="24">
        <v>11547</v>
      </c>
      <c r="I614" s="25">
        <v>400000</v>
      </c>
    </row>
    <row r="615" hidden="1" spans="1:9">
      <c r="A615" s="24">
        <v>201611</v>
      </c>
      <c r="B615" s="24">
        <v>456</v>
      </c>
      <c r="C615" s="24">
        <v>13029933039</v>
      </c>
      <c r="D615" s="24">
        <v>9816080283372320</v>
      </c>
      <c r="E615" s="24">
        <v>99</v>
      </c>
      <c r="F615" s="24">
        <v>53390</v>
      </c>
      <c r="G615" s="24">
        <v>99970016</v>
      </c>
      <c r="H615" s="24">
        <v>11547</v>
      </c>
      <c r="I615" s="25">
        <v>0</v>
      </c>
    </row>
    <row r="616" hidden="1" spans="1:9">
      <c r="A616" s="24">
        <v>201611</v>
      </c>
      <c r="B616" s="24">
        <v>456</v>
      </c>
      <c r="C616" s="24">
        <v>13124560757</v>
      </c>
      <c r="D616" s="24">
        <v>9816062281952890</v>
      </c>
      <c r="E616" s="24">
        <v>99</v>
      </c>
      <c r="F616" s="24">
        <v>53390</v>
      </c>
      <c r="G616" s="24">
        <v>99970013</v>
      </c>
      <c r="H616" s="24">
        <v>11548</v>
      </c>
      <c r="I616" s="25">
        <v>58400</v>
      </c>
    </row>
    <row r="617" hidden="1" spans="1:9">
      <c r="A617" s="24">
        <v>201611</v>
      </c>
      <c r="B617" s="24">
        <v>456</v>
      </c>
      <c r="C617" s="24">
        <v>13124560757</v>
      </c>
      <c r="D617" s="24">
        <v>9816062281952890</v>
      </c>
      <c r="E617" s="24">
        <v>99</v>
      </c>
      <c r="F617" s="24">
        <v>53390</v>
      </c>
      <c r="G617" s="24">
        <v>99970016</v>
      </c>
      <c r="H617" s="24">
        <v>11547</v>
      </c>
      <c r="I617" s="25">
        <v>200000</v>
      </c>
    </row>
    <row r="618" hidden="1" spans="1:9">
      <c r="A618" s="24">
        <v>201611</v>
      </c>
      <c r="B618" s="24">
        <v>457</v>
      </c>
      <c r="C618" s="24">
        <v>13091750030</v>
      </c>
      <c r="D618" s="24">
        <v>9816051680455420</v>
      </c>
      <c r="E618" s="24">
        <v>99</v>
      </c>
      <c r="F618" s="24">
        <v>53390</v>
      </c>
      <c r="G618" s="24">
        <v>99970016</v>
      </c>
      <c r="H618" s="24">
        <v>11547</v>
      </c>
      <c r="I618" s="25">
        <v>1200000</v>
      </c>
    </row>
    <row r="619" hidden="1" spans="1:9">
      <c r="A619" s="24">
        <v>201611</v>
      </c>
      <c r="B619" s="24">
        <v>453</v>
      </c>
      <c r="C619" s="24">
        <v>15604631379</v>
      </c>
      <c r="D619" s="24">
        <v>9816030777801050</v>
      </c>
      <c r="E619" s="24">
        <v>99</v>
      </c>
      <c r="F619" s="24">
        <v>53390</v>
      </c>
      <c r="G619" s="24">
        <v>99970016</v>
      </c>
      <c r="H619" s="24">
        <v>11547</v>
      </c>
      <c r="I619" s="25">
        <v>50000</v>
      </c>
    </row>
    <row r="620" hidden="1" spans="1:9">
      <c r="A620" s="24">
        <v>201611</v>
      </c>
      <c r="B620" s="24">
        <v>452</v>
      </c>
      <c r="C620" s="24">
        <v>13089740575</v>
      </c>
      <c r="D620" s="24">
        <v>9816050980206980</v>
      </c>
      <c r="E620" s="24">
        <v>99</v>
      </c>
      <c r="F620" s="24">
        <v>53390</v>
      </c>
      <c r="G620" s="24">
        <v>99970016</v>
      </c>
      <c r="H620" s="24">
        <v>11547</v>
      </c>
      <c r="I620" s="25">
        <v>100000</v>
      </c>
    </row>
    <row r="621" hidden="1" spans="1:9">
      <c r="A621" s="24">
        <v>201611</v>
      </c>
      <c r="B621" s="24">
        <v>459</v>
      </c>
      <c r="C621" s="24">
        <v>13039835520</v>
      </c>
      <c r="D621" s="24">
        <v>9816051280304780</v>
      </c>
      <c r="E621" s="24">
        <v>99</v>
      </c>
      <c r="F621" s="24">
        <v>53390</v>
      </c>
      <c r="G621" s="24">
        <v>99970016</v>
      </c>
      <c r="H621" s="24">
        <v>11547</v>
      </c>
      <c r="I621" s="25">
        <v>400000</v>
      </c>
    </row>
    <row r="622" hidden="1" spans="1:9">
      <c r="A622" s="24">
        <v>201611</v>
      </c>
      <c r="B622" s="24">
        <v>459</v>
      </c>
      <c r="C622" s="24">
        <v>13054208433</v>
      </c>
      <c r="D622" s="24">
        <v>9815110273997620</v>
      </c>
      <c r="E622" s="24">
        <v>99</v>
      </c>
      <c r="F622" s="24">
        <v>53390</v>
      </c>
      <c r="G622" s="24">
        <v>99970016</v>
      </c>
      <c r="H622" s="24">
        <v>11547</v>
      </c>
      <c r="I622" s="25">
        <v>400000</v>
      </c>
    </row>
    <row r="623" hidden="1" spans="1:9">
      <c r="A623" s="24">
        <v>201611</v>
      </c>
      <c r="B623" s="24">
        <v>451</v>
      </c>
      <c r="C623" s="24">
        <v>13019723169</v>
      </c>
      <c r="D623" s="24">
        <v>9816070482503250</v>
      </c>
      <c r="E623" s="24">
        <v>99</v>
      </c>
      <c r="F623" s="24">
        <v>53390</v>
      </c>
      <c r="G623" s="24">
        <v>99970016</v>
      </c>
      <c r="H623" s="24">
        <v>11547</v>
      </c>
      <c r="I623" s="25">
        <v>50000</v>
      </c>
    </row>
    <row r="624" hidden="1" spans="1:9">
      <c r="A624" s="24">
        <v>201611</v>
      </c>
      <c r="B624" s="24">
        <v>451</v>
      </c>
      <c r="C624" s="24">
        <v>13115316502</v>
      </c>
      <c r="D624" s="24">
        <v>9816060881408180</v>
      </c>
      <c r="E624" s="24">
        <v>99</v>
      </c>
      <c r="F624" s="24">
        <v>53390</v>
      </c>
      <c r="G624" s="24">
        <v>99970016</v>
      </c>
      <c r="H624" s="24">
        <v>11547</v>
      </c>
      <c r="I624" s="25">
        <v>50000</v>
      </c>
    </row>
    <row r="625" hidden="1" spans="1:9">
      <c r="A625" s="24">
        <v>201611</v>
      </c>
      <c r="B625" s="24">
        <v>451</v>
      </c>
      <c r="C625" s="24">
        <v>13115316502</v>
      </c>
      <c r="D625" s="24">
        <v>9816060881408180</v>
      </c>
      <c r="E625" s="24">
        <v>99</v>
      </c>
      <c r="F625" s="24">
        <v>53390</v>
      </c>
      <c r="G625" s="24">
        <v>99970013</v>
      </c>
      <c r="H625" s="24">
        <v>11548</v>
      </c>
      <c r="I625" s="25">
        <v>515250</v>
      </c>
    </row>
    <row r="626" hidden="1" spans="1:9">
      <c r="A626" s="24">
        <v>201611</v>
      </c>
      <c r="B626" s="24">
        <v>451</v>
      </c>
      <c r="C626" s="24">
        <v>13054281568</v>
      </c>
      <c r="D626" s="24">
        <v>9815112074902200</v>
      </c>
      <c r="E626" s="24">
        <v>99</v>
      </c>
      <c r="F626" s="24">
        <v>53390</v>
      </c>
      <c r="G626" s="24">
        <v>99970013</v>
      </c>
      <c r="H626" s="24">
        <v>11548</v>
      </c>
      <c r="I626" s="25">
        <v>278810</v>
      </c>
    </row>
    <row r="627" hidden="1" spans="1:9">
      <c r="A627" s="24">
        <v>201611</v>
      </c>
      <c r="B627" s="24">
        <v>451</v>
      </c>
      <c r="C627" s="24">
        <v>13069860176</v>
      </c>
      <c r="D627" s="24">
        <v>9816033078616740</v>
      </c>
      <c r="E627" s="24">
        <v>99</v>
      </c>
      <c r="F627" s="24">
        <v>53390</v>
      </c>
      <c r="G627" s="24">
        <v>99970016</v>
      </c>
      <c r="H627" s="24">
        <v>11547</v>
      </c>
      <c r="I627" s="25">
        <v>50000</v>
      </c>
    </row>
    <row r="628" hidden="1" spans="1:9">
      <c r="A628" s="24">
        <v>201611</v>
      </c>
      <c r="B628" s="24">
        <v>459</v>
      </c>
      <c r="C628" s="24">
        <v>13029823031</v>
      </c>
      <c r="D628" s="24">
        <v>9816052580877280</v>
      </c>
      <c r="E628" s="24">
        <v>99</v>
      </c>
      <c r="F628" s="24">
        <v>53390</v>
      </c>
      <c r="G628" s="24">
        <v>99970016</v>
      </c>
      <c r="H628" s="24">
        <v>11547</v>
      </c>
      <c r="I628" s="25">
        <v>200000</v>
      </c>
    </row>
    <row r="629" hidden="1" spans="1:9">
      <c r="A629" s="24">
        <v>201611</v>
      </c>
      <c r="B629" s="24">
        <v>459</v>
      </c>
      <c r="C629" s="24">
        <v>13069740736</v>
      </c>
      <c r="D629" s="24">
        <v>9816070182383640</v>
      </c>
      <c r="E629" s="24">
        <v>99</v>
      </c>
      <c r="F629" s="24">
        <v>53390</v>
      </c>
      <c r="G629" s="24">
        <v>99970016</v>
      </c>
      <c r="H629" s="24">
        <v>11547</v>
      </c>
      <c r="I629" s="25">
        <v>100000</v>
      </c>
    </row>
    <row r="630" hidden="1" spans="1:9">
      <c r="A630" s="24">
        <v>201611</v>
      </c>
      <c r="B630" s="24">
        <v>452</v>
      </c>
      <c r="C630" s="24">
        <v>15546269462</v>
      </c>
      <c r="D630" s="24">
        <v>9815110273971200</v>
      </c>
      <c r="E630" s="24">
        <v>99</v>
      </c>
      <c r="F630" s="24">
        <v>53390</v>
      </c>
      <c r="G630" s="24">
        <v>99970016</v>
      </c>
      <c r="H630" s="24">
        <v>11547</v>
      </c>
      <c r="I630" s="25">
        <v>800000</v>
      </c>
    </row>
    <row r="631" hidden="1" spans="1:9">
      <c r="A631" s="24">
        <v>201611</v>
      </c>
      <c r="B631" s="24">
        <v>455</v>
      </c>
      <c r="C631" s="24">
        <v>15545556309</v>
      </c>
      <c r="D631" s="24">
        <v>9816032978578740</v>
      </c>
      <c r="E631" s="24">
        <v>99</v>
      </c>
      <c r="F631" s="24">
        <v>53390</v>
      </c>
      <c r="G631" s="24">
        <v>99970016</v>
      </c>
      <c r="H631" s="24">
        <v>11547</v>
      </c>
      <c r="I631" s="25">
        <v>50000</v>
      </c>
    </row>
    <row r="632" hidden="1" spans="1:9">
      <c r="A632" s="24">
        <v>201611</v>
      </c>
      <c r="B632" s="24">
        <v>459</v>
      </c>
      <c r="C632" s="24">
        <v>13199407682</v>
      </c>
      <c r="D632" s="24">
        <v>9816082584202310</v>
      </c>
      <c r="E632" s="24">
        <v>99</v>
      </c>
      <c r="F632" s="24">
        <v>53390</v>
      </c>
      <c r="G632" s="24">
        <v>99970013</v>
      </c>
      <c r="H632" s="24">
        <v>11548</v>
      </c>
      <c r="I632" s="25">
        <v>28240</v>
      </c>
    </row>
    <row r="633" hidden="1" spans="1:9">
      <c r="A633" s="24">
        <v>201611</v>
      </c>
      <c r="B633" s="24">
        <v>459</v>
      </c>
      <c r="C633" s="24">
        <v>13199407682</v>
      </c>
      <c r="D633" s="24">
        <v>9816082584202310</v>
      </c>
      <c r="E633" s="24">
        <v>99</v>
      </c>
      <c r="F633" s="24">
        <v>53390</v>
      </c>
      <c r="G633" s="24">
        <v>99970016</v>
      </c>
      <c r="H633" s="24">
        <v>11547</v>
      </c>
      <c r="I633" s="25">
        <v>100000</v>
      </c>
    </row>
    <row r="634" hidden="1" spans="1:9">
      <c r="A634" s="24">
        <v>201611</v>
      </c>
      <c r="B634" s="24">
        <v>457</v>
      </c>
      <c r="C634" s="24">
        <v>15636430675</v>
      </c>
      <c r="D634" s="24">
        <v>9816091285208950</v>
      </c>
      <c r="E634" s="24">
        <v>99</v>
      </c>
      <c r="F634" s="24">
        <v>53390</v>
      </c>
      <c r="G634" s="24">
        <v>99970016</v>
      </c>
      <c r="H634" s="24">
        <v>11547</v>
      </c>
      <c r="I634" s="25">
        <v>50000</v>
      </c>
    </row>
    <row r="635" hidden="1" spans="1:9">
      <c r="A635" s="24">
        <v>201611</v>
      </c>
      <c r="B635" s="24">
        <v>451</v>
      </c>
      <c r="C635" s="24">
        <v>15561563870</v>
      </c>
      <c r="D635" s="24">
        <v>9816092685848590</v>
      </c>
      <c r="E635" s="24">
        <v>99</v>
      </c>
      <c r="F635" s="24">
        <v>53390</v>
      </c>
      <c r="G635" s="24">
        <v>99970016</v>
      </c>
      <c r="H635" s="24">
        <v>11547</v>
      </c>
      <c r="I635" s="25">
        <v>50000</v>
      </c>
    </row>
    <row r="636" hidden="1" spans="1:9">
      <c r="A636" s="24">
        <v>201611</v>
      </c>
      <c r="B636" s="24">
        <v>451</v>
      </c>
      <c r="C636" s="24">
        <v>15546624210</v>
      </c>
      <c r="D636" s="24">
        <v>9816090684827010</v>
      </c>
      <c r="E636" s="24">
        <v>99</v>
      </c>
      <c r="F636" s="24">
        <v>53390</v>
      </c>
      <c r="G636" s="24">
        <v>99970013</v>
      </c>
      <c r="H636" s="24">
        <v>11548</v>
      </c>
      <c r="I636" s="25">
        <v>7295050</v>
      </c>
    </row>
    <row r="637" hidden="1" spans="1:9">
      <c r="A637" s="24">
        <v>201611</v>
      </c>
      <c r="B637" s="24">
        <v>459</v>
      </c>
      <c r="C637" s="24">
        <v>15604593101</v>
      </c>
      <c r="D637" s="24">
        <v>9816031077881550</v>
      </c>
      <c r="E637" s="24">
        <v>99</v>
      </c>
      <c r="F637" s="24">
        <v>53390</v>
      </c>
      <c r="G637" s="24">
        <v>99970016</v>
      </c>
      <c r="H637" s="24">
        <v>11547</v>
      </c>
      <c r="I637" s="25">
        <v>800000</v>
      </c>
    </row>
    <row r="638" hidden="1" spans="1:9">
      <c r="A638" s="24">
        <v>201611</v>
      </c>
      <c r="B638" s="24">
        <v>459</v>
      </c>
      <c r="C638" s="24">
        <v>15604593101</v>
      </c>
      <c r="D638" s="24">
        <v>9816031077881550</v>
      </c>
      <c r="E638" s="24">
        <v>99</v>
      </c>
      <c r="F638" s="24">
        <v>53390</v>
      </c>
      <c r="G638" s="24">
        <v>99970013</v>
      </c>
      <c r="H638" s="24">
        <v>11548</v>
      </c>
      <c r="I638" s="25">
        <v>840000</v>
      </c>
    </row>
    <row r="639" hidden="1" spans="1:9">
      <c r="A639" s="24">
        <v>201611</v>
      </c>
      <c r="B639" s="24">
        <v>451</v>
      </c>
      <c r="C639" s="24">
        <v>13100874110</v>
      </c>
      <c r="D639" s="24">
        <v>100708025110887</v>
      </c>
      <c r="E639" s="24">
        <v>99</v>
      </c>
      <c r="F639" s="24">
        <v>53390</v>
      </c>
      <c r="G639" s="24">
        <v>99970016</v>
      </c>
      <c r="H639" s="24">
        <v>11547</v>
      </c>
      <c r="I639" s="25">
        <v>100000</v>
      </c>
    </row>
    <row r="640" hidden="1" spans="1:9">
      <c r="A640" s="24">
        <v>201611</v>
      </c>
      <c r="B640" s="24">
        <v>467</v>
      </c>
      <c r="C640" s="24">
        <v>13136966202</v>
      </c>
      <c r="D640" s="24">
        <v>9713072226639910</v>
      </c>
      <c r="E640" s="24">
        <v>99</v>
      </c>
      <c r="F640" s="24">
        <v>53390</v>
      </c>
      <c r="G640" s="24">
        <v>99970013</v>
      </c>
      <c r="H640" s="24">
        <v>11548</v>
      </c>
      <c r="I640" s="25">
        <v>3600</v>
      </c>
    </row>
    <row r="641" hidden="1" spans="1:9">
      <c r="A641" s="24">
        <v>201611</v>
      </c>
      <c r="B641" s="24">
        <v>467</v>
      </c>
      <c r="C641" s="24">
        <v>13136966202</v>
      </c>
      <c r="D641" s="24">
        <v>9713072226639910</v>
      </c>
      <c r="E641" s="24">
        <v>99</v>
      </c>
      <c r="F641" s="24">
        <v>53390</v>
      </c>
      <c r="G641" s="24">
        <v>99970016</v>
      </c>
      <c r="H641" s="24">
        <v>11547</v>
      </c>
      <c r="I641" s="25">
        <v>50000</v>
      </c>
    </row>
    <row r="642" hidden="1" spans="1:9">
      <c r="A642" s="24">
        <v>201611</v>
      </c>
      <c r="B642" s="24">
        <v>451</v>
      </c>
      <c r="C642" s="24">
        <v>15545540032</v>
      </c>
      <c r="D642" s="24">
        <v>101105273082804</v>
      </c>
      <c r="E642" s="24">
        <v>99</v>
      </c>
      <c r="F642" s="24">
        <v>53390</v>
      </c>
      <c r="G642" s="24">
        <v>99970013</v>
      </c>
      <c r="H642" s="24">
        <v>11548</v>
      </c>
      <c r="I642" s="25">
        <v>174720</v>
      </c>
    </row>
    <row r="643" hidden="1" spans="1:9">
      <c r="A643" s="24">
        <v>201611</v>
      </c>
      <c r="B643" s="24">
        <v>451</v>
      </c>
      <c r="C643" s="24">
        <v>15545540032</v>
      </c>
      <c r="D643" s="24">
        <v>101105273082804</v>
      </c>
      <c r="E643" s="24">
        <v>99</v>
      </c>
      <c r="F643" s="24">
        <v>53390</v>
      </c>
      <c r="G643" s="24">
        <v>99970016</v>
      </c>
      <c r="H643" s="24">
        <v>11547</v>
      </c>
      <c r="I643" s="25">
        <v>400000</v>
      </c>
    </row>
    <row r="644" hidden="1" spans="1:9">
      <c r="A644" s="24">
        <v>201611</v>
      </c>
      <c r="B644" s="24">
        <v>459</v>
      </c>
      <c r="C644" s="24">
        <v>13009831305</v>
      </c>
      <c r="D644" s="24">
        <v>9816081383734690</v>
      </c>
      <c r="E644" s="24">
        <v>99</v>
      </c>
      <c r="F644" s="24">
        <v>53390</v>
      </c>
      <c r="G644" s="24">
        <v>99970016</v>
      </c>
      <c r="H644" s="24">
        <v>11547</v>
      </c>
      <c r="I644" s="25">
        <v>100000</v>
      </c>
    </row>
    <row r="645" hidden="1" spans="1:9">
      <c r="A645" s="24">
        <v>201611</v>
      </c>
      <c r="B645" s="24">
        <v>453</v>
      </c>
      <c r="C645" s="24">
        <v>13204536925</v>
      </c>
      <c r="D645" s="24">
        <v>9815092572793560</v>
      </c>
      <c r="E645" s="24">
        <v>99</v>
      </c>
      <c r="F645" s="24">
        <v>53390</v>
      </c>
      <c r="G645" s="24">
        <v>99970013</v>
      </c>
      <c r="H645" s="24">
        <v>11548</v>
      </c>
      <c r="I645" s="25">
        <v>26730</v>
      </c>
    </row>
    <row r="646" hidden="1" spans="1:9">
      <c r="A646" s="24">
        <v>201611</v>
      </c>
      <c r="B646" s="24">
        <v>453</v>
      </c>
      <c r="C646" s="24">
        <v>13204536925</v>
      </c>
      <c r="D646" s="24">
        <v>9815092572793560</v>
      </c>
      <c r="E646" s="24">
        <v>99</v>
      </c>
      <c r="F646" s="24">
        <v>53390</v>
      </c>
      <c r="G646" s="24">
        <v>99970016</v>
      </c>
      <c r="H646" s="24">
        <v>11547</v>
      </c>
      <c r="I646" s="25">
        <v>50000</v>
      </c>
    </row>
    <row r="647" hidden="1" spans="1:9">
      <c r="A647" s="24">
        <v>201611</v>
      </c>
      <c r="B647" s="24">
        <v>453</v>
      </c>
      <c r="C647" s="24">
        <v>13163602207</v>
      </c>
      <c r="D647" s="24">
        <v>9816111588364420</v>
      </c>
      <c r="E647" s="24">
        <v>99</v>
      </c>
      <c r="F647" s="24">
        <v>53390</v>
      </c>
      <c r="G647" s="24">
        <v>99970013</v>
      </c>
      <c r="H647" s="24">
        <v>11548</v>
      </c>
      <c r="I647" s="25">
        <v>3323880</v>
      </c>
    </row>
    <row r="648" hidden="1" spans="1:9">
      <c r="A648" s="24">
        <v>201611</v>
      </c>
      <c r="B648" s="24">
        <v>453</v>
      </c>
      <c r="C648" s="24">
        <v>13163602207</v>
      </c>
      <c r="D648" s="24">
        <v>9816111588364420</v>
      </c>
      <c r="E648" s="24">
        <v>99</v>
      </c>
      <c r="F648" s="24">
        <v>53390</v>
      </c>
      <c r="G648" s="24">
        <v>99970016</v>
      </c>
      <c r="H648" s="24">
        <v>11547</v>
      </c>
      <c r="I648" s="25">
        <v>5000000</v>
      </c>
    </row>
    <row r="649" hidden="1" spans="1:9">
      <c r="A649" s="24">
        <v>201611</v>
      </c>
      <c r="B649" s="24">
        <v>469</v>
      </c>
      <c r="C649" s="24">
        <v>13114693181</v>
      </c>
      <c r="D649" s="24">
        <v>9816051680440430</v>
      </c>
      <c r="E649" s="24">
        <v>99</v>
      </c>
      <c r="F649" s="24">
        <v>53390</v>
      </c>
      <c r="G649" s="24">
        <v>99970016</v>
      </c>
      <c r="H649" s="24">
        <v>11547</v>
      </c>
      <c r="I649" s="25">
        <v>50000</v>
      </c>
    </row>
    <row r="650" hidden="1" spans="1:9">
      <c r="A650" s="24">
        <v>201611</v>
      </c>
      <c r="B650" s="24">
        <v>455</v>
      </c>
      <c r="C650" s="24">
        <v>15545550671</v>
      </c>
      <c r="D650" s="24">
        <v>9815111274448460</v>
      </c>
      <c r="E650" s="24">
        <v>99</v>
      </c>
      <c r="F650" s="24">
        <v>53390</v>
      </c>
      <c r="G650" s="24">
        <v>99970016</v>
      </c>
      <c r="H650" s="24">
        <v>11547</v>
      </c>
      <c r="I650" s="25">
        <v>50000</v>
      </c>
    </row>
    <row r="651" hidden="1" spans="1:9">
      <c r="A651" s="24">
        <v>201611</v>
      </c>
      <c r="B651" s="24">
        <v>454</v>
      </c>
      <c r="C651" s="24">
        <v>15545413110</v>
      </c>
      <c r="D651" s="24">
        <v>9816011176616520</v>
      </c>
      <c r="E651" s="24">
        <v>99</v>
      </c>
      <c r="F651" s="24">
        <v>53390</v>
      </c>
      <c r="G651" s="24">
        <v>99970016</v>
      </c>
      <c r="H651" s="24">
        <v>11547</v>
      </c>
      <c r="I651" s="25">
        <v>200000</v>
      </c>
    </row>
    <row r="652" hidden="1" spans="1:9">
      <c r="A652" s="24">
        <v>201611</v>
      </c>
      <c r="B652" s="24">
        <v>458</v>
      </c>
      <c r="C652" s="24">
        <v>13089625051</v>
      </c>
      <c r="D652" s="24">
        <v>9816040178686730</v>
      </c>
      <c r="E652" s="24">
        <v>99</v>
      </c>
      <c r="F652" s="24">
        <v>53390</v>
      </c>
      <c r="G652" s="24">
        <v>99970013</v>
      </c>
      <c r="H652" s="24">
        <v>11548</v>
      </c>
      <c r="I652" s="25">
        <v>47160</v>
      </c>
    </row>
    <row r="653" hidden="1" spans="1:9">
      <c r="A653" s="24">
        <v>201611</v>
      </c>
      <c r="B653" s="24">
        <v>458</v>
      </c>
      <c r="C653" s="24">
        <v>13089625051</v>
      </c>
      <c r="D653" s="24">
        <v>9816040178686730</v>
      </c>
      <c r="E653" s="24">
        <v>99</v>
      </c>
      <c r="F653" s="24">
        <v>53390</v>
      </c>
      <c r="G653" s="24">
        <v>99970016</v>
      </c>
      <c r="H653" s="24">
        <v>11547</v>
      </c>
      <c r="I653" s="25">
        <v>50000</v>
      </c>
    </row>
    <row r="654" hidden="1" spans="1:9">
      <c r="A654" s="24">
        <v>201611</v>
      </c>
      <c r="B654" s="24">
        <v>459</v>
      </c>
      <c r="C654" s="24">
        <v>13194596220</v>
      </c>
      <c r="D654" s="24">
        <v>9816050580068450</v>
      </c>
      <c r="E654" s="24">
        <v>99</v>
      </c>
      <c r="F654" s="24">
        <v>53390</v>
      </c>
      <c r="G654" s="24">
        <v>99970016</v>
      </c>
      <c r="H654" s="24">
        <v>11547</v>
      </c>
      <c r="I654" s="25">
        <v>80520</v>
      </c>
    </row>
    <row r="655" hidden="1" spans="1:9">
      <c r="A655" s="24">
        <v>201611</v>
      </c>
      <c r="B655" s="24">
        <v>453</v>
      </c>
      <c r="C655" s="24">
        <v>15603631425</v>
      </c>
      <c r="D655" s="24">
        <v>9816033178657030</v>
      </c>
      <c r="E655" s="24">
        <v>99</v>
      </c>
      <c r="F655" s="24">
        <v>53390</v>
      </c>
      <c r="G655" s="24">
        <v>99970016</v>
      </c>
      <c r="H655" s="24">
        <v>11547</v>
      </c>
      <c r="I655" s="25">
        <v>200000</v>
      </c>
    </row>
    <row r="656" hidden="1" spans="1:9">
      <c r="A656" s="24">
        <v>201611</v>
      </c>
      <c r="B656" s="24">
        <v>456</v>
      </c>
      <c r="C656" s="24">
        <v>13039787819</v>
      </c>
      <c r="D656" s="24">
        <v>9816031578019890</v>
      </c>
      <c r="E656" s="24">
        <v>99</v>
      </c>
      <c r="F656" s="24">
        <v>53390</v>
      </c>
      <c r="G656" s="24">
        <v>99970016</v>
      </c>
      <c r="H656" s="24">
        <v>11547</v>
      </c>
      <c r="I656" s="25">
        <v>400000</v>
      </c>
    </row>
    <row r="657" hidden="1" spans="1:9">
      <c r="A657" s="24">
        <v>201611</v>
      </c>
      <c r="B657" s="24">
        <v>456</v>
      </c>
      <c r="C657" s="24">
        <v>13039787819</v>
      </c>
      <c r="D657" s="24">
        <v>9816031578019890</v>
      </c>
      <c r="E657" s="24">
        <v>99</v>
      </c>
      <c r="F657" s="24">
        <v>53390</v>
      </c>
      <c r="G657" s="24">
        <v>99970013</v>
      </c>
      <c r="H657" s="24">
        <v>11548</v>
      </c>
      <c r="I657" s="25">
        <v>514080</v>
      </c>
    </row>
    <row r="658" hidden="1" spans="1:9">
      <c r="A658" s="24">
        <v>201611</v>
      </c>
      <c r="B658" s="24">
        <v>467</v>
      </c>
      <c r="C658" s="24">
        <v>13224675158</v>
      </c>
      <c r="D658" s="24">
        <v>9713071225987090</v>
      </c>
      <c r="E658" s="24">
        <v>99</v>
      </c>
      <c r="F658" s="24">
        <v>53390</v>
      </c>
      <c r="G658" s="24">
        <v>99970016</v>
      </c>
      <c r="H658" s="24">
        <v>11547</v>
      </c>
      <c r="I658" s="25">
        <v>50000</v>
      </c>
    </row>
    <row r="659" hidden="1" spans="1:9">
      <c r="A659" s="24">
        <v>201611</v>
      </c>
      <c r="B659" s="24">
        <v>464</v>
      </c>
      <c r="C659" s="24">
        <v>13009968712</v>
      </c>
      <c r="D659" s="24">
        <v>9816051180285510</v>
      </c>
      <c r="E659" s="24">
        <v>99</v>
      </c>
      <c r="F659" s="24">
        <v>53390</v>
      </c>
      <c r="G659" s="24">
        <v>99970016</v>
      </c>
      <c r="H659" s="24">
        <v>11547</v>
      </c>
      <c r="I659" s="25">
        <v>50000</v>
      </c>
    </row>
    <row r="660" hidden="1" spans="1:9">
      <c r="A660" s="24">
        <v>201611</v>
      </c>
      <c r="B660" s="24">
        <v>456</v>
      </c>
      <c r="C660" s="24">
        <v>13029933036</v>
      </c>
      <c r="D660" s="24">
        <v>9816070182386050</v>
      </c>
      <c r="E660" s="24">
        <v>99</v>
      </c>
      <c r="F660" s="24">
        <v>53390</v>
      </c>
      <c r="G660" s="24">
        <v>99970016</v>
      </c>
      <c r="H660" s="24">
        <v>11547</v>
      </c>
      <c r="I660" s="25">
        <v>100000</v>
      </c>
    </row>
    <row r="661" hidden="1" spans="1:9">
      <c r="A661" s="24">
        <v>201611</v>
      </c>
      <c r="B661" s="24">
        <v>453</v>
      </c>
      <c r="C661" s="24">
        <v>15636363974</v>
      </c>
      <c r="D661" s="24">
        <v>9816112488921340</v>
      </c>
      <c r="E661" s="24">
        <v>99</v>
      </c>
      <c r="F661" s="24">
        <v>53390</v>
      </c>
      <c r="G661" s="24">
        <v>99970013</v>
      </c>
      <c r="H661" s="24">
        <v>11548</v>
      </c>
      <c r="I661" s="25">
        <v>14940</v>
      </c>
    </row>
    <row r="662" hidden="1" spans="1:9">
      <c r="A662" s="24">
        <v>201611</v>
      </c>
      <c r="B662" s="24">
        <v>453</v>
      </c>
      <c r="C662" s="24">
        <v>15636363974</v>
      </c>
      <c r="D662" s="24">
        <v>9816112488921340</v>
      </c>
      <c r="E662" s="24">
        <v>99</v>
      </c>
      <c r="F662" s="24">
        <v>53390</v>
      </c>
      <c r="G662" s="24">
        <v>99970016</v>
      </c>
      <c r="H662" s="24">
        <v>11547</v>
      </c>
      <c r="I662" s="25">
        <v>50000</v>
      </c>
    </row>
    <row r="663" hidden="1" spans="1:9">
      <c r="A663" s="24">
        <v>201611</v>
      </c>
      <c r="B663" s="24">
        <v>456</v>
      </c>
      <c r="C663" s="24">
        <v>15604565830</v>
      </c>
      <c r="D663" s="24">
        <v>9816080983603520</v>
      </c>
      <c r="E663" s="24">
        <v>99</v>
      </c>
      <c r="F663" s="24">
        <v>53390</v>
      </c>
      <c r="G663" s="24">
        <v>99970016</v>
      </c>
      <c r="H663" s="24">
        <v>11547</v>
      </c>
      <c r="I663" s="25">
        <v>200000</v>
      </c>
    </row>
    <row r="664" hidden="1" spans="1:9">
      <c r="A664" s="24">
        <v>201611</v>
      </c>
      <c r="B664" s="24">
        <v>459</v>
      </c>
      <c r="C664" s="24">
        <v>18603679568</v>
      </c>
      <c r="D664" s="24">
        <v>9815061169665820</v>
      </c>
      <c r="E664" s="24">
        <v>99</v>
      </c>
      <c r="F664" s="24">
        <v>53390</v>
      </c>
      <c r="G664" s="24">
        <v>99970016</v>
      </c>
      <c r="H664" s="24">
        <v>11547</v>
      </c>
      <c r="I664" s="25">
        <v>800000</v>
      </c>
    </row>
    <row r="665" hidden="1" spans="1:9">
      <c r="A665" s="24">
        <v>201611</v>
      </c>
      <c r="B665" s="24">
        <v>453</v>
      </c>
      <c r="C665" s="24">
        <v>13045336752</v>
      </c>
      <c r="D665" s="24">
        <v>9816040578809050</v>
      </c>
      <c r="E665" s="24">
        <v>99</v>
      </c>
      <c r="F665" s="24">
        <v>53390</v>
      </c>
      <c r="G665" s="24">
        <v>99970016</v>
      </c>
      <c r="H665" s="24">
        <v>11547</v>
      </c>
      <c r="I665" s="25">
        <v>50000</v>
      </c>
    </row>
    <row r="666" hidden="1" spans="1:9">
      <c r="A666" s="24">
        <v>201611</v>
      </c>
      <c r="B666" s="24">
        <v>452</v>
      </c>
      <c r="C666" s="24">
        <v>15663225094</v>
      </c>
      <c r="D666" s="24">
        <v>9816102086929220</v>
      </c>
      <c r="E666" s="24">
        <v>99</v>
      </c>
      <c r="F666" s="24">
        <v>53390</v>
      </c>
      <c r="G666" s="24">
        <v>99970016</v>
      </c>
      <c r="H666" s="24">
        <v>11547</v>
      </c>
      <c r="I666" s="25">
        <v>100000</v>
      </c>
    </row>
    <row r="667" hidden="1" spans="1:9">
      <c r="A667" s="24">
        <v>201611</v>
      </c>
      <c r="B667" s="24">
        <v>451</v>
      </c>
      <c r="C667" s="24">
        <v>13125911397</v>
      </c>
      <c r="D667" s="24">
        <v>9816032178221190</v>
      </c>
      <c r="E667" s="24">
        <v>99</v>
      </c>
      <c r="F667" s="24">
        <v>53390</v>
      </c>
      <c r="G667" s="24">
        <v>99970013</v>
      </c>
      <c r="H667" s="24">
        <v>11548</v>
      </c>
      <c r="I667" s="25">
        <v>2176260</v>
      </c>
    </row>
    <row r="668" hidden="1" spans="1:9">
      <c r="A668" s="24">
        <v>201611</v>
      </c>
      <c r="B668" s="24">
        <v>451</v>
      </c>
      <c r="C668" s="24">
        <v>15636160874</v>
      </c>
      <c r="D668" s="24">
        <v>9816061381580380</v>
      </c>
      <c r="E668" s="24">
        <v>99</v>
      </c>
      <c r="F668" s="24">
        <v>53390</v>
      </c>
      <c r="G668" s="24">
        <v>99970016</v>
      </c>
      <c r="H668" s="24">
        <v>11547</v>
      </c>
      <c r="I668" s="25">
        <v>400000</v>
      </c>
    </row>
    <row r="669" hidden="1" spans="1:9">
      <c r="A669" s="24">
        <v>201611</v>
      </c>
      <c r="B669" s="24">
        <v>456</v>
      </c>
      <c r="C669" s="24">
        <v>13214668068</v>
      </c>
      <c r="D669" s="24">
        <v>9815120975450940</v>
      </c>
      <c r="E669" s="24">
        <v>99</v>
      </c>
      <c r="F669" s="24">
        <v>53390</v>
      </c>
      <c r="G669" s="24">
        <v>99970016</v>
      </c>
      <c r="H669" s="24">
        <v>11547</v>
      </c>
      <c r="I669" s="25">
        <v>800000</v>
      </c>
    </row>
    <row r="670" hidden="1" spans="1:9">
      <c r="A670" s="24">
        <v>201611</v>
      </c>
      <c r="B670" s="24">
        <v>455</v>
      </c>
      <c r="C670" s="24">
        <v>13039953705</v>
      </c>
      <c r="D670" s="24">
        <v>9816053181124200</v>
      </c>
      <c r="E670" s="24">
        <v>99</v>
      </c>
      <c r="F670" s="24">
        <v>53390</v>
      </c>
      <c r="G670" s="24">
        <v>99970016</v>
      </c>
      <c r="H670" s="24">
        <v>11547</v>
      </c>
      <c r="I670" s="25">
        <v>200000</v>
      </c>
    </row>
    <row r="671" hidden="1" spans="1:9">
      <c r="A671" s="24">
        <v>201611</v>
      </c>
      <c r="B671" s="24">
        <v>455</v>
      </c>
      <c r="C671" s="24">
        <v>13039953705</v>
      </c>
      <c r="D671" s="24">
        <v>9816053181124200</v>
      </c>
      <c r="E671" s="24">
        <v>99</v>
      </c>
      <c r="F671" s="24">
        <v>53390</v>
      </c>
      <c r="G671" s="24">
        <v>99970013</v>
      </c>
      <c r="H671" s="24">
        <v>11548</v>
      </c>
      <c r="I671" s="25">
        <v>224560</v>
      </c>
    </row>
    <row r="672" hidden="1" spans="1:9">
      <c r="A672" s="24">
        <v>201611</v>
      </c>
      <c r="B672" s="24">
        <v>451</v>
      </c>
      <c r="C672" s="24">
        <v>13029807572</v>
      </c>
      <c r="D672" s="24">
        <v>9816020377184640</v>
      </c>
      <c r="E672" s="24">
        <v>99</v>
      </c>
      <c r="F672" s="24">
        <v>53390</v>
      </c>
      <c r="G672" s="24">
        <v>99970016</v>
      </c>
      <c r="H672" s="24">
        <v>11547</v>
      </c>
      <c r="I672" s="25">
        <v>50000</v>
      </c>
    </row>
    <row r="673" hidden="1" spans="1:9">
      <c r="A673" s="24">
        <v>201611</v>
      </c>
      <c r="B673" s="24">
        <v>452</v>
      </c>
      <c r="C673" s="24">
        <v>13089755402</v>
      </c>
      <c r="D673" s="24">
        <v>9815081171444520</v>
      </c>
      <c r="E673" s="24">
        <v>99</v>
      </c>
      <c r="F673" s="24">
        <v>53390</v>
      </c>
      <c r="G673" s="24">
        <v>99970013</v>
      </c>
      <c r="H673" s="24">
        <v>11548</v>
      </c>
      <c r="I673" s="25">
        <v>119070</v>
      </c>
    </row>
    <row r="674" hidden="1" spans="1:9">
      <c r="A674" s="24">
        <v>201611</v>
      </c>
      <c r="B674" s="24">
        <v>452</v>
      </c>
      <c r="C674" s="24">
        <v>13089755402</v>
      </c>
      <c r="D674" s="24">
        <v>9815081171444520</v>
      </c>
      <c r="E674" s="24">
        <v>99</v>
      </c>
      <c r="F674" s="24">
        <v>53390</v>
      </c>
      <c r="G674" s="24">
        <v>99970016</v>
      </c>
      <c r="H674" s="24">
        <v>11547</v>
      </c>
      <c r="I674" s="25">
        <v>800000</v>
      </c>
    </row>
    <row r="675" hidden="1" spans="1:9">
      <c r="A675" s="24">
        <v>201611</v>
      </c>
      <c r="B675" s="24">
        <v>459</v>
      </c>
      <c r="C675" s="24">
        <v>13029836886</v>
      </c>
      <c r="D675" s="24">
        <v>9816040178713340</v>
      </c>
      <c r="E675" s="24">
        <v>99</v>
      </c>
      <c r="F675" s="24">
        <v>53390</v>
      </c>
      <c r="G675" s="24">
        <v>99970016</v>
      </c>
      <c r="H675" s="24">
        <v>11547</v>
      </c>
      <c r="I675" s="25">
        <v>400000</v>
      </c>
    </row>
    <row r="676" hidden="1" spans="1:9">
      <c r="A676" s="24">
        <v>201611</v>
      </c>
      <c r="B676" s="24">
        <v>459</v>
      </c>
      <c r="C676" s="24">
        <v>13045491596</v>
      </c>
      <c r="D676" s="24">
        <v>9816080483443270</v>
      </c>
      <c r="E676" s="24">
        <v>99</v>
      </c>
      <c r="F676" s="24">
        <v>53390</v>
      </c>
      <c r="G676" s="24">
        <v>99970016</v>
      </c>
      <c r="H676" s="24">
        <v>11547</v>
      </c>
      <c r="I676" s="25">
        <v>50000</v>
      </c>
    </row>
    <row r="677" hidden="1" spans="1:9">
      <c r="A677" s="24">
        <v>201611</v>
      </c>
      <c r="B677" s="24">
        <v>459</v>
      </c>
      <c r="C677" s="24">
        <v>13019085503</v>
      </c>
      <c r="D677" s="24">
        <v>9815102773696610</v>
      </c>
      <c r="E677" s="24">
        <v>99</v>
      </c>
      <c r="F677" s="24">
        <v>53390</v>
      </c>
      <c r="G677" s="24">
        <v>99970013</v>
      </c>
      <c r="H677" s="24">
        <v>11548</v>
      </c>
      <c r="I677" s="25">
        <v>75300</v>
      </c>
    </row>
    <row r="678" hidden="1" spans="1:9">
      <c r="A678" s="24">
        <v>201611</v>
      </c>
      <c r="B678" s="24">
        <v>459</v>
      </c>
      <c r="C678" s="24">
        <v>13019085503</v>
      </c>
      <c r="D678" s="24">
        <v>9815102773696610</v>
      </c>
      <c r="E678" s="24">
        <v>99</v>
      </c>
      <c r="F678" s="24">
        <v>53390</v>
      </c>
      <c r="G678" s="24">
        <v>99970016</v>
      </c>
      <c r="H678" s="24">
        <v>11547</v>
      </c>
      <c r="I678" s="25">
        <v>400000</v>
      </c>
    </row>
    <row r="679" hidden="1" spans="1:9">
      <c r="A679" s="24">
        <v>201611</v>
      </c>
      <c r="B679" s="24">
        <v>459</v>
      </c>
      <c r="C679" s="24">
        <v>13039826317</v>
      </c>
      <c r="D679" s="24">
        <v>9815102773691000</v>
      </c>
      <c r="E679" s="24">
        <v>99</v>
      </c>
      <c r="F679" s="24">
        <v>53390</v>
      </c>
      <c r="G679" s="24">
        <v>99970013</v>
      </c>
      <c r="H679" s="24">
        <v>11548</v>
      </c>
      <c r="I679" s="25">
        <v>2638920</v>
      </c>
    </row>
    <row r="680" hidden="1" spans="1:9">
      <c r="A680" s="24">
        <v>201611</v>
      </c>
      <c r="B680" s="24">
        <v>451</v>
      </c>
      <c r="C680" s="24">
        <v>15694519513</v>
      </c>
      <c r="D680" s="24">
        <v>9816101986860310</v>
      </c>
      <c r="E680" s="24">
        <v>99</v>
      </c>
      <c r="F680" s="24">
        <v>53390</v>
      </c>
      <c r="G680" s="24">
        <v>99970016</v>
      </c>
      <c r="H680" s="24">
        <v>11547</v>
      </c>
      <c r="I680" s="25">
        <v>800000</v>
      </c>
    </row>
    <row r="681" hidden="1" spans="1:9">
      <c r="A681" s="24">
        <v>201611</v>
      </c>
      <c r="B681" s="24">
        <v>459</v>
      </c>
      <c r="C681" s="24">
        <v>13089030281</v>
      </c>
      <c r="D681" s="24">
        <v>9816090184561740</v>
      </c>
      <c r="E681" s="24">
        <v>99</v>
      </c>
      <c r="F681" s="24">
        <v>53390</v>
      </c>
      <c r="G681" s="24">
        <v>99970013</v>
      </c>
      <c r="H681" s="24">
        <v>11548</v>
      </c>
      <c r="I681" s="25">
        <v>57890</v>
      </c>
    </row>
    <row r="682" hidden="1" spans="1:9">
      <c r="A682" s="24">
        <v>201611</v>
      </c>
      <c r="B682" s="24">
        <v>459</v>
      </c>
      <c r="C682" s="24">
        <v>13089030281</v>
      </c>
      <c r="D682" s="24">
        <v>9816090184561740</v>
      </c>
      <c r="E682" s="24">
        <v>99</v>
      </c>
      <c r="F682" s="24">
        <v>53390</v>
      </c>
      <c r="G682" s="24">
        <v>99970016</v>
      </c>
      <c r="H682" s="24">
        <v>11547</v>
      </c>
      <c r="I682" s="25">
        <v>400000</v>
      </c>
    </row>
    <row r="683" hidden="1" spans="1:9">
      <c r="A683" s="24">
        <v>201611</v>
      </c>
      <c r="B683" s="24">
        <v>459</v>
      </c>
      <c r="C683" s="24">
        <v>18644020869</v>
      </c>
      <c r="D683" s="24">
        <v>9815101373262960</v>
      </c>
      <c r="E683" s="24">
        <v>99</v>
      </c>
      <c r="F683" s="24">
        <v>53390</v>
      </c>
      <c r="G683" s="24">
        <v>99970013</v>
      </c>
      <c r="H683" s="24">
        <v>11548</v>
      </c>
      <c r="I683" s="25">
        <v>130690</v>
      </c>
    </row>
    <row r="684" hidden="1" spans="1:9">
      <c r="A684" s="24">
        <v>201611</v>
      </c>
      <c r="B684" s="24">
        <v>459</v>
      </c>
      <c r="C684" s="24">
        <v>18644020869</v>
      </c>
      <c r="D684" s="24">
        <v>9815101373262960</v>
      </c>
      <c r="E684" s="24">
        <v>99</v>
      </c>
      <c r="F684" s="24">
        <v>53390</v>
      </c>
      <c r="G684" s="24">
        <v>99970016</v>
      </c>
      <c r="H684" s="24">
        <v>11547</v>
      </c>
      <c r="I684" s="25">
        <v>1200000</v>
      </c>
    </row>
    <row r="685" hidden="1" spans="1:9">
      <c r="A685" s="24">
        <v>201611</v>
      </c>
      <c r="B685" s="24">
        <v>452</v>
      </c>
      <c r="C685" s="24">
        <v>15645262865</v>
      </c>
      <c r="D685" s="24">
        <v>9816111788501640</v>
      </c>
      <c r="E685" s="24">
        <v>99</v>
      </c>
      <c r="F685" s="24">
        <v>53390</v>
      </c>
      <c r="G685" s="24">
        <v>99970016</v>
      </c>
      <c r="H685" s="24">
        <v>11547</v>
      </c>
      <c r="I685" s="25">
        <v>5000000</v>
      </c>
    </row>
    <row r="686" hidden="1" spans="1:9">
      <c r="A686" s="24">
        <v>201611</v>
      </c>
      <c r="B686" s="24">
        <v>452</v>
      </c>
      <c r="C686" s="24">
        <v>15645262872</v>
      </c>
      <c r="D686" s="24">
        <v>9816111788502070</v>
      </c>
      <c r="E686" s="24">
        <v>99</v>
      </c>
      <c r="F686" s="24">
        <v>53390</v>
      </c>
      <c r="G686" s="24">
        <v>99970016</v>
      </c>
      <c r="H686" s="24">
        <v>11547</v>
      </c>
      <c r="I686" s="25">
        <v>5000000</v>
      </c>
    </row>
    <row r="687" hidden="1" spans="1:9">
      <c r="A687" s="24">
        <v>201611</v>
      </c>
      <c r="B687" s="24">
        <v>452</v>
      </c>
      <c r="C687" s="24">
        <v>13069970854</v>
      </c>
      <c r="D687" s="24">
        <v>9816080983575180</v>
      </c>
      <c r="E687" s="24">
        <v>99</v>
      </c>
      <c r="F687" s="24">
        <v>53390</v>
      </c>
      <c r="G687" s="24">
        <v>99970013</v>
      </c>
      <c r="H687" s="24">
        <v>11548</v>
      </c>
      <c r="I687" s="25">
        <v>49210</v>
      </c>
    </row>
    <row r="688" hidden="1" spans="1:9">
      <c r="A688" s="24">
        <v>201611</v>
      </c>
      <c r="B688" s="24">
        <v>452</v>
      </c>
      <c r="C688" s="24">
        <v>13069970854</v>
      </c>
      <c r="D688" s="24">
        <v>9816080983575180</v>
      </c>
      <c r="E688" s="24">
        <v>99</v>
      </c>
      <c r="F688" s="24">
        <v>53390</v>
      </c>
      <c r="G688" s="24">
        <v>99970016</v>
      </c>
      <c r="H688" s="24">
        <v>11547</v>
      </c>
      <c r="I688" s="25">
        <v>400000</v>
      </c>
    </row>
    <row r="689" hidden="1" spans="1:9">
      <c r="A689" s="24">
        <v>201612</v>
      </c>
      <c r="B689" s="24">
        <v>451</v>
      </c>
      <c r="C689" s="24">
        <v>13019723169</v>
      </c>
      <c r="D689" s="24">
        <v>9816070482503250</v>
      </c>
      <c r="E689" s="24">
        <v>99</v>
      </c>
      <c r="F689" s="24">
        <v>53390</v>
      </c>
      <c r="G689" s="24">
        <v>99970016</v>
      </c>
      <c r="H689" s="24">
        <v>11547</v>
      </c>
      <c r="I689" s="25">
        <v>50000</v>
      </c>
    </row>
    <row r="690" hidden="1" spans="1:9">
      <c r="A690" s="24">
        <v>201612</v>
      </c>
      <c r="B690" s="24">
        <v>468</v>
      </c>
      <c r="C690" s="24">
        <v>15545903995</v>
      </c>
      <c r="D690" s="24">
        <v>9713042218943040</v>
      </c>
      <c r="E690" s="24">
        <v>99</v>
      </c>
      <c r="F690" s="24">
        <v>53390</v>
      </c>
      <c r="G690" s="24">
        <v>99970016</v>
      </c>
      <c r="H690" s="24">
        <v>11547</v>
      </c>
      <c r="I690" s="25">
        <v>0</v>
      </c>
    </row>
    <row r="691" hidden="1" spans="1:9">
      <c r="A691" s="24">
        <v>201612</v>
      </c>
      <c r="B691" s="24">
        <v>468</v>
      </c>
      <c r="C691" s="24">
        <v>15545903995</v>
      </c>
      <c r="D691" s="24">
        <v>9713042218943040</v>
      </c>
      <c r="E691" s="24">
        <v>99</v>
      </c>
      <c r="F691" s="24">
        <v>53390</v>
      </c>
      <c r="G691" s="24">
        <v>99970013</v>
      </c>
      <c r="H691" s="24">
        <v>11548</v>
      </c>
      <c r="I691" s="25">
        <v>0</v>
      </c>
    </row>
    <row r="692" hidden="1" spans="1:9">
      <c r="A692" s="24">
        <v>201612</v>
      </c>
      <c r="B692" s="24">
        <v>469</v>
      </c>
      <c r="C692" s="24">
        <v>13114693181</v>
      </c>
      <c r="D692" s="24">
        <v>9816051680440430</v>
      </c>
      <c r="E692" s="24">
        <v>99</v>
      </c>
      <c r="F692" s="24">
        <v>53390</v>
      </c>
      <c r="G692" s="24">
        <v>99970016</v>
      </c>
      <c r="H692" s="24">
        <v>11547</v>
      </c>
      <c r="I692" s="25">
        <v>50000</v>
      </c>
    </row>
    <row r="693" hidden="1" spans="1:9">
      <c r="A693" s="24">
        <v>201612</v>
      </c>
      <c r="B693" s="24">
        <v>452</v>
      </c>
      <c r="C693" s="24">
        <v>15645262872</v>
      </c>
      <c r="D693" s="24">
        <v>9816111788502070</v>
      </c>
      <c r="E693" s="24">
        <v>99</v>
      </c>
      <c r="F693" s="24">
        <v>53390</v>
      </c>
      <c r="G693" s="24">
        <v>99970013</v>
      </c>
      <c r="H693" s="24">
        <v>11548</v>
      </c>
      <c r="I693" s="25">
        <v>2288640</v>
      </c>
    </row>
    <row r="694" hidden="1" spans="1:9">
      <c r="A694" s="24">
        <v>201612</v>
      </c>
      <c r="B694" s="24">
        <v>452</v>
      </c>
      <c r="C694" s="24">
        <v>15645262872</v>
      </c>
      <c r="D694" s="24">
        <v>9816111788502070</v>
      </c>
      <c r="E694" s="24">
        <v>99</v>
      </c>
      <c r="F694" s="24">
        <v>53390</v>
      </c>
      <c r="G694" s="24">
        <v>99970016</v>
      </c>
      <c r="H694" s="24">
        <v>11547</v>
      </c>
      <c r="I694" s="25">
        <v>3000000</v>
      </c>
    </row>
    <row r="695" hidden="1" spans="1:9">
      <c r="A695" s="24">
        <v>201612</v>
      </c>
      <c r="B695" s="24">
        <v>459</v>
      </c>
      <c r="C695" s="24">
        <v>13199407682</v>
      </c>
      <c r="D695" s="24">
        <v>9816082584202310</v>
      </c>
      <c r="E695" s="24">
        <v>99</v>
      </c>
      <c r="F695" s="24">
        <v>53390</v>
      </c>
      <c r="G695" s="24">
        <v>99970016</v>
      </c>
      <c r="H695" s="24">
        <v>11547</v>
      </c>
      <c r="I695" s="25">
        <v>100000</v>
      </c>
    </row>
    <row r="696" hidden="1" spans="1:9">
      <c r="A696" s="24">
        <v>201612</v>
      </c>
      <c r="B696" s="24">
        <v>456</v>
      </c>
      <c r="C696" s="24">
        <v>13029933036</v>
      </c>
      <c r="D696" s="24">
        <v>9816070182386050</v>
      </c>
      <c r="E696" s="24">
        <v>99</v>
      </c>
      <c r="F696" s="24">
        <v>53390</v>
      </c>
      <c r="G696" s="24">
        <v>99970016</v>
      </c>
      <c r="H696" s="24">
        <v>11547</v>
      </c>
      <c r="I696" s="25">
        <v>100000</v>
      </c>
    </row>
    <row r="697" hidden="1" spans="1:9">
      <c r="A697" s="24">
        <v>201612</v>
      </c>
      <c r="B697" s="24">
        <v>467</v>
      </c>
      <c r="C697" s="24">
        <v>13136966202</v>
      </c>
      <c r="D697" s="24">
        <v>9713072226639910</v>
      </c>
      <c r="E697" s="24">
        <v>99</v>
      </c>
      <c r="F697" s="24">
        <v>53390</v>
      </c>
      <c r="G697" s="24">
        <v>99970016</v>
      </c>
      <c r="H697" s="24">
        <v>11547</v>
      </c>
      <c r="I697" s="25">
        <v>50000</v>
      </c>
    </row>
    <row r="698" hidden="1" spans="1:9">
      <c r="A698" s="24">
        <v>201612</v>
      </c>
      <c r="B698" s="24">
        <v>451</v>
      </c>
      <c r="C698" s="24">
        <v>15504500846</v>
      </c>
      <c r="D698" s="24">
        <v>9816070182412120</v>
      </c>
      <c r="E698" s="24">
        <v>99</v>
      </c>
      <c r="F698" s="24">
        <v>53390</v>
      </c>
      <c r="G698" s="24">
        <v>99970013</v>
      </c>
      <c r="H698" s="24">
        <v>11548</v>
      </c>
      <c r="I698" s="25">
        <v>56480</v>
      </c>
    </row>
    <row r="699" hidden="1" spans="1:9">
      <c r="A699" s="24">
        <v>201612</v>
      </c>
      <c r="B699" s="24">
        <v>451</v>
      </c>
      <c r="C699" s="24">
        <v>15504500846</v>
      </c>
      <c r="D699" s="24">
        <v>9816070182412120</v>
      </c>
      <c r="E699" s="24">
        <v>99</v>
      </c>
      <c r="F699" s="24">
        <v>53390</v>
      </c>
      <c r="G699" s="24">
        <v>99970016</v>
      </c>
      <c r="H699" s="24">
        <v>11547</v>
      </c>
      <c r="I699" s="25">
        <v>200000</v>
      </c>
    </row>
    <row r="700" hidden="1" spans="1:9">
      <c r="A700" s="24">
        <v>201612</v>
      </c>
      <c r="B700" s="24">
        <v>459</v>
      </c>
      <c r="C700" s="24">
        <v>13039826317</v>
      </c>
      <c r="D700" s="24">
        <v>9815102773691000</v>
      </c>
      <c r="E700" s="24">
        <v>99</v>
      </c>
      <c r="F700" s="24">
        <v>53390</v>
      </c>
      <c r="G700" s="24">
        <v>99970013</v>
      </c>
      <c r="H700" s="24">
        <v>11548</v>
      </c>
      <c r="I700" s="25">
        <v>2608620</v>
      </c>
    </row>
    <row r="701" hidden="1" spans="1:9">
      <c r="A701" s="24">
        <v>201612</v>
      </c>
      <c r="B701" s="24">
        <v>459</v>
      </c>
      <c r="C701" s="24">
        <v>13019085503</v>
      </c>
      <c r="D701" s="24">
        <v>9815102773696610</v>
      </c>
      <c r="E701" s="24">
        <v>99</v>
      </c>
      <c r="F701" s="24">
        <v>53390</v>
      </c>
      <c r="G701" s="24">
        <v>99970013</v>
      </c>
      <c r="H701" s="24">
        <v>11548</v>
      </c>
      <c r="I701" s="25">
        <v>126200</v>
      </c>
    </row>
    <row r="702" hidden="1" spans="1:9">
      <c r="A702" s="24">
        <v>201612</v>
      </c>
      <c r="B702" s="24">
        <v>459</v>
      </c>
      <c r="C702" s="24">
        <v>13019085503</v>
      </c>
      <c r="D702" s="24">
        <v>9815102773696610</v>
      </c>
      <c r="E702" s="24">
        <v>99</v>
      </c>
      <c r="F702" s="24">
        <v>53390</v>
      </c>
      <c r="G702" s="24">
        <v>99970016</v>
      </c>
      <c r="H702" s="24">
        <v>11547</v>
      </c>
      <c r="I702" s="25">
        <v>400000</v>
      </c>
    </row>
    <row r="703" hidden="1" spans="1:9">
      <c r="A703" s="24">
        <v>201612</v>
      </c>
      <c r="B703" s="24">
        <v>452</v>
      </c>
      <c r="C703" s="24">
        <v>13089755402</v>
      </c>
      <c r="D703" s="24">
        <v>9815081171444520</v>
      </c>
      <c r="E703" s="24">
        <v>99</v>
      </c>
      <c r="F703" s="24">
        <v>53390</v>
      </c>
      <c r="G703" s="24">
        <v>99970016</v>
      </c>
      <c r="H703" s="24">
        <v>11547</v>
      </c>
      <c r="I703" s="25">
        <v>800000</v>
      </c>
    </row>
    <row r="704" hidden="1" spans="1:9">
      <c r="A704" s="24">
        <v>201612</v>
      </c>
      <c r="B704" s="24">
        <v>451</v>
      </c>
      <c r="C704" s="24">
        <v>13115316502</v>
      </c>
      <c r="D704" s="24">
        <v>9816060881408180</v>
      </c>
      <c r="E704" s="24">
        <v>99</v>
      </c>
      <c r="F704" s="24">
        <v>53390</v>
      </c>
      <c r="G704" s="24">
        <v>99970013</v>
      </c>
      <c r="H704" s="24">
        <v>11548</v>
      </c>
      <c r="I704" s="25">
        <v>48790</v>
      </c>
    </row>
    <row r="705" hidden="1" spans="1:9">
      <c r="A705" s="24">
        <v>201612</v>
      </c>
      <c r="B705" s="24">
        <v>451</v>
      </c>
      <c r="C705" s="24">
        <v>13115316502</v>
      </c>
      <c r="D705" s="24">
        <v>9816060881408180</v>
      </c>
      <c r="E705" s="24">
        <v>99</v>
      </c>
      <c r="F705" s="24">
        <v>53390</v>
      </c>
      <c r="G705" s="24">
        <v>99970016</v>
      </c>
      <c r="H705" s="24">
        <v>11547</v>
      </c>
      <c r="I705" s="25">
        <v>400000</v>
      </c>
    </row>
    <row r="706" hidden="1" spans="1:9">
      <c r="A706" s="24">
        <v>201612</v>
      </c>
      <c r="B706" s="24">
        <v>451</v>
      </c>
      <c r="C706" s="24">
        <v>15694519513</v>
      </c>
      <c r="D706" s="24">
        <v>9816101986860310</v>
      </c>
      <c r="E706" s="24">
        <v>99</v>
      </c>
      <c r="F706" s="24">
        <v>53390</v>
      </c>
      <c r="G706" s="24">
        <v>99970016</v>
      </c>
      <c r="H706" s="24">
        <v>11547</v>
      </c>
      <c r="I706" s="25">
        <v>800000</v>
      </c>
    </row>
    <row r="707" hidden="1" spans="1:9">
      <c r="A707" s="24">
        <v>201612</v>
      </c>
      <c r="B707" s="24">
        <v>451</v>
      </c>
      <c r="C707" s="24">
        <v>13159878569</v>
      </c>
      <c r="D707" s="24">
        <v>9816121490305070</v>
      </c>
      <c r="E707" s="24">
        <v>99</v>
      </c>
      <c r="F707" s="24">
        <v>53390</v>
      </c>
      <c r="G707" s="24">
        <v>99970016</v>
      </c>
      <c r="H707" s="24">
        <v>11547</v>
      </c>
      <c r="I707" s="25">
        <v>71940</v>
      </c>
    </row>
    <row r="708" hidden="1" spans="1:9">
      <c r="A708" s="24">
        <v>201612</v>
      </c>
      <c r="B708" s="24">
        <v>459</v>
      </c>
      <c r="C708" s="24">
        <v>13009831305</v>
      </c>
      <c r="D708" s="24">
        <v>9816081383734690</v>
      </c>
      <c r="E708" s="24">
        <v>99</v>
      </c>
      <c r="F708" s="24">
        <v>53390</v>
      </c>
      <c r="G708" s="24">
        <v>99970016</v>
      </c>
      <c r="H708" s="24">
        <v>11547</v>
      </c>
      <c r="I708" s="25">
        <v>100000</v>
      </c>
    </row>
    <row r="709" hidden="1" spans="1:9">
      <c r="A709" s="24">
        <v>201612</v>
      </c>
      <c r="B709" s="24">
        <v>455</v>
      </c>
      <c r="C709" s="24">
        <v>13039953705</v>
      </c>
      <c r="D709" s="24">
        <v>9816053181124200</v>
      </c>
      <c r="E709" s="24">
        <v>99</v>
      </c>
      <c r="F709" s="24">
        <v>53390</v>
      </c>
      <c r="G709" s="24">
        <v>99970013</v>
      </c>
      <c r="H709" s="24">
        <v>11548</v>
      </c>
      <c r="I709" s="25">
        <v>102800</v>
      </c>
    </row>
    <row r="710" hidden="1" spans="1:9">
      <c r="A710" s="24">
        <v>201612</v>
      </c>
      <c r="B710" s="24">
        <v>455</v>
      </c>
      <c r="C710" s="24">
        <v>13039953705</v>
      </c>
      <c r="D710" s="24">
        <v>9816053181124200</v>
      </c>
      <c r="E710" s="24">
        <v>99</v>
      </c>
      <c r="F710" s="24">
        <v>53390</v>
      </c>
      <c r="G710" s="24">
        <v>99970016</v>
      </c>
      <c r="H710" s="24">
        <v>11547</v>
      </c>
      <c r="I710" s="25">
        <v>200000</v>
      </c>
    </row>
    <row r="711" hidden="1" spans="1:9">
      <c r="A711" s="24">
        <v>201612</v>
      </c>
      <c r="B711" s="24">
        <v>451</v>
      </c>
      <c r="C711" s="24">
        <v>13029726327</v>
      </c>
      <c r="D711" s="24">
        <v>9816031578020570</v>
      </c>
      <c r="E711" s="24">
        <v>99</v>
      </c>
      <c r="F711" s="24">
        <v>53390</v>
      </c>
      <c r="G711" s="24">
        <v>99970013</v>
      </c>
      <c r="H711" s="24">
        <v>11548</v>
      </c>
      <c r="I711" s="25">
        <v>98160</v>
      </c>
    </row>
    <row r="712" hidden="1" spans="1:9">
      <c r="A712" s="24">
        <v>201612</v>
      </c>
      <c r="B712" s="24">
        <v>451</v>
      </c>
      <c r="C712" s="24">
        <v>13029726327</v>
      </c>
      <c r="D712" s="24">
        <v>9816031578020570</v>
      </c>
      <c r="E712" s="24">
        <v>99</v>
      </c>
      <c r="F712" s="24">
        <v>53390</v>
      </c>
      <c r="G712" s="24">
        <v>99970016</v>
      </c>
      <c r="H712" s="24">
        <v>11547</v>
      </c>
      <c r="I712" s="25">
        <v>100000</v>
      </c>
    </row>
    <row r="713" hidden="1" spans="1:9">
      <c r="A713" s="24">
        <v>201612</v>
      </c>
      <c r="B713" s="24">
        <v>451</v>
      </c>
      <c r="C713" s="24">
        <v>13125911397</v>
      </c>
      <c r="D713" s="24">
        <v>9816032178221190</v>
      </c>
      <c r="E713" s="24">
        <v>99</v>
      </c>
      <c r="F713" s="24">
        <v>53390</v>
      </c>
      <c r="G713" s="24">
        <v>99970013</v>
      </c>
      <c r="H713" s="24">
        <v>11548</v>
      </c>
      <c r="I713" s="25">
        <v>2960940</v>
      </c>
    </row>
    <row r="714" hidden="1" spans="1:9">
      <c r="A714" s="24">
        <v>201612</v>
      </c>
      <c r="B714" s="24">
        <v>452</v>
      </c>
      <c r="C714" s="24">
        <v>13069970854</v>
      </c>
      <c r="D714" s="24">
        <v>9816080983575180</v>
      </c>
      <c r="E714" s="24">
        <v>99</v>
      </c>
      <c r="F714" s="24">
        <v>53390</v>
      </c>
      <c r="G714" s="24">
        <v>99970013</v>
      </c>
      <c r="H714" s="24">
        <v>11548</v>
      </c>
      <c r="I714" s="25">
        <v>35980</v>
      </c>
    </row>
    <row r="715" hidden="1" spans="1:9">
      <c r="A715" s="24">
        <v>201612</v>
      </c>
      <c r="B715" s="24">
        <v>452</v>
      </c>
      <c r="C715" s="24">
        <v>13069970854</v>
      </c>
      <c r="D715" s="24">
        <v>9816080983575180</v>
      </c>
      <c r="E715" s="24">
        <v>99</v>
      </c>
      <c r="F715" s="24">
        <v>53390</v>
      </c>
      <c r="G715" s="24">
        <v>99970016</v>
      </c>
      <c r="H715" s="24">
        <v>11547</v>
      </c>
      <c r="I715" s="25">
        <v>400000</v>
      </c>
    </row>
    <row r="716" hidden="1" spans="1:9">
      <c r="A716" s="24">
        <v>201612</v>
      </c>
      <c r="B716" s="24">
        <v>455</v>
      </c>
      <c r="C716" s="24">
        <v>15545556309</v>
      </c>
      <c r="D716" s="24">
        <v>9816032978578740</v>
      </c>
      <c r="E716" s="24">
        <v>99</v>
      </c>
      <c r="F716" s="24">
        <v>53390</v>
      </c>
      <c r="G716" s="24">
        <v>99970016</v>
      </c>
      <c r="H716" s="24">
        <v>11547</v>
      </c>
      <c r="I716" s="25">
        <v>50000</v>
      </c>
    </row>
    <row r="717" hidden="1" spans="1:9">
      <c r="A717" s="24">
        <v>201612</v>
      </c>
      <c r="B717" s="24">
        <v>459</v>
      </c>
      <c r="C717" s="24">
        <v>13054208433</v>
      </c>
      <c r="D717" s="24">
        <v>9815110273997620</v>
      </c>
      <c r="E717" s="24">
        <v>99</v>
      </c>
      <c r="F717" s="24">
        <v>53390</v>
      </c>
      <c r="G717" s="24">
        <v>99970016</v>
      </c>
      <c r="H717" s="24">
        <v>11547</v>
      </c>
      <c r="I717" s="25">
        <v>400000</v>
      </c>
    </row>
    <row r="718" hidden="1" spans="1:9">
      <c r="A718" s="24">
        <v>201612</v>
      </c>
      <c r="B718" s="24">
        <v>453</v>
      </c>
      <c r="C718" s="24">
        <v>15603631425</v>
      </c>
      <c r="D718" s="24">
        <v>9816033178657030</v>
      </c>
      <c r="E718" s="24">
        <v>99</v>
      </c>
      <c r="F718" s="24">
        <v>53390</v>
      </c>
      <c r="G718" s="24">
        <v>99970016</v>
      </c>
      <c r="H718" s="24">
        <v>11547</v>
      </c>
      <c r="I718" s="25">
        <v>200000</v>
      </c>
    </row>
    <row r="719" hidden="1" spans="1:9">
      <c r="A719" s="24">
        <v>201612</v>
      </c>
      <c r="B719" s="24">
        <v>452</v>
      </c>
      <c r="C719" s="24">
        <v>15546269462</v>
      </c>
      <c r="D719" s="24">
        <v>9815110273971200</v>
      </c>
      <c r="E719" s="24">
        <v>99</v>
      </c>
      <c r="F719" s="24">
        <v>53390</v>
      </c>
      <c r="G719" s="24">
        <v>99970016</v>
      </c>
      <c r="H719" s="24">
        <v>11547</v>
      </c>
      <c r="I719" s="25">
        <v>800000</v>
      </c>
    </row>
    <row r="720" hidden="1" spans="1:9">
      <c r="A720" s="24">
        <v>201612</v>
      </c>
      <c r="B720" s="24">
        <v>459</v>
      </c>
      <c r="C720" s="24">
        <v>13029836886</v>
      </c>
      <c r="D720" s="24">
        <v>9816040178713340</v>
      </c>
      <c r="E720" s="24">
        <v>99</v>
      </c>
      <c r="F720" s="24">
        <v>53390</v>
      </c>
      <c r="G720" s="24">
        <v>99970016</v>
      </c>
      <c r="H720" s="24">
        <v>11547</v>
      </c>
      <c r="I720" s="25">
        <v>400000</v>
      </c>
    </row>
    <row r="721" hidden="1" spans="1:9">
      <c r="A721" s="24">
        <v>201612</v>
      </c>
      <c r="B721" s="24">
        <v>459</v>
      </c>
      <c r="C721" s="24">
        <v>13069740736</v>
      </c>
      <c r="D721" s="24">
        <v>9816070182383640</v>
      </c>
      <c r="E721" s="24">
        <v>99</v>
      </c>
      <c r="F721" s="24">
        <v>53390</v>
      </c>
      <c r="G721" s="24">
        <v>99970016</v>
      </c>
      <c r="H721" s="24">
        <v>11547</v>
      </c>
      <c r="I721" s="25">
        <v>100000</v>
      </c>
    </row>
    <row r="722" hidden="1" spans="1:9">
      <c r="A722" s="24">
        <v>201612</v>
      </c>
      <c r="B722" s="24">
        <v>452</v>
      </c>
      <c r="C722" s="24">
        <v>13089740575</v>
      </c>
      <c r="D722" s="24">
        <v>9816050980206980</v>
      </c>
      <c r="E722" s="24">
        <v>99</v>
      </c>
      <c r="F722" s="24">
        <v>53390</v>
      </c>
      <c r="G722" s="24">
        <v>99970016</v>
      </c>
      <c r="H722" s="24">
        <v>11547</v>
      </c>
      <c r="I722" s="25">
        <v>100000</v>
      </c>
    </row>
    <row r="723" hidden="1" spans="1:9">
      <c r="A723" s="24">
        <v>201612</v>
      </c>
      <c r="B723" s="24">
        <v>456</v>
      </c>
      <c r="C723" s="24">
        <v>13124560757</v>
      </c>
      <c r="D723" s="24">
        <v>9816062281952890</v>
      </c>
      <c r="E723" s="24">
        <v>99</v>
      </c>
      <c r="F723" s="24">
        <v>53390</v>
      </c>
      <c r="G723" s="24">
        <v>99970016</v>
      </c>
      <c r="H723" s="24">
        <v>11547</v>
      </c>
      <c r="I723" s="25">
        <v>200000</v>
      </c>
    </row>
    <row r="724" hidden="1" spans="1:9">
      <c r="A724" s="24">
        <v>201612</v>
      </c>
      <c r="B724" s="24">
        <v>453</v>
      </c>
      <c r="C724" s="24">
        <v>13204536925</v>
      </c>
      <c r="D724" s="24">
        <v>9815092572793560</v>
      </c>
      <c r="E724" s="24">
        <v>99</v>
      </c>
      <c r="F724" s="24">
        <v>53390</v>
      </c>
      <c r="G724" s="24">
        <v>99970016</v>
      </c>
      <c r="H724" s="24">
        <v>11547</v>
      </c>
      <c r="I724" s="25">
        <v>50000</v>
      </c>
    </row>
    <row r="725" hidden="1" spans="1:9">
      <c r="A725" s="24">
        <v>201612</v>
      </c>
      <c r="B725" s="24">
        <v>457</v>
      </c>
      <c r="C725" s="24">
        <v>13039910121</v>
      </c>
      <c r="D725" s="24">
        <v>9816101786804990</v>
      </c>
      <c r="E725" s="24">
        <v>99</v>
      </c>
      <c r="F725" s="24">
        <v>53390</v>
      </c>
      <c r="G725" s="24">
        <v>99970016</v>
      </c>
      <c r="H725" s="24">
        <v>11547</v>
      </c>
      <c r="I725" s="25">
        <v>200000</v>
      </c>
    </row>
    <row r="726" hidden="1" spans="1:9">
      <c r="A726" s="24">
        <v>201612</v>
      </c>
      <c r="B726" s="24">
        <v>451</v>
      </c>
      <c r="C726" s="24">
        <v>13159850785</v>
      </c>
      <c r="D726" s="24">
        <v>101108154666827</v>
      </c>
      <c r="E726" s="24">
        <v>99</v>
      </c>
      <c r="F726" s="24">
        <v>53390</v>
      </c>
      <c r="G726" s="24">
        <v>99970013</v>
      </c>
      <c r="H726" s="24">
        <v>11548</v>
      </c>
      <c r="I726" s="25">
        <v>129780</v>
      </c>
    </row>
    <row r="727" hidden="1" spans="1:9">
      <c r="A727" s="24">
        <v>201612</v>
      </c>
      <c r="B727" s="24">
        <v>451</v>
      </c>
      <c r="C727" s="24">
        <v>13159850785</v>
      </c>
      <c r="D727" s="24">
        <v>101108154666827</v>
      </c>
      <c r="E727" s="24">
        <v>99</v>
      </c>
      <c r="F727" s="24">
        <v>53390</v>
      </c>
      <c r="G727" s="24">
        <v>99970016</v>
      </c>
      <c r="H727" s="24">
        <v>11547</v>
      </c>
      <c r="I727" s="25">
        <v>400000</v>
      </c>
    </row>
    <row r="728" hidden="1" spans="1:9">
      <c r="A728" s="24">
        <v>201612</v>
      </c>
      <c r="B728" s="24">
        <v>453</v>
      </c>
      <c r="C728" s="24">
        <v>13045336752</v>
      </c>
      <c r="D728" s="24">
        <v>9816040578809050</v>
      </c>
      <c r="E728" s="24">
        <v>99</v>
      </c>
      <c r="F728" s="24">
        <v>53390</v>
      </c>
      <c r="G728" s="24">
        <v>99970016</v>
      </c>
      <c r="H728" s="24">
        <v>11547</v>
      </c>
      <c r="I728" s="25">
        <v>50000</v>
      </c>
    </row>
    <row r="729" hidden="1" spans="1:9">
      <c r="A729" s="24">
        <v>201612</v>
      </c>
      <c r="B729" s="24">
        <v>458</v>
      </c>
      <c r="C729" s="24">
        <v>13089625051</v>
      </c>
      <c r="D729" s="24">
        <v>9816040178686730</v>
      </c>
      <c r="E729" s="24">
        <v>99</v>
      </c>
      <c r="F729" s="24">
        <v>53390</v>
      </c>
      <c r="G729" s="24">
        <v>99970013</v>
      </c>
      <c r="H729" s="24">
        <v>11548</v>
      </c>
      <c r="I729" s="25">
        <v>65250</v>
      </c>
    </row>
    <row r="730" hidden="1" spans="1:9">
      <c r="A730" s="24">
        <v>201612</v>
      </c>
      <c r="B730" s="24">
        <v>458</v>
      </c>
      <c r="C730" s="24">
        <v>13089625051</v>
      </c>
      <c r="D730" s="24">
        <v>9816040178686730</v>
      </c>
      <c r="E730" s="24">
        <v>99</v>
      </c>
      <c r="F730" s="24">
        <v>53390</v>
      </c>
      <c r="G730" s="24">
        <v>99970016</v>
      </c>
      <c r="H730" s="24">
        <v>11547</v>
      </c>
      <c r="I730" s="25">
        <v>50000</v>
      </c>
    </row>
    <row r="731" hidden="1" spans="1:9">
      <c r="A731" s="24">
        <v>201612</v>
      </c>
      <c r="B731" s="24">
        <v>451</v>
      </c>
      <c r="C731" s="24">
        <v>13029807572</v>
      </c>
      <c r="D731" s="24">
        <v>9816020377184640</v>
      </c>
      <c r="E731" s="24">
        <v>99</v>
      </c>
      <c r="F731" s="24">
        <v>53390</v>
      </c>
      <c r="G731" s="24">
        <v>99970016</v>
      </c>
      <c r="H731" s="24">
        <v>11547</v>
      </c>
      <c r="I731" s="25">
        <v>50000</v>
      </c>
    </row>
    <row r="732" hidden="1" spans="1:9">
      <c r="A732" s="24">
        <v>201612</v>
      </c>
      <c r="B732" s="24">
        <v>451</v>
      </c>
      <c r="C732" s="24">
        <v>13054281568</v>
      </c>
      <c r="D732" s="24">
        <v>9815112074902200</v>
      </c>
      <c r="E732" s="24">
        <v>99</v>
      </c>
      <c r="F732" s="24">
        <v>53390</v>
      </c>
      <c r="G732" s="24">
        <v>99970013</v>
      </c>
      <c r="H732" s="24">
        <v>11548</v>
      </c>
      <c r="I732" s="25">
        <v>370230</v>
      </c>
    </row>
    <row r="733" hidden="1" spans="1:9">
      <c r="A733" s="24">
        <v>201612</v>
      </c>
      <c r="B733" s="24">
        <v>457</v>
      </c>
      <c r="C733" s="24">
        <v>15636430675</v>
      </c>
      <c r="D733" s="24">
        <v>9816091285208950</v>
      </c>
      <c r="E733" s="24">
        <v>99</v>
      </c>
      <c r="F733" s="24">
        <v>53390</v>
      </c>
      <c r="G733" s="24">
        <v>99970016</v>
      </c>
      <c r="H733" s="24">
        <v>11547</v>
      </c>
      <c r="I733" s="25">
        <v>50000</v>
      </c>
    </row>
    <row r="734" hidden="1" spans="1:9">
      <c r="A734" s="24">
        <v>201612</v>
      </c>
      <c r="B734" s="24">
        <v>451</v>
      </c>
      <c r="C734" s="24">
        <v>15546624210</v>
      </c>
      <c r="D734" s="24">
        <v>9816090684827010</v>
      </c>
      <c r="E734" s="24">
        <v>99</v>
      </c>
      <c r="F734" s="24">
        <v>53390</v>
      </c>
      <c r="G734" s="24">
        <v>99970013</v>
      </c>
      <c r="H734" s="24">
        <v>11548</v>
      </c>
      <c r="I734" s="25">
        <v>7744450</v>
      </c>
    </row>
    <row r="735" hidden="1" spans="1:9">
      <c r="A735" s="24">
        <v>201612</v>
      </c>
      <c r="B735" s="24">
        <v>459</v>
      </c>
      <c r="C735" s="24">
        <v>13029823031</v>
      </c>
      <c r="D735" s="24">
        <v>9816052580877280</v>
      </c>
      <c r="E735" s="24">
        <v>99</v>
      </c>
      <c r="F735" s="24">
        <v>53390</v>
      </c>
      <c r="G735" s="24">
        <v>99970016</v>
      </c>
      <c r="H735" s="24">
        <v>11547</v>
      </c>
      <c r="I735" s="25">
        <v>200000</v>
      </c>
    </row>
    <row r="736" hidden="1" spans="1:9">
      <c r="A736" s="24">
        <v>201612</v>
      </c>
      <c r="B736" s="24">
        <v>459</v>
      </c>
      <c r="C736" s="24">
        <v>18644020869</v>
      </c>
      <c r="D736" s="24">
        <v>9815101373262960</v>
      </c>
      <c r="E736" s="24">
        <v>99</v>
      </c>
      <c r="F736" s="24">
        <v>53390</v>
      </c>
      <c r="G736" s="24">
        <v>99970016</v>
      </c>
      <c r="H736" s="24">
        <v>11547</v>
      </c>
      <c r="I736" s="25">
        <v>1200000</v>
      </c>
    </row>
    <row r="737" hidden="1" spans="1:9">
      <c r="A737" s="24">
        <v>201612</v>
      </c>
      <c r="B737" s="24">
        <v>457</v>
      </c>
      <c r="C737" s="24">
        <v>13091750030</v>
      </c>
      <c r="D737" s="24">
        <v>9816051680455420</v>
      </c>
      <c r="E737" s="24">
        <v>99</v>
      </c>
      <c r="F737" s="24">
        <v>53390</v>
      </c>
      <c r="G737" s="24">
        <v>99970016</v>
      </c>
      <c r="H737" s="24">
        <v>11547</v>
      </c>
      <c r="I737" s="25">
        <v>1200000</v>
      </c>
    </row>
    <row r="738" hidden="1" spans="1:9">
      <c r="A738" s="24">
        <v>201612</v>
      </c>
      <c r="B738" s="24">
        <v>453</v>
      </c>
      <c r="C738" s="24">
        <v>13224639887</v>
      </c>
      <c r="D738" s="24">
        <v>9815092772833380</v>
      </c>
      <c r="E738" s="24">
        <v>99</v>
      </c>
      <c r="F738" s="24">
        <v>53390</v>
      </c>
      <c r="G738" s="24">
        <v>99970016</v>
      </c>
      <c r="H738" s="24">
        <v>11547</v>
      </c>
      <c r="I738" s="25">
        <v>50000</v>
      </c>
    </row>
    <row r="739" hidden="1" spans="1:9">
      <c r="A739" s="24">
        <v>201612</v>
      </c>
      <c r="B739" s="24">
        <v>455</v>
      </c>
      <c r="C739" s="24">
        <v>15545550671</v>
      </c>
      <c r="D739" s="24">
        <v>9815111274448460</v>
      </c>
      <c r="E739" s="24">
        <v>99</v>
      </c>
      <c r="F739" s="24">
        <v>53390</v>
      </c>
      <c r="G739" s="24">
        <v>99970016</v>
      </c>
      <c r="H739" s="24">
        <v>11547</v>
      </c>
      <c r="I739" s="25">
        <v>50000</v>
      </c>
    </row>
    <row r="740" hidden="1" spans="1:9">
      <c r="A740" s="24">
        <v>201612</v>
      </c>
      <c r="B740" s="24">
        <v>467</v>
      </c>
      <c r="C740" s="24">
        <v>13224675158</v>
      </c>
      <c r="D740" s="24">
        <v>9713071225987090</v>
      </c>
      <c r="E740" s="24">
        <v>99</v>
      </c>
      <c r="F740" s="24">
        <v>53390</v>
      </c>
      <c r="G740" s="24">
        <v>99970016</v>
      </c>
      <c r="H740" s="24">
        <v>11547</v>
      </c>
      <c r="I740" s="25">
        <v>50000</v>
      </c>
    </row>
    <row r="741" hidden="1" spans="1:9">
      <c r="A741" s="24">
        <v>201612</v>
      </c>
      <c r="B741" s="24">
        <v>451</v>
      </c>
      <c r="C741" s="24">
        <v>15636160874</v>
      </c>
      <c r="D741" s="24">
        <v>9816061381580380</v>
      </c>
      <c r="E741" s="24">
        <v>99</v>
      </c>
      <c r="F741" s="24">
        <v>53390</v>
      </c>
      <c r="G741" s="24">
        <v>99970016</v>
      </c>
      <c r="H741" s="24">
        <v>11547</v>
      </c>
      <c r="I741" s="25">
        <v>400000</v>
      </c>
    </row>
    <row r="742" hidden="1" spans="1:9">
      <c r="A742" s="24">
        <v>201612</v>
      </c>
      <c r="B742" s="24">
        <v>451</v>
      </c>
      <c r="C742" s="24">
        <v>13100874110</v>
      </c>
      <c r="D742" s="24">
        <v>100708025110887</v>
      </c>
      <c r="E742" s="24">
        <v>99</v>
      </c>
      <c r="F742" s="24">
        <v>53390</v>
      </c>
      <c r="G742" s="24">
        <v>99970016</v>
      </c>
      <c r="H742" s="24">
        <v>11547</v>
      </c>
      <c r="I742" s="25">
        <v>100000</v>
      </c>
    </row>
    <row r="743" hidden="1" spans="1:9">
      <c r="A743" s="24">
        <v>201612</v>
      </c>
      <c r="B743" s="24">
        <v>453</v>
      </c>
      <c r="C743" s="24">
        <v>13019063513</v>
      </c>
      <c r="D743" s="24">
        <v>9816100886404270</v>
      </c>
      <c r="E743" s="24">
        <v>99</v>
      </c>
      <c r="F743" s="24">
        <v>53390</v>
      </c>
      <c r="G743" s="24">
        <v>99970013</v>
      </c>
      <c r="H743" s="24">
        <v>11548</v>
      </c>
      <c r="I743" s="25">
        <v>343210</v>
      </c>
    </row>
    <row r="744" hidden="1" spans="1:9">
      <c r="A744" s="24">
        <v>201612</v>
      </c>
      <c r="B744" s="24">
        <v>453</v>
      </c>
      <c r="C744" s="24">
        <v>13019063513</v>
      </c>
      <c r="D744" s="24">
        <v>9816100886404270</v>
      </c>
      <c r="E744" s="24">
        <v>99</v>
      </c>
      <c r="F744" s="24">
        <v>53390</v>
      </c>
      <c r="G744" s="24">
        <v>99970016</v>
      </c>
      <c r="H744" s="24">
        <v>11547</v>
      </c>
      <c r="I744" s="25">
        <v>800000</v>
      </c>
    </row>
    <row r="745" hidden="1" spans="1:9">
      <c r="A745" s="24">
        <v>201612</v>
      </c>
      <c r="B745" s="24">
        <v>452</v>
      </c>
      <c r="C745" s="24">
        <v>15645262865</v>
      </c>
      <c r="D745" s="24">
        <v>9816111788501640</v>
      </c>
      <c r="E745" s="24">
        <v>99</v>
      </c>
      <c r="F745" s="24">
        <v>53390</v>
      </c>
      <c r="G745" s="24">
        <v>99970016</v>
      </c>
      <c r="H745" s="24">
        <v>11547</v>
      </c>
      <c r="I745" s="25">
        <v>5000000</v>
      </c>
    </row>
    <row r="746" hidden="1" spans="1:9">
      <c r="A746" s="24">
        <v>201612</v>
      </c>
      <c r="B746" s="24">
        <v>464</v>
      </c>
      <c r="C746" s="24">
        <v>13009968712</v>
      </c>
      <c r="D746" s="24">
        <v>9816051180285510</v>
      </c>
      <c r="E746" s="24">
        <v>99</v>
      </c>
      <c r="F746" s="24">
        <v>53390</v>
      </c>
      <c r="G746" s="24">
        <v>99970016</v>
      </c>
      <c r="H746" s="24">
        <v>11547</v>
      </c>
      <c r="I746" s="25">
        <v>50000</v>
      </c>
    </row>
    <row r="747" hidden="1" spans="1:9">
      <c r="A747" s="24">
        <v>201612</v>
      </c>
      <c r="B747" s="24">
        <v>459</v>
      </c>
      <c r="C747" s="24">
        <v>15604593101</v>
      </c>
      <c r="D747" s="24">
        <v>9816031077881550</v>
      </c>
      <c r="E747" s="24">
        <v>99</v>
      </c>
      <c r="F747" s="24">
        <v>53390</v>
      </c>
      <c r="G747" s="24">
        <v>99970016</v>
      </c>
      <c r="H747" s="24">
        <v>11547</v>
      </c>
      <c r="I747" s="25">
        <v>800000</v>
      </c>
    </row>
    <row r="748" hidden="1" spans="1:9">
      <c r="A748" s="24">
        <v>201612</v>
      </c>
      <c r="B748" s="24">
        <v>459</v>
      </c>
      <c r="C748" s="24">
        <v>13089030281</v>
      </c>
      <c r="D748" s="24">
        <v>9816090184561740</v>
      </c>
      <c r="E748" s="24">
        <v>99</v>
      </c>
      <c r="F748" s="24">
        <v>53390</v>
      </c>
      <c r="G748" s="24">
        <v>99970013</v>
      </c>
      <c r="H748" s="24">
        <v>11548</v>
      </c>
      <c r="I748" s="25">
        <v>125020</v>
      </c>
    </row>
    <row r="749" hidden="1" spans="1:9">
      <c r="A749" s="24">
        <v>201612</v>
      </c>
      <c r="B749" s="24">
        <v>459</v>
      </c>
      <c r="C749" s="24">
        <v>13089030281</v>
      </c>
      <c r="D749" s="24">
        <v>9816090184561740</v>
      </c>
      <c r="E749" s="24">
        <v>99</v>
      </c>
      <c r="F749" s="24">
        <v>53390</v>
      </c>
      <c r="G749" s="24">
        <v>99970016</v>
      </c>
      <c r="H749" s="24">
        <v>11547</v>
      </c>
      <c r="I749" s="25">
        <v>400000</v>
      </c>
    </row>
    <row r="750" hidden="1" spans="1:9">
      <c r="A750" s="24">
        <v>201612</v>
      </c>
      <c r="B750" s="24">
        <v>452</v>
      </c>
      <c r="C750" s="24">
        <v>13089740575</v>
      </c>
      <c r="D750" s="24">
        <v>9816050980206980</v>
      </c>
      <c r="E750" s="24">
        <v>99</v>
      </c>
      <c r="F750" s="24">
        <v>53390</v>
      </c>
      <c r="G750" s="24">
        <v>99970013</v>
      </c>
      <c r="H750" s="24">
        <v>11548</v>
      </c>
      <c r="I750" s="25">
        <v>129360</v>
      </c>
    </row>
    <row r="751" hidden="1" spans="1:9">
      <c r="A751" s="24">
        <v>201612</v>
      </c>
      <c r="B751" s="24">
        <v>456</v>
      </c>
      <c r="C751" s="24">
        <v>15604565830</v>
      </c>
      <c r="D751" s="24">
        <v>9816080983603520</v>
      </c>
      <c r="E751" s="24">
        <v>99</v>
      </c>
      <c r="F751" s="24">
        <v>53390</v>
      </c>
      <c r="G751" s="24">
        <v>99970016</v>
      </c>
      <c r="H751" s="24">
        <v>11547</v>
      </c>
      <c r="I751" s="25">
        <v>200000</v>
      </c>
    </row>
    <row r="752" hidden="1" spans="1:9">
      <c r="A752" s="24">
        <v>201612</v>
      </c>
      <c r="B752" s="24">
        <v>456</v>
      </c>
      <c r="C752" s="24">
        <v>13214668068</v>
      </c>
      <c r="D752" s="24">
        <v>9815120975450940</v>
      </c>
      <c r="E752" s="24">
        <v>99</v>
      </c>
      <c r="F752" s="24">
        <v>53390</v>
      </c>
      <c r="G752" s="24">
        <v>99970016</v>
      </c>
      <c r="H752" s="24">
        <v>11547</v>
      </c>
      <c r="I752" s="25">
        <v>800000</v>
      </c>
    </row>
    <row r="753" hidden="1" spans="1:9">
      <c r="A753" s="24">
        <v>201612</v>
      </c>
      <c r="B753" s="24">
        <v>456</v>
      </c>
      <c r="C753" s="24">
        <v>13039787819</v>
      </c>
      <c r="D753" s="24">
        <v>9816031578019890</v>
      </c>
      <c r="E753" s="24">
        <v>99</v>
      </c>
      <c r="F753" s="24">
        <v>53390</v>
      </c>
      <c r="G753" s="24">
        <v>99970013</v>
      </c>
      <c r="H753" s="24">
        <v>11548</v>
      </c>
      <c r="I753" s="25">
        <v>53340</v>
      </c>
    </row>
    <row r="754" hidden="1" spans="1:9">
      <c r="A754" s="24">
        <v>201612</v>
      </c>
      <c r="B754" s="24">
        <v>456</v>
      </c>
      <c r="C754" s="24">
        <v>13039787819</v>
      </c>
      <c r="D754" s="24">
        <v>9816031578019890</v>
      </c>
      <c r="E754" s="24">
        <v>99</v>
      </c>
      <c r="F754" s="24">
        <v>53390</v>
      </c>
      <c r="G754" s="24">
        <v>99970016</v>
      </c>
      <c r="H754" s="24">
        <v>11547</v>
      </c>
      <c r="I754" s="25">
        <v>400000</v>
      </c>
    </row>
    <row r="755" hidden="1" spans="1:9">
      <c r="A755" s="24">
        <v>201612</v>
      </c>
      <c r="B755" s="24">
        <v>459</v>
      </c>
      <c r="C755" s="24">
        <v>13039835520</v>
      </c>
      <c r="D755" s="24">
        <v>9816051280304780</v>
      </c>
      <c r="E755" s="24">
        <v>99</v>
      </c>
      <c r="F755" s="24">
        <v>53390</v>
      </c>
      <c r="G755" s="24">
        <v>99970016</v>
      </c>
      <c r="H755" s="24">
        <v>11547</v>
      </c>
      <c r="I755" s="25">
        <v>400000</v>
      </c>
    </row>
    <row r="756" hidden="1" spans="1:9">
      <c r="A756" s="24">
        <v>201612</v>
      </c>
      <c r="B756" s="24">
        <v>453</v>
      </c>
      <c r="C756" s="24">
        <v>15604631379</v>
      </c>
      <c r="D756" s="24">
        <v>9816030777801050</v>
      </c>
      <c r="E756" s="24">
        <v>99</v>
      </c>
      <c r="F756" s="24">
        <v>53390</v>
      </c>
      <c r="G756" s="24">
        <v>99970016</v>
      </c>
      <c r="H756" s="24">
        <v>11547</v>
      </c>
      <c r="I756" s="25">
        <v>50000</v>
      </c>
    </row>
    <row r="757" hidden="1" spans="1:9">
      <c r="A757" s="24">
        <v>201612</v>
      </c>
      <c r="B757" s="24">
        <v>453</v>
      </c>
      <c r="C757" s="24">
        <v>13039700587</v>
      </c>
      <c r="D757" s="24">
        <v>9815082071689710</v>
      </c>
      <c r="E757" s="24">
        <v>99</v>
      </c>
      <c r="F757" s="24">
        <v>53390</v>
      </c>
      <c r="G757" s="24">
        <v>99970013</v>
      </c>
      <c r="H757" s="24">
        <v>11548</v>
      </c>
      <c r="I757" s="25">
        <v>67200</v>
      </c>
    </row>
    <row r="758" hidden="1" spans="1:9">
      <c r="A758" s="24">
        <v>201612</v>
      </c>
      <c r="B758" s="24">
        <v>453</v>
      </c>
      <c r="C758" s="24">
        <v>13039700587</v>
      </c>
      <c r="D758" s="24">
        <v>9815082071689710</v>
      </c>
      <c r="E758" s="24">
        <v>99</v>
      </c>
      <c r="F758" s="24">
        <v>53390</v>
      </c>
      <c r="G758" s="24">
        <v>99970016</v>
      </c>
      <c r="H758" s="24">
        <v>11547</v>
      </c>
      <c r="I758" s="25">
        <v>100000</v>
      </c>
    </row>
    <row r="759" hidden="1" spans="1:9">
      <c r="A759" s="24">
        <v>201612</v>
      </c>
      <c r="B759" s="24">
        <v>464</v>
      </c>
      <c r="C759" s="24">
        <v>15645570168</v>
      </c>
      <c r="D759" s="24">
        <v>9815120875435580</v>
      </c>
      <c r="E759" s="24">
        <v>99</v>
      </c>
      <c r="F759" s="24">
        <v>53390</v>
      </c>
      <c r="G759" s="24">
        <v>99970016</v>
      </c>
      <c r="H759" s="24">
        <v>11547</v>
      </c>
      <c r="I759" s="25">
        <v>1200000</v>
      </c>
    </row>
    <row r="760" hidden="1" spans="1:9">
      <c r="A760" s="24">
        <v>201612</v>
      </c>
      <c r="B760" s="24">
        <v>454</v>
      </c>
      <c r="C760" s="24">
        <v>15545413110</v>
      </c>
      <c r="D760" s="24">
        <v>9816011176616520</v>
      </c>
      <c r="E760" s="24">
        <v>99</v>
      </c>
      <c r="F760" s="24">
        <v>53390</v>
      </c>
      <c r="G760" s="24">
        <v>99970016</v>
      </c>
      <c r="H760" s="24">
        <v>11547</v>
      </c>
      <c r="I760" s="25">
        <v>200000</v>
      </c>
    </row>
    <row r="761" hidden="1" spans="1:9">
      <c r="A761" s="24">
        <v>201612</v>
      </c>
      <c r="B761" s="24">
        <v>451</v>
      </c>
      <c r="C761" s="24">
        <v>13029703065</v>
      </c>
      <c r="D761" s="24">
        <v>9816070482503800</v>
      </c>
      <c r="E761" s="24">
        <v>99</v>
      </c>
      <c r="F761" s="24">
        <v>53390</v>
      </c>
      <c r="G761" s="24">
        <v>99970016</v>
      </c>
      <c r="H761" s="24">
        <v>11547</v>
      </c>
      <c r="I761" s="25">
        <v>50000</v>
      </c>
    </row>
    <row r="762" hidden="1" spans="1:9">
      <c r="A762" s="24">
        <v>201612</v>
      </c>
      <c r="B762" s="24">
        <v>451</v>
      </c>
      <c r="C762" s="24">
        <v>13009803147</v>
      </c>
      <c r="D762" s="24">
        <v>9816070582524720</v>
      </c>
      <c r="E762" s="24">
        <v>99</v>
      </c>
      <c r="F762" s="24">
        <v>53390</v>
      </c>
      <c r="G762" s="24">
        <v>99970016</v>
      </c>
      <c r="H762" s="24">
        <v>11547</v>
      </c>
      <c r="I762" s="25">
        <v>50000</v>
      </c>
    </row>
    <row r="763" hidden="1" spans="1:9">
      <c r="A763" s="24">
        <v>201612</v>
      </c>
      <c r="B763" s="24">
        <v>459</v>
      </c>
      <c r="C763" s="24">
        <v>13045491596</v>
      </c>
      <c r="D763" s="24">
        <v>9816080483443270</v>
      </c>
      <c r="E763" s="24">
        <v>99</v>
      </c>
      <c r="F763" s="24">
        <v>53390</v>
      </c>
      <c r="G763" s="24">
        <v>99970016</v>
      </c>
      <c r="H763" s="24">
        <v>11547</v>
      </c>
      <c r="I763" s="25">
        <v>50000</v>
      </c>
    </row>
    <row r="764" hidden="1" spans="1:9">
      <c r="A764" s="24">
        <v>201612</v>
      </c>
      <c r="B764" s="24">
        <v>451</v>
      </c>
      <c r="C764" s="24">
        <v>15545540032</v>
      </c>
      <c r="D764" s="24">
        <v>101105273082804</v>
      </c>
      <c r="E764" s="24">
        <v>99</v>
      </c>
      <c r="F764" s="24">
        <v>53390</v>
      </c>
      <c r="G764" s="24">
        <v>99970013</v>
      </c>
      <c r="H764" s="24">
        <v>11548</v>
      </c>
      <c r="I764" s="25">
        <v>392140</v>
      </c>
    </row>
    <row r="765" hidden="1" spans="1:9">
      <c r="A765" s="24">
        <v>201612</v>
      </c>
      <c r="B765" s="24">
        <v>451</v>
      </c>
      <c r="C765" s="24">
        <v>15545540032</v>
      </c>
      <c r="D765" s="24">
        <v>101105273082804</v>
      </c>
      <c r="E765" s="24">
        <v>99</v>
      </c>
      <c r="F765" s="24">
        <v>53390</v>
      </c>
      <c r="G765" s="24">
        <v>99970016</v>
      </c>
      <c r="H765" s="24">
        <v>11547</v>
      </c>
      <c r="I765" s="25">
        <v>400000</v>
      </c>
    </row>
    <row r="766" hidden="1" spans="1:9">
      <c r="A766" s="24">
        <v>201612</v>
      </c>
      <c r="B766" s="24">
        <v>451</v>
      </c>
      <c r="C766" s="24">
        <v>13069860176</v>
      </c>
      <c r="D766" s="24">
        <v>9816033078616740</v>
      </c>
      <c r="E766" s="24">
        <v>99</v>
      </c>
      <c r="F766" s="24">
        <v>53390</v>
      </c>
      <c r="G766" s="24">
        <v>99970016</v>
      </c>
      <c r="H766" s="24">
        <v>11547</v>
      </c>
      <c r="I766" s="25">
        <v>50000</v>
      </c>
    </row>
    <row r="767" hidden="1" spans="1:9">
      <c r="A767" s="24">
        <v>201612</v>
      </c>
      <c r="B767" s="24">
        <v>451</v>
      </c>
      <c r="C767" s="24">
        <v>15545136012</v>
      </c>
      <c r="D767" s="24">
        <v>9816122290842220</v>
      </c>
      <c r="E767" s="24">
        <v>99</v>
      </c>
      <c r="F767" s="24">
        <v>53390</v>
      </c>
      <c r="G767" s="24">
        <v>99970013</v>
      </c>
      <c r="H767" s="24">
        <v>11548</v>
      </c>
      <c r="I767" s="25">
        <v>180</v>
      </c>
    </row>
    <row r="768" hidden="1" spans="1:9">
      <c r="A768" s="24">
        <v>201612</v>
      </c>
      <c r="B768" s="24">
        <v>451</v>
      </c>
      <c r="C768" s="24">
        <v>18686782050</v>
      </c>
      <c r="D768" s="24">
        <v>9816121990669030</v>
      </c>
      <c r="E768" s="24">
        <v>99</v>
      </c>
      <c r="F768" s="24">
        <v>53390</v>
      </c>
      <c r="G768" s="24">
        <v>99970013</v>
      </c>
      <c r="H768" s="24">
        <v>11548</v>
      </c>
      <c r="I768" s="25">
        <v>241680</v>
      </c>
    </row>
    <row r="769" hidden="1" spans="1:9">
      <c r="A769" s="24">
        <v>201612</v>
      </c>
      <c r="B769" s="24">
        <v>452</v>
      </c>
      <c r="C769" s="24">
        <v>15663225094</v>
      </c>
      <c r="D769" s="24">
        <v>9816102086929220</v>
      </c>
      <c r="E769" s="24">
        <v>99</v>
      </c>
      <c r="F769" s="24">
        <v>53390</v>
      </c>
      <c r="G769" s="24">
        <v>99970016</v>
      </c>
      <c r="H769" s="24">
        <v>11547</v>
      </c>
      <c r="I769" s="25">
        <v>100000</v>
      </c>
    </row>
    <row r="770" hidden="1" spans="1:9">
      <c r="A770" s="24">
        <v>201612</v>
      </c>
      <c r="B770" s="24">
        <v>459</v>
      </c>
      <c r="C770" s="24">
        <v>18603679568</v>
      </c>
      <c r="D770" s="24">
        <v>9815061169665820</v>
      </c>
      <c r="E770" s="24">
        <v>99</v>
      </c>
      <c r="F770" s="24">
        <v>53390</v>
      </c>
      <c r="G770" s="24">
        <v>99970016</v>
      </c>
      <c r="H770" s="24">
        <v>11547</v>
      </c>
      <c r="I770" s="25">
        <v>800000</v>
      </c>
    </row>
    <row r="771" hidden="1" spans="1:9">
      <c r="A771" s="24">
        <v>201612</v>
      </c>
      <c r="B771" s="24">
        <v>451</v>
      </c>
      <c r="C771" s="24">
        <v>15561563870</v>
      </c>
      <c r="D771" s="24">
        <v>9816092685848590</v>
      </c>
      <c r="E771" s="24">
        <v>99</v>
      </c>
      <c r="F771" s="24">
        <v>53390</v>
      </c>
      <c r="G771" s="24">
        <v>99970016</v>
      </c>
      <c r="H771" s="24">
        <v>11547</v>
      </c>
      <c r="I771" s="25">
        <v>50000</v>
      </c>
    </row>
    <row r="772" hidden="1" spans="1:9">
      <c r="A772" s="24">
        <v>201701</v>
      </c>
      <c r="B772" s="24">
        <v>456</v>
      </c>
      <c r="C772" s="24">
        <v>15604565830</v>
      </c>
      <c r="D772" s="24">
        <v>9816080983603520</v>
      </c>
      <c r="E772" s="24">
        <v>99</v>
      </c>
      <c r="F772" s="24">
        <v>53390</v>
      </c>
      <c r="G772" s="24">
        <v>99970016</v>
      </c>
      <c r="H772" s="24">
        <v>11547</v>
      </c>
      <c r="I772" s="25">
        <v>200000</v>
      </c>
    </row>
    <row r="773" hidden="1" spans="1:9">
      <c r="A773" s="24">
        <v>201701</v>
      </c>
      <c r="B773" s="24">
        <v>467</v>
      </c>
      <c r="C773" s="24">
        <v>13136966202</v>
      </c>
      <c r="D773" s="24">
        <v>9713072226639910</v>
      </c>
      <c r="E773" s="24">
        <v>99</v>
      </c>
      <c r="F773" s="24">
        <v>53390</v>
      </c>
      <c r="G773" s="24">
        <v>99970016</v>
      </c>
      <c r="H773" s="24">
        <v>11547</v>
      </c>
      <c r="I773" s="25">
        <v>50000</v>
      </c>
    </row>
    <row r="774" hidden="1" spans="1:9">
      <c r="A774" s="24">
        <v>201701</v>
      </c>
      <c r="B774" s="24">
        <v>452</v>
      </c>
      <c r="C774" s="24">
        <v>15546269462</v>
      </c>
      <c r="D774" s="24">
        <v>9815110273971200</v>
      </c>
      <c r="E774" s="24">
        <v>99</v>
      </c>
      <c r="F774" s="24">
        <v>53390</v>
      </c>
      <c r="G774" s="24">
        <v>99970016</v>
      </c>
      <c r="H774" s="24">
        <v>11547</v>
      </c>
      <c r="I774" s="25">
        <v>800000</v>
      </c>
    </row>
    <row r="775" hidden="1" spans="1:9">
      <c r="A775" s="24">
        <v>201701</v>
      </c>
      <c r="B775" s="24">
        <v>459</v>
      </c>
      <c r="C775" s="24">
        <v>13039835520</v>
      </c>
      <c r="D775" s="24">
        <v>9816051280304780</v>
      </c>
      <c r="E775" s="24">
        <v>99</v>
      </c>
      <c r="F775" s="24">
        <v>53390</v>
      </c>
      <c r="G775" s="24">
        <v>99970016</v>
      </c>
      <c r="H775" s="24">
        <v>11547</v>
      </c>
      <c r="I775" s="25">
        <v>400000</v>
      </c>
    </row>
    <row r="776" hidden="1" spans="1:9">
      <c r="A776" s="24">
        <v>201701</v>
      </c>
      <c r="B776" s="24">
        <v>451</v>
      </c>
      <c r="C776" s="24">
        <v>13029703065</v>
      </c>
      <c r="D776" s="24">
        <v>9816070482503800</v>
      </c>
      <c r="E776" s="24">
        <v>99</v>
      </c>
      <c r="F776" s="24">
        <v>53390</v>
      </c>
      <c r="G776" s="24">
        <v>99970013</v>
      </c>
      <c r="H776" s="24">
        <v>11548</v>
      </c>
      <c r="I776" s="25">
        <v>49590</v>
      </c>
    </row>
    <row r="777" hidden="1" spans="1:9">
      <c r="A777" s="24">
        <v>201701</v>
      </c>
      <c r="B777" s="24">
        <v>451</v>
      </c>
      <c r="C777" s="24">
        <v>13029703065</v>
      </c>
      <c r="D777" s="24">
        <v>9816070482503800</v>
      </c>
      <c r="E777" s="24">
        <v>99</v>
      </c>
      <c r="F777" s="24">
        <v>53390</v>
      </c>
      <c r="G777" s="24">
        <v>99970016</v>
      </c>
      <c r="H777" s="24">
        <v>11547</v>
      </c>
      <c r="I777" s="25">
        <v>50000</v>
      </c>
    </row>
    <row r="778" hidden="1" spans="1:9">
      <c r="A778" s="24">
        <v>201701</v>
      </c>
      <c r="B778" s="24">
        <v>459</v>
      </c>
      <c r="C778" s="24">
        <v>13069740736</v>
      </c>
      <c r="D778" s="24">
        <v>9816070182383640</v>
      </c>
      <c r="E778" s="24">
        <v>99</v>
      </c>
      <c r="F778" s="24">
        <v>53390</v>
      </c>
      <c r="G778" s="24">
        <v>99970016</v>
      </c>
      <c r="H778" s="24">
        <v>11547</v>
      </c>
      <c r="I778" s="25">
        <v>100000</v>
      </c>
    </row>
    <row r="779" hidden="1" spans="1:9">
      <c r="A779" s="24">
        <v>201701</v>
      </c>
      <c r="B779" s="24">
        <v>452</v>
      </c>
      <c r="C779" s="24">
        <v>13089740575</v>
      </c>
      <c r="D779" s="24">
        <v>9816050980206980</v>
      </c>
      <c r="E779" s="24">
        <v>99</v>
      </c>
      <c r="F779" s="24">
        <v>53390</v>
      </c>
      <c r="G779" s="24">
        <v>99970016</v>
      </c>
      <c r="H779" s="24">
        <v>11547</v>
      </c>
      <c r="I779" s="25">
        <v>100000</v>
      </c>
    </row>
    <row r="780" hidden="1" spans="1:9">
      <c r="A780" s="24">
        <v>201701</v>
      </c>
      <c r="B780" s="24">
        <v>464</v>
      </c>
      <c r="C780" s="24">
        <v>15645570168</v>
      </c>
      <c r="D780" s="24">
        <v>9815120875435580</v>
      </c>
      <c r="E780" s="24">
        <v>99</v>
      </c>
      <c r="F780" s="24">
        <v>53390</v>
      </c>
      <c r="G780" s="24">
        <v>99970016</v>
      </c>
      <c r="H780" s="24">
        <v>11547</v>
      </c>
      <c r="I780" s="25">
        <v>1200000</v>
      </c>
    </row>
    <row r="781" hidden="1" spans="1:9">
      <c r="A781" s="24">
        <v>201701</v>
      </c>
      <c r="B781" s="24">
        <v>456</v>
      </c>
      <c r="C781" s="24">
        <v>13039787819</v>
      </c>
      <c r="D781" s="24">
        <v>9816031578019890</v>
      </c>
      <c r="E781" s="24">
        <v>99</v>
      </c>
      <c r="F781" s="24">
        <v>53390</v>
      </c>
      <c r="G781" s="24">
        <v>99970016</v>
      </c>
      <c r="H781" s="24">
        <v>11547</v>
      </c>
      <c r="I781" s="25">
        <v>400000</v>
      </c>
    </row>
    <row r="782" hidden="1" spans="1:9">
      <c r="A782" s="24">
        <v>201701</v>
      </c>
      <c r="B782" s="24">
        <v>453</v>
      </c>
      <c r="C782" s="24">
        <v>15603631425</v>
      </c>
      <c r="D782" s="24">
        <v>9816033178657030</v>
      </c>
      <c r="E782" s="24">
        <v>99</v>
      </c>
      <c r="F782" s="24">
        <v>53390</v>
      </c>
      <c r="G782" s="24">
        <v>99970016</v>
      </c>
      <c r="H782" s="24">
        <v>11547</v>
      </c>
      <c r="I782" s="25">
        <v>200000</v>
      </c>
    </row>
    <row r="783" hidden="1" spans="1:9">
      <c r="A783" s="24">
        <v>201701</v>
      </c>
      <c r="B783" s="24">
        <v>451</v>
      </c>
      <c r="C783" s="24">
        <v>15545136012</v>
      </c>
      <c r="D783" s="24">
        <v>9816122290842220</v>
      </c>
      <c r="E783" s="24">
        <v>99</v>
      </c>
      <c r="F783" s="24">
        <v>53390</v>
      </c>
      <c r="G783" s="24">
        <v>99970013</v>
      </c>
      <c r="H783" s="24">
        <v>11548</v>
      </c>
      <c r="I783" s="25">
        <v>13428360</v>
      </c>
    </row>
    <row r="784" hidden="1" spans="1:9">
      <c r="A784" s="24">
        <v>201701</v>
      </c>
      <c r="B784" s="24">
        <v>453</v>
      </c>
      <c r="C784" s="24">
        <v>13204536925</v>
      </c>
      <c r="D784" s="24">
        <v>9815092572793560</v>
      </c>
      <c r="E784" s="24">
        <v>99</v>
      </c>
      <c r="F784" s="24">
        <v>53390</v>
      </c>
      <c r="G784" s="24">
        <v>99970016</v>
      </c>
      <c r="H784" s="24">
        <v>11547</v>
      </c>
      <c r="I784" s="25">
        <v>50000</v>
      </c>
    </row>
    <row r="785" hidden="1" spans="1:9">
      <c r="A785" s="24">
        <v>201701</v>
      </c>
      <c r="B785" s="24">
        <v>459</v>
      </c>
      <c r="C785" s="24">
        <v>13054208433</v>
      </c>
      <c r="D785" s="24">
        <v>9815110273997620</v>
      </c>
      <c r="E785" s="24">
        <v>99</v>
      </c>
      <c r="F785" s="24">
        <v>53390</v>
      </c>
      <c r="G785" s="24">
        <v>99970016</v>
      </c>
      <c r="H785" s="24">
        <v>11547</v>
      </c>
      <c r="I785" s="25">
        <v>400000</v>
      </c>
    </row>
    <row r="786" hidden="1" spans="1:9">
      <c r="A786" s="24">
        <v>201701</v>
      </c>
      <c r="B786" s="24">
        <v>459</v>
      </c>
      <c r="C786" s="24">
        <v>13199407682</v>
      </c>
      <c r="D786" s="24">
        <v>9816082584202310</v>
      </c>
      <c r="E786" s="24">
        <v>99</v>
      </c>
      <c r="F786" s="24">
        <v>53390</v>
      </c>
      <c r="G786" s="24">
        <v>99970016</v>
      </c>
      <c r="H786" s="24">
        <v>11547</v>
      </c>
      <c r="I786" s="25">
        <v>100000</v>
      </c>
    </row>
    <row r="787" hidden="1" spans="1:9">
      <c r="A787" s="24">
        <v>201701</v>
      </c>
      <c r="B787" s="24">
        <v>452</v>
      </c>
      <c r="C787" s="24">
        <v>13069970854</v>
      </c>
      <c r="D787" s="24">
        <v>9816080983575180</v>
      </c>
      <c r="E787" s="24">
        <v>99</v>
      </c>
      <c r="F787" s="24">
        <v>53390</v>
      </c>
      <c r="G787" s="24">
        <v>99970016</v>
      </c>
      <c r="H787" s="24">
        <v>11547</v>
      </c>
      <c r="I787" s="25">
        <v>400000</v>
      </c>
    </row>
    <row r="788" hidden="1" spans="1:9">
      <c r="A788" s="24">
        <v>201701</v>
      </c>
      <c r="B788" s="24">
        <v>451</v>
      </c>
      <c r="C788" s="24">
        <v>18686782050</v>
      </c>
      <c r="D788" s="24">
        <v>9816121990669030</v>
      </c>
      <c r="E788" s="24">
        <v>99</v>
      </c>
      <c r="F788" s="24">
        <v>53390</v>
      </c>
      <c r="G788" s="24">
        <v>99970013</v>
      </c>
      <c r="H788" s="24">
        <v>11548</v>
      </c>
      <c r="I788" s="25">
        <v>6385440</v>
      </c>
    </row>
    <row r="789" hidden="1" spans="1:9">
      <c r="A789" s="24">
        <v>201701</v>
      </c>
      <c r="B789" s="24">
        <v>453</v>
      </c>
      <c r="C789" s="24">
        <v>13224639887</v>
      </c>
      <c r="D789" s="24">
        <v>9815092772833380</v>
      </c>
      <c r="E789" s="24">
        <v>99</v>
      </c>
      <c r="F789" s="24">
        <v>53390</v>
      </c>
      <c r="G789" s="24">
        <v>99970013</v>
      </c>
      <c r="H789" s="24">
        <v>11548</v>
      </c>
      <c r="I789" s="25">
        <v>27630</v>
      </c>
    </row>
    <row r="790" hidden="1" spans="1:9">
      <c r="A790" s="24">
        <v>201701</v>
      </c>
      <c r="B790" s="24">
        <v>453</v>
      </c>
      <c r="C790" s="24">
        <v>13224639887</v>
      </c>
      <c r="D790" s="24">
        <v>9815092772833380</v>
      </c>
      <c r="E790" s="24">
        <v>99</v>
      </c>
      <c r="F790" s="24">
        <v>53390</v>
      </c>
      <c r="G790" s="24">
        <v>99970016</v>
      </c>
      <c r="H790" s="24">
        <v>11547</v>
      </c>
      <c r="I790" s="25">
        <v>200000</v>
      </c>
    </row>
    <row r="791" hidden="1" spans="1:9">
      <c r="A791" s="24">
        <v>201701</v>
      </c>
      <c r="B791" s="24">
        <v>453</v>
      </c>
      <c r="C791" s="24">
        <v>13039700587</v>
      </c>
      <c r="D791" s="24">
        <v>9815082071689710</v>
      </c>
      <c r="E791" s="24">
        <v>99</v>
      </c>
      <c r="F791" s="24">
        <v>53390</v>
      </c>
      <c r="G791" s="24">
        <v>99970016</v>
      </c>
      <c r="H791" s="24">
        <v>11547</v>
      </c>
      <c r="I791" s="25">
        <v>100000</v>
      </c>
    </row>
    <row r="792" hidden="1" spans="1:9">
      <c r="A792" s="24">
        <v>201701</v>
      </c>
      <c r="B792" s="24">
        <v>458</v>
      </c>
      <c r="C792" s="24">
        <v>13089625051</v>
      </c>
      <c r="D792" s="24">
        <v>9816040178686730</v>
      </c>
      <c r="E792" s="24">
        <v>99</v>
      </c>
      <c r="F792" s="24">
        <v>53390</v>
      </c>
      <c r="G792" s="24">
        <v>99970016</v>
      </c>
      <c r="H792" s="24">
        <v>11547</v>
      </c>
      <c r="I792" s="25">
        <v>50000</v>
      </c>
    </row>
    <row r="793" hidden="1" spans="1:9">
      <c r="A793" s="24">
        <v>201701</v>
      </c>
      <c r="B793" s="24">
        <v>469</v>
      </c>
      <c r="C793" s="24">
        <v>13114693181</v>
      </c>
      <c r="D793" s="24">
        <v>9816051680440430</v>
      </c>
      <c r="E793" s="24">
        <v>99</v>
      </c>
      <c r="F793" s="24">
        <v>53390</v>
      </c>
      <c r="G793" s="24">
        <v>99970016</v>
      </c>
      <c r="H793" s="24">
        <v>11547</v>
      </c>
      <c r="I793" s="25">
        <v>50000</v>
      </c>
    </row>
    <row r="794" hidden="1" spans="1:9">
      <c r="A794" s="24">
        <v>201701</v>
      </c>
      <c r="B794" s="24">
        <v>451</v>
      </c>
      <c r="C794" s="24">
        <v>13009803147</v>
      </c>
      <c r="D794" s="24">
        <v>9816070582524720</v>
      </c>
      <c r="E794" s="24">
        <v>99</v>
      </c>
      <c r="F794" s="24">
        <v>53390</v>
      </c>
      <c r="G794" s="24">
        <v>99970016</v>
      </c>
      <c r="H794" s="24">
        <v>11547</v>
      </c>
      <c r="I794" s="25">
        <v>50000</v>
      </c>
    </row>
    <row r="795" hidden="1" spans="1:9">
      <c r="A795" s="24">
        <v>201701</v>
      </c>
      <c r="B795" s="24">
        <v>459</v>
      </c>
      <c r="C795" s="24">
        <v>13009831305</v>
      </c>
      <c r="D795" s="24">
        <v>9816081383734690</v>
      </c>
      <c r="E795" s="24">
        <v>99</v>
      </c>
      <c r="F795" s="24">
        <v>53390</v>
      </c>
      <c r="G795" s="24">
        <v>99970016</v>
      </c>
      <c r="H795" s="24">
        <v>11547</v>
      </c>
      <c r="I795" s="25">
        <v>100000</v>
      </c>
    </row>
    <row r="796" hidden="1" spans="1:9">
      <c r="A796" s="24">
        <v>201701</v>
      </c>
      <c r="B796" s="24">
        <v>453</v>
      </c>
      <c r="C796" s="24">
        <v>13019063513</v>
      </c>
      <c r="D796" s="24">
        <v>9816100886404270</v>
      </c>
      <c r="E796" s="24">
        <v>99</v>
      </c>
      <c r="F796" s="24">
        <v>53390</v>
      </c>
      <c r="G796" s="24">
        <v>99970016</v>
      </c>
      <c r="H796" s="24">
        <v>11547</v>
      </c>
      <c r="I796" s="25">
        <v>800000</v>
      </c>
    </row>
    <row r="797" hidden="1" spans="1:9">
      <c r="A797" s="24">
        <v>201701</v>
      </c>
      <c r="B797" s="24">
        <v>453</v>
      </c>
      <c r="C797" s="24">
        <v>13019063513</v>
      </c>
      <c r="D797" s="24">
        <v>9816100886404270</v>
      </c>
      <c r="E797" s="24">
        <v>99</v>
      </c>
      <c r="F797" s="24">
        <v>53390</v>
      </c>
      <c r="G797" s="24">
        <v>99970013</v>
      </c>
      <c r="H797" s="24">
        <v>11548</v>
      </c>
      <c r="I797" s="25">
        <v>839860</v>
      </c>
    </row>
    <row r="798" hidden="1" spans="1:9">
      <c r="A798" s="24">
        <v>201701</v>
      </c>
      <c r="B798" s="24">
        <v>459</v>
      </c>
      <c r="C798" s="24">
        <v>13029823031</v>
      </c>
      <c r="D798" s="24">
        <v>9816052580877280</v>
      </c>
      <c r="E798" s="24">
        <v>99</v>
      </c>
      <c r="F798" s="24">
        <v>53390</v>
      </c>
      <c r="G798" s="24">
        <v>99970016</v>
      </c>
      <c r="H798" s="24">
        <v>11547</v>
      </c>
      <c r="I798" s="25">
        <v>200000</v>
      </c>
    </row>
    <row r="799" hidden="1" spans="1:9">
      <c r="A799" s="24">
        <v>201701</v>
      </c>
      <c r="B799" s="24">
        <v>455</v>
      </c>
      <c r="C799" s="24">
        <v>15545556309</v>
      </c>
      <c r="D799" s="24">
        <v>9816032978578740</v>
      </c>
      <c r="E799" s="24">
        <v>99</v>
      </c>
      <c r="F799" s="24">
        <v>53390</v>
      </c>
      <c r="G799" s="24">
        <v>99970016</v>
      </c>
      <c r="H799" s="24">
        <v>11547</v>
      </c>
      <c r="I799" s="25">
        <v>50000</v>
      </c>
    </row>
    <row r="800" hidden="1" spans="1:9">
      <c r="A800" s="24">
        <v>201701</v>
      </c>
      <c r="B800" s="24">
        <v>459</v>
      </c>
      <c r="C800" s="24">
        <v>18644020869</v>
      </c>
      <c r="D800" s="24">
        <v>9815101373262960</v>
      </c>
      <c r="E800" s="24">
        <v>99</v>
      </c>
      <c r="F800" s="24">
        <v>53390</v>
      </c>
      <c r="G800" s="24">
        <v>99970016</v>
      </c>
      <c r="H800" s="24">
        <v>11547</v>
      </c>
      <c r="I800" s="25">
        <v>1200000</v>
      </c>
    </row>
    <row r="801" hidden="1" spans="1:9">
      <c r="A801" s="24">
        <v>201701</v>
      </c>
      <c r="B801" s="24">
        <v>459</v>
      </c>
      <c r="C801" s="24">
        <v>15604593101</v>
      </c>
      <c r="D801" s="24">
        <v>9816031077881550</v>
      </c>
      <c r="E801" s="24">
        <v>99</v>
      </c>
      <c r="F801" s="24">
        <v>53390</v>
      </c>
      <c r="G801" s="24">
        <v>99970016</v>
      </c>
      <c r="H801" s="24">
        <v>11547</v>
      </c>
      <c r="I801" s="25">
        <v>800000</v>
      </c>
    </row>
    <row r="802" hidden="1" spans="1:9">
      <c r="A802" s="24">
        <v>201701</v>
      </c>
      <c r="B802" s="24">
        <v>468</v>
      </c>
      <c r="C802" s="24">
        <v>15545903995</v>
      </c>
      <c r="D802" s="24">
        <v>9713042218943040</v>
      </c>
      <c r="E802" s="24">
        <v>99</v>
      </c>
      <c r="F802" s="24">
        <v>53390</v>
      </c>
      <c r="G802" s="24">
        <v>99970016</v>
      </c>
      <c r="H802" s="24">
        <v>11547</v>
      </c>
      <c r="I802" s="25">
        <v>0</v>
      </c>
    </row>
    <row r="803" hidden="1" spans="1:9">
      <c r="A803" s="24">
        <v>201701</v>
      </c>
      <c r="B803" s="24">
        <v>468</v>
      </c>
      <c r="C803" s="24">
        <v>15545903995</v>
      </c>
      <c r="D803" s="24">
        <v>9713042218943040</v>
      </c>
      <c r="E803" s="24">
        <v>99</v>
      </c>
      <c r="F803" s="24">
        <v>53390</v>
      </c>
      <c r="G803" s="24">
        <v>99970013</v>
      </c>
      <c r="H803" s="24">
        <v>11548</v>
      </c>
      <c r="I803" s="25">
        <v>0</v>
      </c>
    </row>
    <row r="804" hidden="1" spans="1:9">
      <c r="A804" s="24">
        <v>201701</v>
      </c>
      <c r="B804" s="24">
        <v>457</v>
      </c>
      <c r="C804" s="24">
        <v>13039910121</v>
      </c>
      <c r="D804" s="24">
        <v>9816101786804990</v>
      </c>
      <c r="E804" s="24">
        <v>99</v>
      </c>
      <c r="F804" s="24">
        <v>53390</v>
      </c>
      <c r="G804" s="24">
        <v>99970016</v>
      </c>
      <c r="H804" s="24">
        <v>11547</v>
      </c>
      <c r="I804" s="25">
        <v>200000</v>
      </c>
    </row>
    <row r="805" hidden="1" spans="1:9">
      <c r="A805" s="24">
        <v>201701</v>
      </c>
      <c r="B805" s="24">
        <v>453</v>
      </c>
      <c r="C805" s="24">
        <v>13045336752</v>
      </c>
      <c r="D805" s="24">
        <v>9816040578809050</v>
      </c>
      <c r="E805" s="24">
        <v>99</v>
      </c>
      <c r="F805" s="24">
        <v>53390</v>
      </c>
      <c r="G805" s="24">
        <v>99970016</v>
      </c>
      <c r="H805" s="24">
        <v>11547</v>
      </c>
      <c r="I805" s="25">
        <v>100000</v>
      </c>
    </row>
    <row r="806" hidden="1" spans="1:9">
      <c r="A806" s="24">
        <v>201701</v>
      </c>
      <c r="B806" s="24">
        <v>453</v>
      </c>
      <c r="C806" s="24">
        <v>15604631379</v>
      </c>
      <c r="D806" s="24">
        <v>9816030777801050</v>
      </c>
      <c r="E806" s="24">
        <v>99</v>
      </c>
      <c r="F806" s="24">
        <v>53390</v>
      </c>
      <c r="G806" s="24">
        <v>99970016</v>
      </c>
      <c r="H806" s="24">
        <v>11547</v>
      </c>
      <c r="I806" s="25">
        <v>50000</v>
      </c>
    </row>
    <row r="807" hidden="1" spans="1:9">
      <c r="A807" s="24">
        <v>201701</v>
      </c>
      <c r="B807" s="24">
        <v>457</v>
      </c>
      <c r="C807" s="24">
        <v>13091750030</v>
      </c>
      <c r="D807" s="24">
        <v>9816051680455420</v>
      </c>
      <c r="E807" s="24">
        <v>99</v>
      </c>
      <c r="F807" s="24">
        <v>53390</v>
      </c>
      <c r="G807" s="24">
        <v>99970016</v>
      </c>
      <c r="H807" s="24">
        <v>11547</v>
      </c>
      <c r="I807" s="25">
        <v>1200000</v>
      </c>
    </row>
    <row r="808" hidden="1" spans="1:9">
      <c r="A808" s="24">
        <v>201701</v>
      </c>
      <c r="B808" s="24">
        <v>455</v>
      </c>
      <c r="C808" s="24">
        <v>15545550671</v>
      </c>
      <c r="D808" s="24">
        <v>9815111274448460</v>
      </c>
      <c r="E808" s="24">
        <v>99</v>
      </c>
      <c r="F808" s="24">
        <v>53390</v>
      </c>
      <c r="G808" s="24">
        <v>99970016</v>
      </c>
      <c r="H808" s="24">
        <v>11547</v>
      </c>
      <c r="I808" s="25">
        <v>50000</v>
      </c>
    </row>
    <row r="809" hidden="1" spans="1:9">
      <c r="A809" s="24">
        <v>201701</v>
      </c>
      <c r="B809" s="24">
        <v>451</v>
      </c>
      <c r="C809" s="24">
        <v>13054281568</v>
      </c>
      <c r="D809" s="24">
        <v>9815112074902200</v>
      </c>
      <c r="E809" s="24">
        <v>99</v>
      </c>
      <c r="F809" s="24">
        <v>53390</v>
      </c>
      <c r="G809" s="24">
        <v>99970013</v>
      </c>
      <c r="H809" s="24">
        <v>11548</v>
      </c>
      <c r="I809" s="25">
        <v>182560</v>
      </c>
    </row>
    <row r="810" hidden="1" spans="1:9">
      <c r="A810" s="24">
        <v>201701</v>
      </c>
      <c r="B810" s="24">
        <v>451</v>
      </c>
      <c r="C810" s="24">
        <v>13100874110</v>
      </c>
      <c r="D810" s="24">
        <v>100708025110887</v>
      </c>
      <c r="E810" s="24">
        <v>99</v>
      </c>
      <c r="F810" s="24">
        <v>53390</v>
      </c>
      <c r="G810" s="24">
        <v>99970016</v>
      </c>
      <c r="H810" s="24">
        <v>11547</v>
      </c>
      <c r="I810" s="25">
        <v>100000</v>
      </c>
    </row>
    <row r="811" hidden="1" spans="1:9">
      <c r="A811" s="24">
        <v>201701</v>
      </c>
      <c r="B811" s="24">
        <v>451</v>
      </c>
      <c r="C811" s="24">
        <v>13019723169</v>
      </c>
      <c r="D811" s="24">
        <v>9816070482503250</v>
      </c>
      <c r="E811" s="24">
        <v>99</v>
      </c>
      <c r="F811" s="24">
        <v>53390</v>
      </c>
      <c r="G811" s="24">
        <v>99970016</v>
      </c>
      <c r="H811" s="24">
        <v>11547</v>
      </c>
      <c r="I811" s="25">
        <v>50000</v>
      </c>
    </row>
    <row r="812" hidden="1" spans="1:9">
      <c r="A812" s="24">
        <v>201701</v>
      </c>
      <c r="B812" s="24">
        <v>451</v>
      </c>
      <c r="C812" s="24">
        <v>15561563870</v>
      </c>
      <c r="D812" s="24">
        <v>9816092685848590</v>
      </c>
      <c r="E812" s="24">
        <v>99</v>
      </c>
      <c r="F812" s="24">
        <v>53390</v>
      </c>
      <c r="G812" s="24">
        <v>99970016</v>
      </c>
      <c r="H812" s="24">
        <v>11547</v>
      </c>
      <c r="I812" s="25">
        <v>50000</v>
      </c>
    </row>
    <row r="813" hidden="1" spans="1:9">
      <c r="A813" s="24">
        <v>201701</v>
      </c>
      <c r="B813" s="24">
        <v>467</v>
      </c>
      <c r="C813" s="24">
        <v>13224675158</v>
      </c>
      <c r="D813" s="24">
        <v>9713071225987090</v>
      </c>
      <c r="E813" s="24">
        <v>99</v>
      </c>
      <c r="F813" s="24">
        <v>53390</v>
      </c>
      <c r="G813" s="24">
        <v>99970016</v>
      </c>
      <c r="H813" s="24">
        <v>11547</v>
      </c>
      <c r="I813" s="25">
        <v>50000</v>
      </c>
    </row>
    <row r="814" hidden="1" spans="1:9">
      <c r="A814" s="24">
        <v>201701</v>
      </c>
      <c r="B814" s="24">
        <v>451</v>
      </c>
      <c r="C814" s="24">
        <v>13115316502</v>
      </c>
      <c r="D814" s="24">
        <v>9816060881408180</v>
      </c>
      <c r="E814" s="24">
        <v>99</v>
      </c>
      <c r="F814" s="24">
        <v>53390</v>
      </c>
      <c r="G814" s="24">
        <v>99970016</v>
      </c>
      <c r="H814" s="24">
        <v>11547</v>
      </c>
      <c r="I814" s="25">
        <v>400000</v>
      </c>
    </row>
    <row r="815" hidden="1" spans="1:9">
      <c r="A815" s="24">
        <v>201701</v>
      </c>
      <c r="B815" s="24">
        <v>456</v>
      </c>
      <c r="C815" s="24">
        <v>13124560757</v>
      </c>
      <c r="D815" s="24">
        <v>9816062281952890</v>
      </c>
      <c r="E815" s="24">
        <v>99</v>
      </c>
      <c r="F815" s="24">
        <v>53390</v>
      </c>
      <c r="G815" s="24">
        <v>99970016</v>
      </c>
      <c r="H815" s="24">
        <v>11547</v>
      </c>
      <c r="I815" s="25">
        <v>200000</v>
      </c>
    </row>
    <row r="816" hidden="1" spans="1:9">
      <c r="A816" s="24">
        <v>201701</v>
      </c>
      <c r="B816" s="24">
        <v>451</v>
      </c>
      <c r="C816" s="24">
        <v>13159850785</v>
      </c>
      <c r="D816" s="24">
        <v>101108154666827</v>
      </c>
      <c r="E816" s="24">
        <v>99</v>
      </c>
      <c r="F816" s="24">
        <v>53390</v>
      </c>
      <c r="G816" s="24">
        <v>99970016</v>
      </c>
      <c r="H816" s="24">
        <v>11547</v>
      </c>
      <c r="I816" s="25">
        <v>400000</v>
      </c>
    </row>
    <row r="817" hidden="1" spans="1:9">
      <c r="A817" s="24">
        <v>201701</v>
      </c>
      <c r="B817" s="24">
        <v>451</v>
      </c>
      <c r="C817" s="24">
        <v>15504500846</v>
      </c>
      <c r="D817" s="24">
        <v>9816070182412120</v>
      </c>
      <c r="E817" s="24">
        <v>99</v>
      </c>
      <c r="F817" s="24">
        <v>53390</v>
      </c>
      <c r="G817" s="24">
        <v>99970013</v>
      </c>
      <c r="H817" s="24">
        <v>11548</v>
      </c>
      <c r="I817" s="25">
        <v>24880</v>
      </c>
    </row>
    <row r="818" hidden="1" spans="1:9">
      <c r="A818" s="24">
        <v>201701</v>
      </c>
      <c r="B818" s="24">
        <v>451</v>
      </c>
      <c r="C818" s="24">
        <v>15504500846</v>
      </c>
      <c r="D818" s="24">
        <v>9816070182412120</v>
      </c>
      <c r="E818" s="24">
        <v>99</v>
      </c>
      <c r="F818" s="24">
        <v>53390</v>
      </c>
      <c r="G818" s="24">
        <v>99970016</v>
      </c>
      <c r="H818" s="24">
        <v>11547</v>
      </c>
      <c r="I818" s="25">
        <v>200000</v>
      </c>
    </row>
    <row r="819" hidden="1" spans="1:9">
      <c r="A819" s="24">
        <v>201701</v>
      </c>
      <c r="B819" s="24">
        <v>451</v>
      </c>
      <c r="C819" s="24">
        <v>13029726327</v>
      </c>
      <c r="D819" s="24">
        <v>9816031578020570</v>
      </c>
      <c r="E819" s="24">
        <v>99</v>
      </c>
      <c r="F819" s="24">
        <v>53390</v>
      </c>
      <c r="G819" s="24">
        <v>99970016</v>
      </c>
      <c r="H819" s="24">
        <v>11547</v>
      </c>
      <c r="I819" s="25">
        <v>100000</v>
      </c>
    </row>
    <row r="820" hidden="1" spans="1:9">
      <c r="A820" s="24">
        <v>201701</v>
      </c>
      <c r="B820" s="24">
        <v>451</v>
      </c>
      <c r="C820" s="24">
        <v>13029726327</v>
      </c>
      <c r="D820" s="24">
        <v>9816031578020570</v>
      </c>
      <c r="E820" s="24">
        <v>99</v>
      </c>
      <c r="F820" s="24">
        <v>53390</v>
      </c>
      <c r="G820" s="24">
        <v>99970013</v>
      </c>
      <c r="H820" s="24">
        <v>11548</v>
      </c>
      <c r="I820" s="25">
        <v>270400</v>
      </c>
    </row>
    <row r="821" hidden="1" spans="1:9">
      <c r="A821" s="24">
        <v>201701</v>
      </c>
      <c r="B821" s="24">
        <v>451</v>
      </c>
      <c r="C821" s="24">
        <v>15694519513</v>
      </c>
      <c r="D821" s="24">
        <v>9816101986860310</v>
      </c>
      <c r="E821" s="24">
        <v>99</v>
      </c>
      <c r="F821" s="24">
        <v>53390</v>
      </c>
      <c r="G821" s="24">
        <v>99970016</v>
      </c>
      <c r="H821" s="24">
        <v>11547</v>
      </c>
      <c r="I821" s="25">
        <v>800000</v>
      </c>
    </row>
    <row r="822" hidden="1" spans="1:9">
      <c r="A822" s="24">
        <v>201701</v>
      </c>
      <c r="B822" s="24">
        <v>454</v>
      </c>
      <c r="C822" s="24">
        <v>15545413110</v>
      </c>
      <c r="D822" s="24">
        <v>9816011176616520</v>
      </c>
      <c r="E822" s="24">
        <v>99</v>
      </c>
      <c r="F822" s="24">
        <v>53390</v>
      </c>
      <c r="G822" s="24">
        <v>99970016</v>
      </c>
      <c r="H822" s="24">
        <v>11547</v>
      </c>
      <c r="I822" s="25">
        <v>200000</v>
      </c>
    </row>
    <row r="823" hidden="1" spans="1:9">
      <c r="A823" s="24">
        <v>201701</v>
      </c>
      <c r="B823" s="24">
        <v>457</v>
      </c>
      <c r="C823" s="24">
        <v>15636430675</v>
      </c>
      <c r="D823" s="24">
        <v>9816091285208950</v>
      </c>
      <c r="E823" s="24">
        <v>99</v>
      </c>
      <c r="F823" s="24">
        <v>53390</v>
      </c>
      <c r="G823" s="24">
        <v>99970016</v>
      </c>
      <c r="H823" s="24">
        <v>11547</v>
      </c>
      <c r="I823" s="25">
        <v>50000</v>
      </c>
    </row>
    <row r="824" hidden="1" spans="1:9">
      <c r="A824" s="24">
        <v>201701</v>
      </c>
      <c r="B824" s="24">
        <v>451</v>
      </c>
      <c r="C824" s="24">
        <v>15636160874</v>
      </c>
      <c r="D824" s="24">
        <v>9816061381580380</v>
      </c>
      <c r="E824" s="24">
        <v>99</v>
      </c>
      <c r="F824" s="24">
        <v>53390</v>
      </c>
      <c r="G824" s="24">
        <v>99970016</v>
      </c>
      <c r="H824" s="24">
        <v>11547</v>
      </c>
      <c r="I824" s="25">
        <v>400000</v>
      </c>
    </row>
    <row r="825" hidden="1" spans="1:9">
      <c r="A825" s="24">
        <v>201701</v>
      </c>
      <c r="B825" s="24">
        <v>464</v>
      </c>
      <c r="C825" s="24">
        <v>13009968712</v>
      </c>
      <c r="D825" s="24">
        <v>9816051180285510</v>
      </c>
      <c r="E825" s="24">
        <v>99</v>
      </c>
      <c r="F825" s="24">
        <v>53390</v>
      </c>
      <c r="G825" s="24">
        <v>99970016</v>
      </c>
      <c r="H825" s="24">
        <v>11547</v>
      </c>
      <c r="I825" s="25">
        <v>50000</v>
      </c>
    </row>
    <row r="826" hidden="1" spans="1:9">
      <c r="A826" s="24">
        <v>201701</v>
      </c>
      <c r="B826" s="24">
        <v>451</v>
      </c>
      <c r="C826" s="24">
        <v>15545540032</v>
      </c>
      <c r="D826" s="24">
        <v>101105273082804</v>
      </c>
      <c r="E826" s="24">
        <v>99</v>
      </c>
      <c r="F826" s="24">
        <v>53390</v>
      </c>
      <c r="G826" s="24">
        <v>99970013</v>
      </c>
      <c r="H826" s="24">
        <v>11548</v>
      </c>
      <c r="I826" s="25">
        <v>346080</v>
      </c>
    </row>
    <row r="827" hidden="1" spans="1:9">
      <c r="A827" s="24">
        <v>201701</v>
      </c>
      <c r="B827" s="24">
        <v>451</v>
      </c>
      <c r="C827" s="24">
        <v>15545540032</v>
      </c>
      <c r="D827" s="24">
        <v>101105273082804</v>
      </c>
      <c r="E827" s="24">
        <v>99</v>
      </c>
      <c r="F827" s="24">
        <v>53390</v>
      </c>
      <c r="G827" s="24">
        <v>99970016</v>
      </c>
      <c r="H827" s="24">
        <v>11547</v>
      </c>
      <c r="I827" s="25">
        <v>400000</v>
      </c>
    </row>
    <row r="828" hidden="1" spans="1:9">
      <c r="A828" s="24">
        <v>201701</v>
      </c>
      <c r="B828" s="24">
        <v>459</v>
      </c>
      <c r="C828" s="24">
        <v>13039826317</v>
      </c>
      <c r="D828" s="24">
        <v>9815102773691000</v>
      </c>
      <c r="E828" s="24">
        <v>99</v>
      </c>
      <c r="F828" s="24">
        <v>53390</v>
      </c>
      <c r="G828" s="24">
        <v>99970013</v>
      </c>
      <c r="H828" s="24">
        <v>11548</v>
      </c>
      <c r="I828" s="25">
        <v>9859980</v>
      </c>
    </row>
    <row r="829" hidden="1" spans="1:9">
      <c r="A829" s="24">
        <v>201701</v>
      </c>
      <c r="B829" s="24">
        <v>459</v>
      </c>
      <c r="C829" s="24">
        <v>13019085503</v>
      </c>
      <c r="D829" s="24">
        <v>9815102773696610</v>
      </c>
      <c r="E829" s="24">
        <v>99</v>
      </c>
      <c r="F829" s="24">
        <v>53390</v>
      </c>
      <c r="G829" s="24">
        <v>99970013</v>
      </c>
      <c r="H829" s="24">
        <v>11548</v>
      </c>
      <c r="I829" s="25">
        <v>105900</v>
      </c>
    </row>
    <row r="830" hidden="1" spans="1:9">
      <c r="A830" s="24">
        <v>201701</v>
      </c>
      <c r="B830" s="24">
        <v>459</v>
      </c>
      <c r="C830" s="24">
        <v>13019085503</v>
      </c>
      <c r="D830" s="24">
        <v>9815102773696610</v>
      </c>
      <c r="E830" s="24">
        <v>99</v>
      </c>
      <c r="F830" s="24">
        <v>53390</v>
      </c>
      <c r="G830" s="24">
        <v>99970016</v>
      </c>
      <c r="H830" s="24">
        <v>11547</v>
      </c>
      <c r="I830" s="25">
        <v>400000</v>
      </c>
    </row>
    <row r="831" hidden="1" spans="1:9">
      <c r="A831" s="24">
        <v>201701</v>
      </c>
      <c r="B831" s="24">
        <v>459</v>
      </c>
      <c r="C831" s="24">
        <v>13029836886</v>
      </c>
      <c r="D831" s="24">
        <v>9816040178713340</v>
      </c>
      <c r="E831" s="24">
        <v>99</v>
      </c>
      <c r="F831" s="24">
        <v>53390</v>
      </c>
      <c r="G831" s="24">
        <v>99970016</v>
      </c>
      <c r="H831" s="24">
        <v>11547</v>
      </c>
      <c r="I831" s="25">
        <v>400000</v>
      </c>
    </row>
    <row r="832" hidden="1" spans="1:9">
      <c r="A832" s="24">
        <v>201701</v>
      </c>
      <c r="B832" s="24">
        <v>459</v>
      </c>
      <c r="C832" s="24">
        <v>13045491596</v>
      </c>
      <c r="D832" s="24">
        <v>9816080483443270</v>
      </c>
      <c r="E832" s="24">
        <v>99</v>
      </c>
      <c r="F832" s="24">
        <v>53390</v>
      </c>
      <c r="G832" s="24">
        <v>99970016</v>
      </c>
      <c r="H832" s="24">
        <v>11547</v>
      </c>
      <c r="I832" s="25">
        <v>50000</v>
      </c>
    </row>
    <row r="833" hidden="1" spans="1:9">
      <c r="A833" s="24">
        <v>201701</v>
      </c>
      <c r="B833" s="24">
        <v>451</v>
      </c>
      <c r="C833" s="24">
        <v>13159878569</v>
      </c>
      <c r="D833" s="24">
        <v>9816121490305070</v>
      </c>
      <c r="E833" s="24">
        <v>99</v>
      </c>
      <c r="F833" s="24">
        <v>53390</v>
      </c>
      <c r="G833" s="24">
        <v>99970016</v>
      </c>
      <c r="H833" s="24">
        <v>11547</v>
      </c>
      <c r="I833" s="25">
        <v>100000</v>
      </c>
    </row>
    <row r="834" hidden="1" spans="1:9">
      <c r="A834" s="24">
        <v>201701</v>
      </c>
      <c r="B834" s="24">
        <v>459</v>
      </c>
      <c r="C834" s="24">
        <v>13089030281</v>
      </c>
      <c r="D834" s="24">
        <v>9816090184561740</v>
      </c>
      <c r="E834" s="24">
        <v>99</v>
      </c>
      <c r="F834" s="24">
        <v>53390</v>
      </c>
      <c r="G834" s="24">
        <v>99970013</v>
      </c>
      <c r="H834" s="24">
        <v>11548</v>
      </c>
      <c r="I834" s="25">
        <v>189420</v>
      </c>
    </row>
    <row r="835" hidden="1" spans="1:9">
      <c r="A835" s="24">
        <v>201701</v>
      </c>
      <c r="B835" s="24">
        <v>459</v>
      </c>
      <c r="C835" s="24">
        <v>13089030281</v>
      </c>
      <c r="D835" s="24">
        <v>9816090184561740</v>
      </c>
      <c r="E835" s="24">
        <v>99</v>
      </c>
      <c r="F835" s="24">
        <v>53390</v>
      </c>
      <c r="G835" s="24">
        <v>99970016</v>
      </c>
      <c r="H835" s="24">
        <v>11547</v>
      </c>
      <c r="I835" s="25">
        <v>400000</v>
      </c>
    </row>
    <row r="836" hidden="1" spans="1:9">
      <c r="A836" s="24">
        <v>201701</v>
      </c>
      <c r="B836" s="24">
        <v>451</v>
      </c>
      <c r="C836" s="24">
        <v>13029807572</v>
      </c>
      <c r="D836" s="24">
        <v>9816020377184640</v>
      </c>
      <c r="E836" s="24">
        <v>99</v>
      </c>
      <c r="F836" s="24">
        <v>53390</v>
      </c>
      <c r="G836" s="24">
        <v>99970016</v>
      </c>
      <c r="H836" s="24">
        <v>11547</v>
      </c>
      <c r="I836" s="25">
        <v>50000</v>
      </c>
    </row>
    <row r="837" hidden="1" spans="1:9">
      <c r="A837" s="24">
        <v>201701</v>
      </c>
      <c r="B837" s="24">
        <v>455</v>
      </c>
      <c r="C837" s="24">
        <v>13039953705</v>
      </c>
      <c r="D837" s="24">
        <v>9816053181124200</v>
      </c>
      <c r="E837" s="24">
        <v>99</v>
      </c>
      <c r="F837" s="24">
        <v>53390</v>
      </c>
      <c r="G837" s="24">
        <v>99970016</v>
      </c>
      <c r="H837" s="24">
        <v>11547</v>
      </c>
      <c r="I837" s="25">
        <v>200000</v>
      </c>
    </row>
    <row r="838" hidden="1" spans="1:9">
      <c r="A838" s="24">
        <v>201701</v>
      </c>
      <c r="B838" s="24">
        <v>459</v>
      </c>
      <c r="C838" s="24">
        <v>18603679568</v>
      </c>
      <c r="D838" s="24">
        <v>9815061169665820</v>
      </c>
      <c r="E838" s="24">
        <v>99</v>
      </c>
      <c r="F838" s="24">
        <v>53390</v>
      </c>
      <c r="G838" s="24">
        <v>99970016</v>
      </c>
      <c r="H838" s="24">
        <v>11547</v>
      </c>
      <c r="I838" s="25">
        <v>800000</v>
      </c>
    </row>
    <row r="839" hidden="1" spans="1:9">
      <c r="A839" s="24">
        <v>201701</v>
      </c>
      <c r="B839" s="24">
        <v>451</v>
      </c>
      <c r="C839" s="24">
        <v>18646284550</v>
      </c>
      <c r="D839" s="24">
        <v>9714040346589210</v>
      </c>
      <c r="E839" s="24">
        <v>99</v>
      </c>
      <c r="F839" s="24">
        <v>53390</v>
      </c>
      <c r="G839" s="24">
        <v>99970016</v>
      </c>
      <c r="H839" s="24">
        <v>11547</v>
      </c>
      <c r="I839" s="25">
        <v>100000</v>
      </c>
    </row>
    <row r="840" hidden="1" spans="1:9">
      <c r="A840" s="24">
        <v>201701</v>
      </c>
      <c r="B840" s="24">
        <v>451</v>
      </c>
      <c r="C840" s="24">
        <v>13125911397</v>
      </c>
      <c r="D840" s="24">
        <v>9816032178221190</v>
      </c>
      <c r="E840" s="24">
        <v>99</v>
      </c>
      <c r="F840" s="24">
        <v>53390</v>
      </c>
      <c r="G840" s="24">
        <v>99970013</v>
      </c>
      <c r="H840" s="24">
        <v>11548</v>
      </c>
      <c r="I840" s="25">
        <v>3594180</v>
      </c>
    </row>
    <row r="841" hidden="1" spans="1:9">
      <c r="A841" s="24">
        <v>201701</v>
      </c>
      <c r="B841" s="24">
        <v>452</v>
      </c>
      <c r="C841" s="24">
        <v>13089755402</v>
      </c>
      <c r="D841" s="24">
        <v>9815081171444520</v>
      </c>
      <c r="E841" s="24">
        <v>99</v>
      </c>
      <c r="F841" s="24">
        <v>53390</v>
      </c>
      <c r="G841" s="24">
        <v>99970013</v>
      </c>
      <c r="H841" s="24">
        <v>11548</v>
      </c>
      <c r="I841" s="25">
        <v>282380</v>
      </c>
    </row>
    <row r="842" hidden="1" spans="1:9">
      <c r="A842" s="24">
        <v>201701</v>
      </c>
      <c r="B842" s="24">
        <v>452</v>
      </c>
      <c r="C842" s="24">
        <v>13089755402</v>
      </c>
      <c r="D842" s="24">
        <v>9815081171444520</v>
      </c>
      <c r="E842" s="24">
        <v>99</v>
      </c>
      <c r="F842" s="24">
        <v>53390</v>
      </c>
      <c r="G842" s="24">
        <v>99970016</v>
      </c>
      <c r="H842" s="24">
        <v>11547</v>
      </c>
      <c r="I842" s="25">
        <v>800000</v>
      </c>
    </row>
    <row r="843" hidden="1" spans="1:9">
      <c r="A843" s="24">
        <v>201701</v>
      </c>
      <c r="B843" s="24">
        <v>456</v>
      </c>
      <c r="C843" s="24">
        <v>13214668068</v>
      </c>
      <c r="D843" s="24">
        <v>9815120975450940</v>
      </c>
      <c r="E843" s="24">
        <v>99</v>
      </c>
      <c r="F843" s="24">
        <v>53390</v>
      </c>
      <c r="G843" s="24">
        <v>99970016</v>
      </c>
      <c r="H843" s="24">
        <v>11547</v>
      </c>
      <c r="I843" s="25">
        <v>800000</v>
      </c>
    </row>
    <row r="844" hidden="1" spans="1:9">
      <c r="A844" s="24">
        <v>201701</v>
      </c>
      <c r="B844" s="24">
        <v>451</v>
      </c>
      <c r="C844" s="24">
        <v>15546624210</v>
      </c>
      <c r="D844" s="24">
        <v>9816090684827010</v>
      </c>
      <c r="E844" s="24">
        <v>99</v>
      </c>
      <c r="F844" s="24">
        <v>53390</v>
      </c>
      <c r="G844" s="24">
        <v>99970013</v>
      </c>
      <c r="H844" s="24">
        <v>11548</v>
      </c>
      <c r="I844" s="25">
        <v>8654800</v>
      </c>
    </row>
    <row r="845" hidden="1" spans="1:9">
      <c r="A845" s="24">
        <v>201701</v>
      </c>
      <c r="B845" s="24">
        <v>451</v>
      </c>
      <c r="C845" s="24">
        <v>13069860176</v>
      </c>
      <c r="D845" s="24">
        <v>9816033078616740</v>
      </c>
      <c r="E845" s="24">
        <v>99</v>
      </c>
      <c r="F845" s="24">
        <v>53390</v>
      </c>
      <c r="G845" s="24">
        <v>99970016</v>
      </c>
      <c r="H845" s="24">
        <v>11547</v>
      </c>
      <c r="I845" s="25">
        <v>50000</v>
      </c>
    </row>
    <row r="846" hidden="1" spans="1:9">
      <c r="A846" s="24">
        <v>201702</v>
      </c>
      <c r="B846" s="24">
        <v>453</v>
      </c>
      <c r="C846" s="24">
        <v>15603631425</v>
      </c>
      <c r="D846" s="24">
        <v>9816033178657030</v>
      </c>
      <c r="E846" s="24">
        <v>99</v>
      </c>
      <c r="F846" s="24">
        <v>53390</v>
      </c>
      <c r="G846" s="24">
        <v>99970016</v>
      </c>
      <c r="H846" s="24">
        <v>11547</v>
      </c>
      <c r="I846" s="25">
        <v>200000</v>
      </c>
    </row>
    <row r="847" hidden="1" spans="1:9">
      <c r="A847" s="24">
        <v>201702</v>
      </c>
      <c r="B847" s="24">
        <v>469</v>
      </c>
      <c r="C847" s="24">
        <v>13114693181</v>
      </c>
      <c r="D847" s="24">
        <v>9816051680440430</v>
      </c>
      <c r="E847" s="24">
        <v>99</v>
      </c>
      <c r="F847" s="24">
        <v>53390</v>
      </c>
      <c r="G847" s="24">
        <v>99970016</v>
      </c>
      <c r="H847" s="24">
        <v>11547</v>
      </c>
      <c r="I847" s="25">
        <v>21170</v>
      </c>
    </row>
    <row r="848" hidden="1" spans="1:9">
      <c r="A848" s="24">
        <v>201702</v>
      </c>
      <c r="B848" s="24">
        <v>456</v>
      </c>
      <c r="C848" s="24">
        <v>13039787819</v>
      </c>
      <c r="D848" s="24">
        <v>9816031578019890</v>
      </c>
      <c r="E848" s="24">
        <v>99</v>
      </c>
      <c r="F848" s="24">
        <v>53390</v>
      </c>
      <c r="G848" s="24">
        <v>99970016</v>
      </c>
      <c r="H848" s="24">
        <v>11547</v>
      </c>
      <c r="I848" s="25">
        <v>400000</v>
      </c>
    </row>
    <row r="849" hidden="1" spans="1:9">
      <c r="A849" s="24">
        <v>201702</v>
      </c>
      <c r="B849" s="24">
        <v>453</v>
      </c>
      <c r="C849" s="24">
        <v>13298795531</v>
      </c>
      <c r="D849" s="24">
        <v>9817021393552280</v>
      </c>
      <c r="E849" s="24">
        <v>99</v>
      </c>
      <c r="F849" s="24">
        <v>53390</v>
      </c>
      <c r="G849" s="24">
        <v>99970016</v>
      </c>
      <c r="H849" s="24">
        <v>11547</v>
      </c>
      <c r="I849" s="25">
        <v>100000</v>
      </c>
    </row>
    <row r="850" hidden="1" spans="1:9">
      <c r="A850" s="24">
        <v>201702</v>
      </c>
      <c r="B850" s="24">
        <v>459</v>
      </c>
      <c r="C850" s="24">
        <v>18603679568</v>
      </c>
      <c r="D850" s="24">
        <v>9815061169665820</v>
      </c>
      <c r="E850" s="24">
        <v>99</v>
      </c>
      <c r="F850" s="24">
        <v>53390</v>
      </c>
      <c r="G850" s="24">
        <v>99970016</v>
      </c>
      <c r="H850" s="24">
        <v>11547</v>
      </c>
      <c r="I850" s="25">
        <v>800000</v>
      </c>
    </row>
    <row r="851" hidden="1" spans="1:9">
      <c r="A851" s="24">
        <v>201702</v>
      </c>
      <c r="B851" s="24">
        <v>459</v>
      </c>
      <c r="C851" s="24">
        <v>13114590981</v>
      </c>
      <c r="D851" s="24">
        <v>9817021593685930</v>
      </c>
      <c r="E851" s="24">
        <v>99</v>
      </c>
      <c r="F851" s="24">
        <v>53390</v>
      </c>
      <c r="G851" s="24">
        <v>99970016</v>
      </c>
      <c r="H851" s="24">
        <v>11547</v>
      </c>
      <c r="I851" s="25">
        <v>400000</v>
      </c>
    </row>
    <row r="852" hidden="1" spans="1:9">
      <c r="A852" s="24">
        <v>201702</v>
      </c>
      <c r="B852" s="24">
        <v>453</v>
      </c>
      <c r="C852" s="24">
        <v>13039700587</v>
      </c>
      <c r="D852" s="24">
        <v>9815082071689710</v>
      </c>
      <c r="E852" s="24">
        <v>99</v>
      </c>
      <c r="F852" s="24">
        <v>53390</v>
      </c>
      <c r="G852" s="24">
        <v>99970016</v>
      </c>
      <c r="H852" s="24">
        <v>11547</v>
      </c>
      <c r="I852" s="25">
        <v>100000</v>
      </c>
    </row>
    <row r="853" hidden="1" spans="1:9">
      <c r="A853" s="24">
        <v>201702</v>
      </c>
      <c r="B853" s="24">
        <v>459</v>
      </c>
      <c r="C853" s="24">
        <v>13029836886</v>
      </c>
      <c r="D853" s="24">
        <v>9816040178713340</v>
      </c>
      <c r="E853" s="24">
        <v>99</v>
      </c>
      <c r="F853" s="24">
        <v>53390</v>
      </c>
      <c r="G853" s="24">
        <v>99970016</v>
      </c>
      <c r="H853" s="24">
        <v>11547</v>
      </c>
      <c r="I853" s="25">
        <v>400000</v>
      </c>
    </row>
    <row r="854" hidden="1" spans="1:9">
      <c r="A854" s="24">
        <v>201702</v>
      </c>
      <c r="B854" s="24">
        <v>453</v>
      </c>
      <c r="C854" s="24">
        <v>13204536925</v>
      </c>
      <c r="D854" s="24">
        <v>9815092572793560</v>
      </c>
      <c r="E854" s="24">
        <v>99</v>
      </c>
      <c r="F854" s="24">
        <v>53390</v>
      </c>
      <c r="G854" s="24">
        <v>99970016</v>
      </c>
      <c r="H854" s="24">
        <v>11547</v>
      </c>
      <c r="I854" s="25">
        <v>44940</v>
      </c>
    </row>
    <row r="855" hidden="1" spans="1:9">
      <c r="A855" s="24">
        <v>201702</v>
      </c>
      <c r="B855" s="24">
        <v>451</v>
      </c>
      <c r="C855" s="24">
        <v>13159850785</v>
      </c>
      <c r="D855" s="24">
        <v>101108154666827</v>
      </c>
      <c r="E855" s="24">
        <v>99</v>
      </c>
      <c r="F855" s="24">
        <v>53390</v>
      </c>
      <c r="G855" s="24">
        <v>99970016</v>
      </c>
      <c r="H855" s="24">
        <v>11547</v>
      </c>
      <c r="I855" s="25">
        <v>400000</v>
      </c>
    </row>
    <row r="856" hidden="1" spans="1:9">
      <c r="A856" s="24">
        <v>201702</v>
      </c>
      <c r="B856" s="24">
        <v>456</v>
      </c>
      <c r="C856" s="24">
        <v>15604565830</v>
      </c>
      <c r="D856" s="24">
        <v>9816080983603520</v>
      </c>
      <c r="E856" s="24">
        <v>99</v>
      </c>
      <c r="F856" s="24">
        <v>53390</v>
      </c>
      <c r="G856" s="24">
        <v>99970016</v>
      </c>
      <c r="H856" s="24">
        <v>11547</v>
      </c>
      <c r="I856" s="25">
        <v>200000</v>
      </c>
    </row>
    <row r="857" hidden="1" spans="1:9">
      <c r="A857" s="24">
        <v>201702</v>
      </c>
      <c r="B857" s="24">
        <v>464</v>
      </c>
      <c r="C857" s="24">
        <v>13009968712</v>
      </c>
      <c r="D857" s="24">
        <v>9816051180285510</v>
      </c>
      <c r="E857" s="24">
        <v>99</v>
      </c>
      <c r="F857" s="24">
        <v>53390</v>
      </c>
      <c r="G857" s="24">
        <v>99970016</v>
      </c>
      <c r="H857" s="24">
        <v>11547</v>
      </c>
      <c r="I857" s="25">
        <v>50000</v>
      </c>
    </row>
    <row r="858" hidden="1" spans="1:9">
      <c r="A858" s="24">
        <v>201702</v>
      </c>
      <c r="B858" s="24">
        <v>451</v>
      </c>
      <c r="C858" s="24">
        <v>15561563870</v>
      </c>
      <c r="D858" s="24">
        <v>9816092685848590</v>
      </c>
      <c r="E858" s="24">
        <v>99</v>
      </c>
      <c r="F858" s="24">
        <v>53390</v>
      </c>
      <c r="G858" s="24">
        <v>99970016</v>
      </c>
      <c r="H858" s="24">
        <v>11547</v>
      </c>
      <c r="I858" s="25">
        <v>50000</v>
      </c>
    </row>
    <row r="859" hidden="1" spans="1:9">
      <c r="A859" s="24">
        <v>201702</v>
      </c>
      <c r="B859" s="24">
        <v>464</v>
      </c>
      <c r="C859" s="24">
        <v>15645570168</v>
      </c>
      <c r="D859" s="24">
        <v>9815120875435580</v>
      </c>
      <c r="E859" s="24">
        <v>99</v>
      </c>
      <c r="F859" s="24">
        <v>53390</v>
      </c>
      <c r="G859" s="24">
        <v>99970016</v>
      </c>
      <c r="H859" s="24">
        <v>11547</v>
      </c>
      <c r="I859" s="25">
        <v>1200000</v>
      </c>
    </row>
    <row r="860" hidden="1" spans="1:9">
      <c r="A860" s="24">
        <v>201702</v>
      </c>
      <c r="B860" s="24">
        <v>457</v>
      </c>
      <c r="C860" s="24">
        <v>13039910121</v>
      </c>
      <c r="D860" s="24">
        <v>9816101786804990</v>
      </c>
      <c r="E860" s="24">
        <v>99</v>
      </c>
      <c r="F860" s="24">
        <v>53390</v>
      </c>
      <c r="G860" s="24">
        <v>99970016</v>
      </c>
      <c r="H860" s="24">
        <v>11547</v>
      </c>
      <c r="I860" s="25">
        <v>200000</v>
      </c>
    </row>
    <row r="861" hidden="1" spans="1:9">
      <c r="A861" s="24">
        <v>201702</v>
      </c>
      <c r="B861" s="24">
        <v>453</v>
      </c>
      <c r="C861" s="24">
        <v>15604631379</v>
      </c>
      <c r="D861" s="24">
        <v>9816030777801050</v>
      </c>
      <c r="E861" s="24">
        <v>99</v>
      </c>
      <c r="F861" s="24">
        <v>53390</v>
      </c>
      <c r="G861" s="24">
        <v>99970016</v>
      </c>
      <c r="H861" s="24">
        <v>11547</v>
      </c>
      <c r="I861" s="25">
        <v>50000</v>
      </c>
    </row>
    <row r="862" hidden="1" spans="1:9">
      <c r="A862" s="24">
        <v>201702</v>
      </c>
      <c r="B862" s="24">
        <v>452</v>
      </c>
      <c r="C862" s="24">
        <v>13089740575</v>
      </c>
      <c r="D862" s="24">
        <v>9816050980206980</v>
      </c>
      <c r="E862" s="24">
        <v>99</v>
      </c>
      <c r="F862" s="24">
        <v>53390</v>
      </c>
      <c r="G862" s="24">
        <v>99970016</v>
      </c>
      <c r="H862" s="24">
        <v>11547</v>
      </c>
      <c r="I862" s="25">
        <v>50000</v>
      </c>
    </row>
    <row r="863" hidden="1" spans="1:9">
      <c r="A863" s="24">
        <v>201702</v>
      </c>
      <c r="B863" s="24">
        <v>456</v>
      </c>
      <c r="C863" s="24">
        <v>13124560757</v>
      </c>
      <c r="D863" s="24">
        <v>9816062281952890</v>
      </c>
      <c r="E863" s="24">
        <v>99</v>
      </c>
      <c r="F863" s="24">
        <v>53390</v>
      </c>
      <c r="G863" s="24">
        <v>99970016</v>
      </c>
      <c r="H863" s="24">
        <v>11547</v>
      </c>
      <c r="I863" s="25">
        <v>200000</v>
      </c>
    </row>
    <row r="864" hidden="1" spans="1:9">
      <c r="A864" s="24">
        <v>201702</v>
      </c>
      <c r="B864" s="24">
        <v>467</v>
      </c>
      <c r="C864" s="24">
        <v>13136966202</v>
      </c>
      <c r="D864" s="24">
        <v>9713072226639910</v>
      </c>
      <c r="E864" s="24">
        <v>99</v>
      </c>
      <c r="F864" s="24">
        <v>53390</v>
      </c>
      <c r="G864" s="24">
        <v>99970016</v>
      </c>
      <c r="H864" s="24">
        <v>11547</v>
      </c>
      <c r="I864" s="25">
        <v>50000</v>
      </c>
    </row>
    <row r="865" hidden="1" spans="1:9">
      <c r="A865" s="24">
        <v>201702</v>
      </c>
      <c r="B865" s="24">
        <v>457</v>
      </c>
      <c r="C865" s="24">
        <v>15636430675</v>
      </c>
      <c r="D865" s="24">
        <v>9816091285208950</v>
      </c>
      <c r="E865" s="24">
        <v>99</v>
      </c>
      <c r="F865" s="24">
        <v>53390</v>
      </c>
      <c r="G865" s="24">
        <v>99970016</v>
      </c>
      <c r="H865" s="24">
        <v>11547</v>
      </c>
      <c r="I865" s="25">
        <v>50000</v>
      </c>
    </row>
    <row r="866" hidden="1" spans="1:9">
      <c r="A866" s="24">
        <v>201702</v>
      </c>
      <c r="B866" s="24">
        <v>452</v>
      </c>
      <c r="C866" s="24">
        <v>13069970854</v>
      </c>
      <c r="D866" s="24">
        <v>9816080983575180</v>
      </c>
      <c r="E866" s="24">
        <v>99</v>
      </c>
      <c r="F866" s="24">
        <v>53390</v>
      </c>
      <c r="G866" s="24">
        <v>99970016</v>
      </c>
      <c r="H866" s="24">
        <v>11547</v>
      </c>
      <c r="I866" s="25">
        <v>400000</v>
      </c>
    </row>
    <row r="867" hidden="1" spans="1:9">
      <c r="A867" s="24">
        <v>201702</v>
      </c>
      <c r="B867" s="24">
        <v>452</v>
      </c>
      <c r="C867" s="24">
        <v>15546269462</v>
      </c>
      <c r="D867" s="24">
        <v>9815110273971200</v>
      </c>
      <c r="E867" s="24">
        <v>99</v>
      </c>
      <c r="F867" s="24">
        <v>53390</v>
      </c>
      <c r="G867" s="24">
        <v>99970016</v>
      </c>
      <c r="H867" s="24">
        <v>11547</v>
      </c>
      <c r="I867" s="25">
        <v>800000</v>
      </c>
    </row>
    <row r="868" hidden="1" spans="1:9">
      <c r="A868" s="24">
        <v>201702</v>
      </c>
      <c r="B868" s="24">
        <v>453</v>
      </c>
      <c r="C868" s="24">
        <v>13019063513</v>
      </c>
      <c r="D868" s="24">
        <v>9816100886404270</v>
      </c>
      <c r="E868" s="24">
        <v>99</v>
      </c>
      <c r="F868" s="24">
        <v>53390</v>
      </c>
      <c r="G868" s="24">
        <v>99970013</v>
      </c>
      <c r="H868" s="24">
        <v>11548</v>
      </c>
      <c r="I868" s="25">
        <v>307930</v>
      </c>
    </row>
    <row r="869" hidden="1" spans="1:9">
      <c r="A869" s="24">
        <v>201702</v>
      </c>
      <c r="B869" s="24">
        <v>453</v>
      </c>
      <c r="C869" s="24">
        <v>13019063513</v>
      </c>
      <c r="D869" s="24">
        <v>9816100886404270</v>
      </c>
      <c r="E869" s="24">
        <v>99</v>
      </c>
      <c r="F869" s="24">
        <v>53390</v>
      </c>
      <c r="G869" s="24">
        <v>99970016</v>
      </c>
      <c r="H869" s="24">
        <v>11547</v>
      </c>
      <c r="I869" s="25">
        <v>800000</v>
      </c>
    </row>
    <row r="870" hidden="1" spans="1:9">
      <c r="A870" s="24">
        <v>201702</v>
      </c>
      <c r="B870" s="24">
        <v>451</v>
      </c>
      <c r="C870" s="24">
        <v>15545540032</v>
      </c>
      <c r="D870" s="24">
        <v>101105273082804</v>
      </c>
      <c r="E870" s="24">
        <v>99</v>
      </c>
      <c r="F870" s="24">
        <v>53390</v>
      </c>
      <c r="G870" s="24">
        <v>99970013</v>
      </c>
      <c r="H870" s="24">
        <v>11548</v>
      </c>
      <c r="I870" s="25">
        <v>254800</v>
      </c>
    </row>
    <row r="871" hidden="1" spans="1:9">
      <c r="A871" s="24">
        <v>201702</v>
      </c>
      <c r="B871" s="24">
        <v>451</v>
      </c>
      <c r="C871" s="24">
        <v>15545540032</v>
      </c>
      <c r="D871" s="24">
        <v>101105273082804</v>
      </c>
      <c r="E871" s="24">
        <v>99</v>
      </c>
      <c r="F871" s="24">
        <v>53390</v>
      </c>
      <c r="G871" s="24">
        <v>99970016</v>
      </c>
      <c r="H871" s="24">
        <v>11547</v>
      </c>
      <c r="I871" s="25">
        <v>400000</v>
      </c>
    </row>
    <row r="872" hidden="1" spans="1:9">
      <c r="A872" s="24">
        <v>201702</v>
      </c>
      <c r="B872" s="24">
        <v>453</v>
      </c>
      <c r="C872" s="24">
        <v>13224639887</v>
      </c>
      <c r="D872" s="24">
        <v>9815092772833380</v>
      </c>
      <c r="E872" s="24">
        <v>99</v>
      </c>
      <c r="F872" s="24">
        <v>53390</v>
      </c>
      <c r="G872" s="24">
        <v>99970016</v>
      </c>
      <c r="H872" s="24">
        <v>11547</v>
      </c>
      <c r="I872" s="25">
        <v>200000</v>
      </c>
    </row>
    <row r="873" hidden="1" spans="1:9">
      <c r="A873" s="24">
        <v>201702</v>
      </c>
      <c r="B873" s="24">
        <v>457</v>
      </c>
      <c r="C873" s="24">
        <v>13091750030</v>
      </c>
      <c r="D873" s="24">
        <v>9816051680455420</v>
      </c>
      <c r="E873" s="24">
        <v>99</v>
      </c>
      <c r="F873" s="24">
        <v>53390</v>
      </c>
      <c r="G873" s="24">
        <v>99970016</v>
      </c>
      <c r="H873" s="24">
        <v>11547</v>
      </c>
      <c r="I873" s="25">
        <v>1200000</v>
      </c>
    </row>
    <row r="874" hidden="1" spans="1:9">
      <c r="A874" s="24">
        <v>201702</v>
      </c>
      <c r="B874" s="24">
        <v>468</v>
      </c>
      <c r="C874" s="24">
        <v>15545903995</v>
      </c>
      <c r="D874" s="24">
        <v>9713042218943040</v>
      </c>
      <c r="E874" s="24">
        <v>99</v>
      </c>
      <c r="F874" s="24">
        <v>53390</v>
      </c>
      <c r="G874" s="24">
        <v>99970016</v>
      </c>
      <c r="H874" s="24">
        <v>11547</v>
      </c>
      <c r="I874" s="25">
        <v>0</v>
      </c>
    </row>
    <row r="875" hidden="1" spans="1:9">
      <c r="A875" s="24">
        <v>201702</v>
      </c>
      <c r="B875" s="24">
        <v>468</v>
      </c>
      <c r="C875" s="24">
        <v>15545903995</v>
      </c>
      <c r="D875" s="24">
        <v>9713042218943040</v>
      </c>
      <c r="E875" s="24">
        <v>99</v>
      </c>
      <c r="F875" s="24">
        <v>53390</v>
      </c>
      <c r="G875" s="24">
        <v>99970013</v>
      </c>
      <c r="H875" s="24">
        <v>11548</v>
      </c>
      <c r="I875" s="25">
        <v>0</v>
      </c>
    </row>
    <row r="876" hidden="1" spans="1:9">
      <c r="A876" s="24">
        <v>201702</v>
      </c>
      <c r="B876" s="24">
        <v>451</v>
      </c>
      <c r="C876" s="24">
        <v>13029703065</v>
      </c>
      <c r="D876" s="24">
        <v>9816070482503800</v>
      </c>
      <c r="E876" s="24">
        <v>99</v>
      </c>
      <c r="F876" s="24">
        <v>53390</v>
      </c>
      <c r="G876" s="24">
        <v>99970016</v>
      </c>
      <c r="H876" s="24">
        <v>11547</v>
      </c>
      <c r="I876" s="25">
        <v>50000</v>
      </c>
    </row>
    <row r="877" hidden="1" spans="1:9">
      <c r="A877" s="24">
        <v>201702</v>
      </c>
      <c r="B877" s="24">
        <v>451</v>
      </c>
      <c r="C877" s="24">
        <v>13009803147</v>
      </c>
      <c r="D877" s="24">
        <v>9816070582524720</v>
      </c>
      <c r="E877" s="24">
        <v>99</v>
      </c>
      <c r="F877" s="24">
        <v>53390</v>
      </c>
      <c r="G877" s="24">
        <v>99970016</v>
      </c>
      <c r="H877" s="24">
        <v>11547</v>
      </c>
      <c r="I877" s="25">
        <v>50000</v>
      </c>
    </row>
    <row r="878" hidden="1" spans="1:9">
      <c r="A878" s="24">
        <v>201702</v>
      </c>
      <c r="B878" s="24">
        <v>459</v>
      </c>
      <c r="C878" s="24">
        <v>13045491596</v>
      </c>
      <c r="D878" s="24">
        <v>9816080483443270</v>
      </c>
      <c r="E878" s="24">
        <v>99</v>
      </c>
      <c r="F878" s="24">
        <v>53390</v>
      </c>
      <c r="G878" s="24">
        <v>99970016</v>
      </c>
      <c r="H878" s="24">
        <v>11547</v>
      </c>
      <c r="I878" s="25">
        <v>50000</v>
      </c>
    </row>
    <row r="879" hidden="1" spans="1:9">
      <c r="A879" s="24">
        <v>201702</v>
      </c>
      <c r="B879" s="24">
        <v>459</v>
      </c>
      <c r="C879" s="24">
        <v>13039826317</v>
      </c>
      <c r="D879" s="24">
        <v>9815102773691000</v>
      </c>
      <c r="E879" s="24">
        <v>99</v>
      </c>
      <c r="F879" s="24">
        <v>53390</v>
      </c>
      <c r="G879" s="24">
        <v>99970013</v>
      </c>
      <c r="H879" s="24">
        <v>11548</v>
      </c>
      <c r="I879" s="25">
        <v>1827480</v>
      </c>
    </row>
    <row r="880" hidden="1" spans="1:9">
      <c r="A880" s="24">
        <v>201702</v>
      </c>
      <c r="B880" s="24">
        <v>459</v>
      </c>
      <c r="C880" s="24">
        <v>13019085503</v>
      </c>
      <c r="D880" s="24">
        <v>9815102773696610</v>
      </c>
      <c r="E880" s="24">
        <v>99</v>
      </c>
      <c r="F880" s="24">
        <v>53390</v>
      </c>
      <c r="G880" s="24">
        <v>99970013</v>
      </c>
      <c r="H880" s="24">
        <v>11548</v>
      </c>
      <c r="I880" s="25">
        <v>102600</v>
      </c>
    </row>
    <row r="881" hidden="1" spans="1:9">
      <c r="A881" s="24">
        <v>201702</v>
      </c>
      <c r="B881" s="24">
        <v>459</v>
      </c>
      <c r="C881" s="24">
        <v>13019085503</v>
      </c>
      <c r="D881" s="24">
        <v>9815102773696610</v>
      </c>
      <c r="E881" s="24">
        <v>99</v>
      </c>
      <c r="F881" s="24">
        <v>53390</v>
      </c>
      <c r="G881" s="24">
        <v>99970016</v>
      </c>
      <c r="H881" s="24">
        <v>11547</v>
      </c>
      <c r="I881" s="25">
        <v>400000</v>
      </c>
    </row>
    <row r="882" hidden="1" spans="1:9">
      <c r="A882" s="24">
        <v>201702</v>
      </c>
      <c r="B882" s="24">
        <v>452</v>
      </c>
      <c r="C882" s="24">
        <v>15645262872</v>
      </c>
      <c r="D882" s="24">
        <v>9816111788502070</v>
      </c>
      <c r="E882" s="24">
        <v>99</v>
      </c>
      <c r="F882" s="24">
        <v>53390</v>
      </c>
      <c r="G882" s="24">
        <v>99970016</v>
      </c>
      <c r="H882" s="24">
        <v>11547</v>
      </c>
      <c r="I882" s="25">
        <v>0</v>
      </c>
    </row>
    <row r="883" hidden="1" spans="1:9">
      <c r="A883" s="24">
        <v>201702</v>
      </c>
      <c r="B883" s="24">
        <v>452</v>
      </c>
      <c r="C883" s="24">
        <v>13089755402</v>
      </c>
      <c r="D883" s="24">
        <v>9815081171444520</v>
      </c>
      <c r="E883" s="24">
        <v>99</v>
      </c>
      <c r="F883" s="24">
        <v>53390</v>
      </c>
      <c r="G883" s="24">
        <v>99970013</v>
      </c>
      <c r="H883" s="24">
        <v>11548</v>
      </c>
      <c r="I883" s="25">
        <v>193200</v>
      </c>
    </row>
    <row r="884" hidden="1" spans="1:9">
      <c r="A884" s="24">
        <v>201702</v>
      </c>
      <c r="B884" s="24">
        <v>452</v>
      </c>
      <c r="C884" s="24">
        <v>13089755402</v>
      </c>
      <c r="D884" s="24">
        <v>9815081171444520</v>
      </c>
      <c r="E884" s="24">
        <v>99</v>
      </c>
      <c r="F884" s="24">
        <v>53390</v>
      </c>
      <c r="G884" s="24">
        <v>99970016</v>
      </c>
      <c r="H884" s="24">
        <v>11547</v>
      </c>
      <c r="I884" s="25">
        <v>800000</v>
      </c>
    </row>
    <row r="885" hidden="1" spans="1:9">
      <c r="A885" s="24">
        <v>201702</v>
      </c>
      <c r="B885" s="24">
        <v>453</v>
      </c>
      <c r="C885" s="24">
        <v>13045336752</v>
      </c>
      <c r="D885" s="24">
        <v>9816040578809050</v>
      </c>
      <c r="E885" s="24">
        <v>99</v>
      </c>
      <c r="F885" s="24">
        <v>53390</v>
      </c>
      <c r="G885" s="24">
        <v>99970016</v>
      </c>
      <c r="H885" s="24">
        <v>11547</v>
      </c>
      <c r="I885" s="25">
        <v>100000</v>
      </c>
    </row>
    <row r="886" hidden="1" spans="1:9">
      <c r="A886" s="24">
        <v>201702</v>
      </c>
      <c r="B886" s="24">
        <v>459</v>
      </c>
      <c r="C886" s="24">
        <v>13089030281</v>
      </c>
      <c r="D886" s="24">
        <v>9816090184561740</v>
      </c>
      <c r="E886" s="24">
        <v>99</v>
      </c>
      <c r="F886" s="24">
        <v>53390</v>
      </c>
      <c r="G886" s="24">
        <v>99970013</v>
      </c>
      <c r="H886" s="24">
        <v>11548</v>
      </c>
      <c r="I886" s="25">
        <v>109830</v>
      </c>
    </row>
    <row r="887" hidden="1" spans="1:9">
      <c r="A887" s="24">
        <v>201702</v>
      </c>
      <c r="B887" s="24">
        <v>459</v>
      </c>
      <c r="C887" s="24">
        <v>13089030281</v>
      </c>
      <c r="D887" s="24">
        <v>9816090184561740</v>
      </c>
      <c r="E887" s="24">
        <v>99</v>
      </c>
      <c r="F887" s="24">
        <v>53390</v>
      </c>
      <c r="G887" s="24">
        <v>99970016</v>
      </c>
      <c r="H887" s="24">
        <v>11547</v>
      </c>
      <c r="I887" s="25">
        <v>400000</v>
      </c>
    </row>
    <row r="888" hidden="1" spans="1:9">
      <c r="A888" s="24">
        <v>201702</v>
      </c>
      <c r="B888" s="24">
        <v>451</v>
      </c>
      <c r="C888" s="24">
        <v>13100874110</v>
      </c>
      <c r="D888" s="24">
        <v>100708025110887</v>
      </c>
      <c r="E888" s="24">
        <v>99</v>
      </c>
      <c r="F888" s="24">
        <v>53390</v>
      </c>
      <c r="G888" s="24">
        <v>99970016</v>
      </c>
      <c r="H888" s="24">
        <v>11547</v>
      </c>
      <c r="I888" s="25">
        <v>100000</v>
      </c>
    </row>
    <row r="889" hidden="1" spans="1:9">
      <c r="A889" s="24">
        <v>201702</v>
      </c>
      <c r="B889" s="24">
        <v>451</v>
      </c>
      <c r="C889" s="24">
        <v>15504500846</v>
      </c>
      <c r="D889" s="24">
        <v>9816070182412120</v>
      </c>
      <c r="E889" s="24">
        <v>99</v>
      </c>
      <c r="F889" s="24">
        <v>53390</v>
      </c>
      <c r="G889" s="24">
        <v>99970016</v>
      </c>
      <c r="H889" s="24">
        <v>11547</v>
      </c>
      <c r="I889" s="25">
        <v>200000</v>
      </c>
    </row>
    <row r="890" hidden="1" spans="1:9">
      <c r="A890" s="24">
        <v>201702</v>
      </c>
      <c r="B890" s="24">
        <v>451</v>
      </c>
      <c r="C890" s="24">
        <v>13019723169</v>
      </c>
      <c r="D890" s="24">
        <v>9816070482503250</v>
      </c>
      <c r="E890" s="24">
        <v>99</v>
      </c>
      <c r="F890" s="24">
        <v>53390</v>
      </c>
      <c r="G890" s="24">
        <v>99970016</v>
      </c>
      <c r="H890" s="24">
        <v>11547</v>
      </c>
      <c r="I890" s="25">
        <v>50000</v>
      </c>
    </row>
    <row r="891" hidden="1" spans="1:9">
      <c r="A891" s="24">
        <v>201702</v>
      </c>
      <c r="B891" s="24">
        <v>451</v>
      </c>
      <c r="C891" s="24">
        <v>13125911397</v>
      </c>
      <c r="D891" s="24">
        <v>9816032178221190</v>
      </c>
      <c r="E891" s="24">
        <v>99</v>
      </c>
      <c r="F891" s="24">
        <v>53390</v>
      </c>
      <c r="G891" s="24">
        <v>99970013</v>
      </c>
      <c r="H891" s="24">
        <v>11548</v>
      </c>
      <c r="I891" s="25">
        <v>3783960</v>
      </c>
    </row>
    <row r="892" hidden="1" spans="1:9">
      <c r="A892" s="24">
        <v>201702</v>
      </c>
      <c r="B892" s="24">
        <v>451</v>
      </c>
      <c r="C892" s="24">
        <v>13159878569</v>
      </c>
      <c r="D892" s="24">
        <v>9816121490305070</v>
      </c>
      <c r="E892" s="24">
        <v>99</v>
      </c>
      <c r="F892" s="24">
        <v>53390</v>
      </c>
      <c r="G892" s="24">
        <v>99970016</v>
      </c>
      <c r="H892" s="24">
        <v>11547</v>
      </c>
      <c r="I892" s="25">
        <v>100000</v>
      </c>
    </row>
    <row r="893" hidden="1" spans="1:9">
      <c r="A893" s="24">
        <v>201702</v>
      </c>
      <c r="B893" s="24">
        <v>451</v>
      </c>
      <c r="C893" s="24">
        <v>15546624210</v>
      </c>
      <c r="D893" s="24">
        <v>9816090684827010</v>
      </c>
      <c r="E893" s="24">
        <v>99</v>
      </c>
      <c r="F893" s="24">
        <v>53390</v>
      </c>
      <c r="G893" s="24">
        <v>99970013</v>
      </c>
      <c r="H893" s="24">
        <v>11548</v>
      </c>
      <c r="I893" s="25">
        <v>7623350</v>
      </c>
    </row>
    <row r="894" hidden="1" spans="1:9">
      <c r="A894" s="24">
        <v>201702</v>
      </c>
      <c r="B894" s="24">
        <v>451</v>
      </c>
      <c r="C894" s="24">
        <v>13054281568</v>
      </c>
      <c r="D894" s="24">
        <v>9815112074902200</v>
      </c>
      <c r="E894" s="24">
        <v>99</v>
      </c>
      <c r="F894" s="24">
        <v>53390</v>
      </c>
      <c r="G894" s="24">
        <v>99970013</v>
      </c>
      <c r="H894" s="24">
        <v>11548</v>
      </c>
      <c r="I894" s="25">
        <v>139230</v>
      </c>
    </row>
    <row r="895" hidden="1" spans="1:9">
      <c r="A895" s="24">
        <v>201702</v>
      </c>
      <c r="B895" s="24">
        <v>459</v>
      </c>
      <c r="C895" s="24">
        <v>13054208433</v>
      </c>
      <c r="D895" s="24">
        <v>9815110273997620</v>
      </c>
      <c r="E895" s="24">
        <v>99</v>
      </c>
      <c r="F895" s="24">
        <v>53390</v>
      </c>
      <c r="G895" s="24">
        <v>99970016</v>
      </c>
      <c r="H895" s="24">
        <v>11547</v>
      </c>
      <c r="I895" s="25">
        <v>400000</v>
      </c>
    </row>
    <row r="896" hidden="1" spans="1:9">
      <c r="A896" s="24">
        <v>201702</v>
      </c>
      <c r="B896" s="24">
        <v>451</v>
      </c>
      <c r="C896" s="24">
        <v>15636160874</v>
      </c>
      <c r="D896" s="24">
        <v>9816061381580380</v>
      </c>
      <c r="E896" s="24">
        <v>99</v>
      </c>
      <c r="F896" s="24">
        <v>53390</v>
      </c>
      <c r="G896" s="24">
        <v>99970016</v>
      </c>
      <c r="H896" s="24">
        <v>11547</v>
      </c>
      <c r="I896" s="25">
        <v>400000</v>
      </c>
    </row>
    <row r="897" hidden="1" spans="1:9">
      <c r="A897" s="24">
        <v>201702</v>
      </c>
      <c r="B897" s="24">
        <v>451</v>
      </c>
      <c r="C897" s="24">
        <v>13069860176</v>
      </c>
      <c r="D897" s="24">
        <v>9816033078616740</v>
      </c>
      <c r="E897" s="24">
        <v>99</v>
      </c>
      <c r="F897" s="24">
        <v>53390</v>
      </c>
      <c r="G897" s="24">
        <v>99970016</v>
      </c>
      <c r="H897" s="24">
        <v>11547</v>
      </c>
      <c r="I897" s="25">
        <v>40000</v>
      </c>
    </row>
    <row r="898" hidden="1" spans="1:9">
      <c r="A898" s="24">
        <v>201702</v>
      </c>
      <c r="B898" s="24">
        <v>451</v>
      </c>
      <c r="C898" s="24">
        <v>18646284550</v>
      </c>
      <c r="D898" s="24">
        <v>9714040346589210</v>
      </c>
      <c r="E898" s="24">
        <v>99</v>
      </c>
      <c r="F898" s="24">
        <v>53390</v>
      </c>
      <c r="G898" s="24">
        <v>99970016</v>
      </c>
      <c r="H898" s="24">
        <v>11547</v>
      </c>
      <c r="I898" s="25">
        <v>100000</v>
      </c>
    </row>
    <row r="899" hidden="1" spans="1:9">
      <c r="A899" s="24">
        <v>201702</v>
      </c>
      <c r="B899" s="24">
        <v>451</v>
      </c>
      <c r="C899" s="24">
        <v>13029726327</v>
      </c>
      <c r="D899" s="24">
        <v>9816031578020570</v>
      </c>
      <c r="E899" s="24">
        <v>99</v>
      </c>
      <c r="F899" s="24">
        <v>53390</v>
      </c>
      <c r="G899" s="24">
        <v>99970013</v>
      </c>
      <c r="H899" s="24">
        <v>11548</v>
      </c>
      <c r="I899" s="25">
        <v>77920</v>
      </c>
    </row>
    <row r="900" hidden="1" spans="1:9">
      <c r="A900" s="24">
        <v>201702</v>
      </c>
      <c r="B900" s="24">
        <v>451</v>
      </c>
      <c r="C900" s="24">
        <v>13029726327</v>
      </c>
      <c r="D900" s="24">
        <v>9816031578020570</v>
      </c>
      <c r="E900" s="24">
        <v>99</v>
      </c>
      <c r="F900" s="24">
        <v>53390</v>
      </c>
      <c r="G900" s="24">
        <v>99970016</v>
      </c>
      <c r="H900" s="24">
        <v>11547</v>
      </c>
      <c r="I900" s="25">
        <v>100000</v>
      </c>
    </row>
    <row r="901" hidden="1" spans="1:9">
      <c r="A901" s="24">
        <v>201702</v>
      </c>
      <c r="B901" s="24">
        <v>451</v>
      </c>
      <c r="C901" s="24">
        <v>13115316502</v>
      </c>
      <c r="D901" s="24">
        <v>9816060881408180</v>
      </c>
      <c r="E901" s="24">
        <v>99</v>
      </c>
      <c r="F901" s="24">
        <v>53390</v>
      </c>
      <c r="G901" s="24">
        <v>99970016</v>
      </c>
      <c r="H901" s="24">
        <v>11547</v>
      </c>
      <c r="I901" s="25">
        <v>400000</v>
      </c>
    </row>
    <row r="902" hidden="1" spans="1:9">
      <c r="A902" s="24">
        <v>201702</v>
      </c>
      <c r="B902" s="24">
        <v>451</v>
      </c>
      <c r="C902" s="24">
        <v>15694519513</v>
      </c>
      <c r="D902" s="24">
        <v>9816101986860310</v>
      </c>
      <c r="E902" s="24">
        <v>99</v>
      </c>
      <c r="F902" s="24">
        <v>53390</v>
      </c>
      <c r="G902" s="24">
        <v>99970016</v>
      </c>
      <c r="H902" s="24">
        <v>11547</v>
      </c>
      <c r="I902" s="25">
        <v>800000</v>
      </c>
    </row>
    <row r="903" hidden="1" spans="1:9">
      <c r="A903" s="24">
        <v>201702</v>
      </c>
      <c r="B903" s="24">
        <v>459</v>
      </c>
      <c r="C903" s="24">
        <v>13199407682</v>
      </c>
      <c r="D903" s="24">
        <v>9816082584202310</v>
      </c>
      <c r="E903" s="24">
        <v>99</v>
      </c>
      <c r="F903" s="24">
        <v>53390</v>
      </c>
      <c r="G903" s="24">
        <v>99970016</v>
      </c>
      <c r="H903" s="24">
        <v>11547</v>
      </c>
      <c r="I903" s="25">
        <v>100000</v>
      </c>
    </row>
    <row r="904" hidden="1" spans="1:9">
      <c r="A904" s="24">
        <v>201702</v>
      </c>
      <c r="B904" s="24">
        <v>451</v>
      </c>
      <c r="C904" s="24">
        <v>13029807572</v>
      </c>
      <c r="D904" s="24">
        <v>9816020377184640</v>
      </c>
      <c r="E904" s="24">
        <v>99</v>
      </c>
      <c r="F904" s="24">
        <v>53390</v>
      </c>
      <c r="G904" s="24">
        <v>99970016</v>
      </c>
      <c r="H904" s="24">
        <v>11547</v>
      </c>
      <c r="I904" s="25">
        <v>50000</v>
      </c>
    </row>
    <row r="905" hidden="1" spans="1:9">
      <c r="A905" s="24">
        <v>201702</v>
      </c>
      <c r="B905" s="24">
        <v>454</v>
      </c>
      <c r="C905" s="24">
        <v>15545413110</v>
      </c>
      <c r="D905" s="24">
        <v>9816011176616520</v>
      </c>
      <c r="E905" s="24">
        <v>99</v>
      </c>
      <c r="F905" s="24">
        <v>53390</v>
      </c>
      <c r="G905" s="24">
        <v>99970016</v>
      </c>
      <c r="H905" s="24">
        <v>11547</v>
      </c>
      <c r="I905" s="25">
        <v>200000</v>
      </c>
    </row>
    <row r="906" hidden="1" spans="1:9">
      <c r="A906" s="24">
        <v>201702</v>
      </c>
      <c r="B906" s="24">
        <v>459</v>
      </c>
      <c r="C906" s="24">
        <v>13039835520</v>
      </c>
      <c r="D906" s="24">
        <v>9816051280304780</v>
      </c>
      <c r="E906" s="24">
        <v>99</v>
      </c>
      <c r="F906" s="24">
        <v>53390</v>
      </c>
      <c r="G906" s="24">
        <v>99970016</v>
      </c>
      <c r="H906" s="24">
        <v>11547</v>
      </c>
      <c r="I906" s="25">
        <v>400000</v>
      </c>
    </row>
    <row r="907" hidden="1" spans="1:9">
      <c r="A907" s="24">
        <v>201702</v>
      </c>
      <c r="B907" s="24">
        <v>459</v>
      </c>
      <c r="C907" s="24">
        <v>13069740736</v>
      </c>
      <c r="D907" s="24">
        <v>9816070182383640</v>
      </c>
      <c r="E907" s="24">
        <v>99</v>
      </c>
      <c r="F907" s="24">
        <v>53390</v>
      </c>
      <c r="G907" s="24">
        <v>99970016</v>
      </c>
      <c r="H907" s="24">
        <v>11547</v>
      </c>
      <c r="I907" s="25">
        <v>100000</v>
      </c>
    </row>
    <row r="908" hidden="1" spans="1:9">
      <c r="A908" s="24">
        <v>201702</v>
      </c>
      <c r="B908" s="24">
        <v>459</v>
      </c>
      <c r="C908" s="24">
        <v>13009831305</v>
      </c>
      <c r="D908" s="24">
        <v>9816081383734690</v>
      </c>
      <c r="E908" s="24">
        <v>99</v>
      </c>
      <c r="F908" s="24">
        <v>53390</v>
      </c>
      <c r="G908" s="24">
        <v>99970016</v>
      </c>
      <c r="H908" s="24">
        <v>11547</v>
      </c>
      <c r="I908" s="25">
        <v>100000</v>
      </c>
    </row>
    <row r="909" hidden="1" spans="1:9">
      <c r="A909" s="24">
        <v>201702</v>
      </c>
      <c r="B909" s="24">
        <v>455</v>
      </c>
      <c r="C909" s="24">
        <v>15545556309</v>
      </c>
      <c r="D909" s="24">
        <v>9816032978578740</v>
      </c>
      <c r="E909" s="24">
        <v>99</v>
      </c>
      <c r="F909" s="24">
        <v>53390</v>
      </c>
      <c r="G909" s="24">
        <v>99970016</v>
      </c>
      <c r="H909" s="24">
        <v>11547</v>
      </c>
      <c r="I909" s="25">
        <v>50000</v>
      </c>
    </row>
    <row r="910" hidden="1" spans="1:9">
      <c r="A910" s="24">
        <v>201702</v>
      </c>
      <c r="B910" s="24">
        <v>459</v>
      </c>
      <c r="C910" s="24">
        <v>18644020869</v>
      </c>
      <c r="D910" s="24">
        <v>9815101373262960</v>
      </c>
      <c r="E910" s="24">
        <v>99</v>
      </c>
      <c r="F910" s="24">
        <v>53390</v>
      </c>
      <c r="G910" s="24">
        <v>99970016</v>
      </c>
      <c r="H910" s="24">
        <v>11547</v>
      </c>
      <c r="I910" s="25">
        <v>1200000</v>
      </c>
    </row>
    <row r="911" hidden="1" spans="1:9">
      <c r="A911" s="24">
        <v>201702</v>
      </c>
      <c r="B911" s="24">
        <v>455</v>
      </c>
      <c r="C911" s="24">
        <v>15545550671</v>
      </c>
      <c r="D911" s="24">
        <v>9815111274448460</v>
      </c>
      <c r="E911" s="24">
        <v>99</v>
      </c>
      <c r="F911" s="24">
        <v>53390</v>
      </c>
      <c r="G911" s="24">
        <v>99970016</v>
      </c>
      <c r="H911" s="24">
        <v>11547</v>
      </c>
      <c r="I911" s="25">
        <v>50000</v>
      </c>
    </row>
    <row r="912" hidden="1" spans="1:9">
      <c r="A912" s="24">
        <v>201702</v>
      </c>
      <c r="B912" s="24">
        <v>458</v>
      </c>
      <c r="C912" s="24">
        <v>13089625051</v>
      </c>
      <c r="D912" s="24">
        <v>9816040178686730</v>
      </c>
      <c r="E912" s="24">
        <v>99</v>
      </c>
      <c r="F912" s="24">
        <v>53390</v>
      </c>
      <c r="G912" s="24">
        <v>99970016</v>
      </c>
      <c r="H912" s="24">
        <v>11547</v>
      </c>
      <c r="I912" s="25">
        <v>50000</v>
      </c>
    </row>
    <row r="913" hidden="1" spans="1:9">
      <c r="A913" s="24">
        <v>201702</v>
      </c>
      <c r="B913" s="24">
        <v>458</v>
      </c>
      <c r="C913" s="24">
        <v>13089625051</v>
      </c>
      <c r="D913" s="24">
        <v>9816040178686730</v>
      </c>
      <c r="E913" s="24">
        <v>99</v>
      </c>
      <c r="F913" s="24">
        <v>53390</v>
      </c>
      <c r="G913" s="24">
        <v>99970013</v>
      </c>
      <c r="H913" s="24">
        <v>11548</v>
      </c>
      <c r="I913" s="25">
        <v>6030</v>
      </c>
    </row>
    <row r="914" hidden="1" spans="1:9">
      <c r="A914" s="24">
        <v>201702</v>
      </c>
      <c r="B914" s="24">
        <v>459</v>
      </c>
      <c r="C914" s="24">
        <v>15604593101</v>
      </c>
      <c r="D914" s="24">
        <v>9816031077881550</v>
      </c>
      <c r="E914" s="24">
        <v>99</v>
      </c>
      <c r="F914" s="24">
        <v>53390</v>
      </c>
      <c r="G914" s="24">
        <v>99970016</v>
      </c>
      <c r="H914" s="24">
        <v>11547</v>
      </c>
      <c r="I914" s="25">
        <v>800000</v>
      </c>
    </row>
    <row r="915" hidden="1" spans="1:9">
      <c r="A915" s="24">
        <v>201702</v>
      </c>
      <c r="B915" s="24">
        <v>459</v>
      </c>
      <c r="C915" s="24">
        <v>13029823031</v>
      </c>
      <c r="D915" s="24">
        <v>9816052580877280</v>
      </c>
      <c r="E915" s="24">
        <v>99</v>
      </c>
      <c r="F915" s="24">
        <v>53390</v>
      </c>
      <c r="G915" s="24">
        <v>99970016</v>
      </c>
      <c r="H915" s="24">
        <v>11547</v>
      </c>
      <c r="I915" s="25">
        <v>200000</v>
      </c>
    </row>
    <row r="916" hidden="1" spans="1:9">
      <c r="A916" s="24">
        <v>201702</v>
      </c>
      <c r="B916" s="24">
        <v>455</v>
      </c>
      <c r="C916" s="24">
        <v>13039953705</v>
      </c>
      <c r="D916" s="24">
        <v>9816053181124200</v>
      </c>
      <c r="E916" s="24">
        <v>99</v>
      </c>
      <c r="F916" s="24">
        <v>53390</v>
      </c>
      <c r="G916" s="24">
        <v>99970016</v>
      </c>
      <c r="H916" s="24">
        <v>11547</v>
      </c>
      <c r="I916" s="25">
        <v>200000</v>
      </c>
    </row>
    <row r="917" hidden="1" spans="1:9">
      <c r="A917" s="24">
        <v>201702</v>
      </c>
      <c r="B917" s="24">
        <v>456</v>
      </c>
      <c r="C917" s="24">
        <v>13029933036</v>
      </c>
      <c r="D917" s="24">
        <v>9816070182386050</v>
      </c>
      <c r="E917" s="24">
        <v>99</v>
      </c>
      <c r="F917" s="24">
        <v>53390</v>
      </c>
      <c r="G917" s="24">
        <v>99970016</v>
      </c>
      <c r="H917" s="24">
        <v>11547</v>
      </c>
      <c r="I917" s="25">
        <v>100000</v>
      </c>
    </row>
    <row r="918" hidden="1" spans="1:9">
      <c r="A918" s="24">
        <v>201702</v>
      </c>
      <c r="B918" s="24">
        <v>456</v>
      </c>
      <c r="C918" s="24">
        <v>13214668068</v>
      </c>
      <c r="D918" s="24">
        <v>9815120975450940</v>
      </c>
      <c r="E918" s="24">
        <v>99</v>
      </c>
      <c r="F918" s="24">
        <v>53390</v>
      </c>
      <c r="G918" s="24">
        <v>99970016</v>
      </c>
      <c r="H918" s="24">
        <v>11547</v>
      </c>
      <c r="I918" s="25">
        <v>800000</v>
      </c>
    </row>
    <row r="919" hidden="1" spans="1:9">
      <c r="A919" s="24">
        <v>201702</v>
      </c>
      <c r="B919" s="24">
        <v>451</v>
      </c>
      <c r="C919" s="24">
        <v>18686782050</v>
      </c>
      <c r="D919" s="24">
        <v>9816121990669030</v>
      </c>
      <c r="E919" s="24">
        <v>99</v>
      </c>
      <c r="F919" s="24">
        <v>53390</v>
      </c>
      <c r="G919" s="24">
        <v>99970013</v>
      </c>
      <c r="H919" s="24">
        <v>11548</v>
      </c>
      <c r="I919" s="25">
        <v>8869320</v>
      </c>
    </row>
    <row r="920" hidden="1" spans="1:9">
      <c r="A920" s="24">
        <v>201703</v>
      </c>
      <c r="B920" s="24">
        <v>454</v>
      </c>
      <c r="C920" s="24">
        <v>15545413110</v>
      </c>
      <c r="D920" s="24">
        <v>9816011176616520</v>
      </c>
      <c r="E920" s="24">
        <v>99</v>
      </c>
      <c r="F920" s="24">
        <v>53390</v>
      </c>
      <c r="G920" s="24">
        <v>99970016</v>
      </c>
      <c r="H920" s="24">
        <v>11547</v>
      </c>
      <c r="I920" s="25">
        <v>200000</v>
      </c>
    </row>
    <row r="921" hidden="1" spans="1:9">
      <c r="A921" s="24">
        <v>201703</v>
      </c>
      <c r="B921" s="24">
        <v>451</v>
      </c>
      <c r="C921" s="24">
        <v>13029807572</v>
      </c>
      <c r="D921" s="24">
        <v>9816020377184640</v>
      </c>
      <c r="E921" s="24">
        <v>99</v>
      </c>
      <c r="F921" s="24">
        <v>53390</v>
      </c>
      <c r="G921" s="24">
        <v>99970016</v>
      </c>
      <c r="H921" s="24">
        <v>11547</v>
      </c>
      <c r="I921" s="25">
        <v>50000</v>
      </c>
    </row>
    <row r="922" hidden="1" spans="1:9">
      <c r="A922" s="24">
        <v>201703</v>
      </c>
      <c r="B922" s="24">
        <v>452</v>
      </c>
      <c r="C922" s="24">
        <v>15545025832</v>
      </c>
      <c r="D922" s="24">
        <v>9817032195479600</v>
      </c>
      <c r="E922" s="24">
        <v>99</v>
      </c>
      <c r="F922" s="24">
        <v>53390</v>
      </c>
      <c r="G922" s="24">
        <v>99970016</v>
      </c>
      <c r="H922" s="24">
        <v>11547</v>
      </c>
      <c r="I922" s="25">
        <v>3000000</v>
      </c>
    </row>
    <row r="923" hidden="1" spans="1:9">
      <c r="A923" s="24">
        <v>201703</v>
      </c>
      <c r="B923" s="24">
        <v>451</v>
      </c>
      <c r="C923" s="24">
        <v>15546108519</v>
      </c>
      <c r="D923" s="24">
        <v>9816051780499110</v>
      </c>
      <c r="E923" s="24">
        <v>99</v>
      </c>
      <c r="F923" s="24">
        <v>53390</v>
      </c>
      <c r="G923" s="24">
        <v>99970013</v>
      </c>
      <c r="H923" s="24">
        <v>11548</v>
      </c>
      <c r="I923" s="25">
        <v>270970</v>
      </c>
    </row>
    <row r="924" hidden="1" spans="1:9">
      <c r="A924" s="24">
        <v>201703</v>
      </c>
      <c r="B924" s="24">
        <v>451</v>
      </c>
      <c r="C924" s="24">
        <v>13125911397</v>
      </c>
      <c r="D924" s="24">
        <v>9816032178221190</v>
      </c>
      <c r="E924" s="24">
        <v>99</v>
      </c>
      <c r="F924" s="24">
        <v>53390</v>
      </c>
      <c r="G924" s="24">
        <v>99970013</v>
      </c>
      <c r="H924" s="24">
        <v>11548</v>
      </c>
      <c r="I924" s="25">
        <v>4007520</v>
      </c>
    </row>
    <row r="925" hidden="1" spans="1:9">
      <c r="A925" s="24">
        <v>201703</v>
      </c>
      <c r="B925" s="24">
        <v>451</v>
      </c>
      <c r="C925" s="24">
        <v>13159878569</v>
      </c>
      <c r="D925" s="24">
        <v>9816121490305070</v>
      </c>
      <c r="E925" s="24">
        <v>99</v>
      </c>
      <c r="F925" s="24">
        <v>53390</v>
      </c>
      <c r="G925" s="24">
        <v>99970016</v>
      </c>
      <c r="H925" s="24">
        <v>11547</v>
      </c>
      <c r="I925" s="25">
        <v>100000</v>
      </c>
    </row>
    <row r="926" hidden="1" spans="1:9">
      <c r="A926" s="24">
        <v>201703</v>
      </c>
      <c r="B926" s="24">
        <v>451</v>
      </c>
      <c r="C926" s="24">
        <v>13009803147</v>
      </c>
      <c r="D926" s="24">
        <v>9816070582524720</v>
      </c>
      <c r="E926" s="24">
        <v>99</v>
      </c>
      <c r="F926" s="24">
        <v>53390</v>
      </c>
      <c r="G926" s="24">
        <v>99970016</v>
      </c>
      <c r="H926" s="24">
        <v>11547</v>
      </c>
      <c r="I926" s="25">
        <v>50000</v>
      </c>
    </row>
    <row r="927" hidden="1" spans="1:9">
      <c r="A927" s="24">
        <v>201703</v>
      </c>
      <c r="B927" s="24">
        <v>451</v>
      </c>
      <c r="C927" s="24">
        <v>15545540032</v>
      </c>
      <c r="D927" s="24">
        <v>101105273082804</v>
      </c>
      <c r="E927" s="24">
        <v>99</v>
      </c>
      <c r="F927" s="24">
        <v>53390</v>
      </c>
      <c r="G927" s="24">
        <v>99970016</v>
      </c>
      <c r="H927" s="24">
        <v>11547</v>
      </c>
      <c r="I927" s="25">
        <v>400000</v>
      </c>
    </row>
    <row r="928" hidden="1" spans="1:9">
      <c r="A928" s="24">
        <v>201703</v>
      </c>
      <c r="B928" s="24">
        <v>451</v>
      </c>
      <c r="C928" s="24">
        <v>15545540032</v>
      </c>
      <c r="D928" s="24">
        <v>101105273082804</v>
      </c>
      <c r="E928" s="24">
        <v>99</v>
      </c>
      <c r="F928" s="24">
        <v>53390</v>
      </c>
      <c r="G928" s="24">
        <v>99970013</v>
      </c>
      <c r="H928" s="24">
        <v>11548</v>
      </c>
      <c r="I928" s="25">
        <v>550830</v>
      </c>
    </row>
    <row r="929" hidden="1" spans="1:9">
      <c r="A929" s="24">
        <v>201703</v>
      </c>
      <c r="B929" s="24">
        <v>453</v>
      </c>
      <c r="C929" s="24">
        <v>13298795531</v>
      </c>
      <c r="D929" s="24">
        <v>9817021393552280</v>
      </c>
      <c r="E929" s="24">
        <v>99</v>
      </c>
      <c r="F929" s="24">
        <v>53390</v>
      </c>
      <c r="G929" s="24">
        <v>99970013</v>
      </c>
      <c r="H929" s="24">
        <v>11548</v>
      </c>
      <c r="I929" s="25">
        <v>62720</v>
      </c>
    </row>
    <row r="930" hidden="1" spans="1:9">
      <c r="A930" s="24">
        <v>201703</v>
      </c>
      <c r="B930" s="24">
        <v>453</v>
      </c>
      <c r="C930" s="24">
        <v>13298795531</v>
      </c>
      <c r="D930" s="24">
        <v>9817021393552280</v>
      </c>
      <c r="E930" s="24">
        <v>99</v>
      </c>
      <c r="F930" s="24">
        <v>53390</v>
      </c>
      <c r="G930" s="24">
        <v>99970016</v>
      </c>
      <c r="H930" s="24">
        <v>11547</v>
      </c>
      <c r="I930" s="25">
        <v>100000</v>
      </c>
    </row>
    <row r="931" hidden="1" spans="1:9">
      <c r="A931" s="24">
        <v>201703</v>
      </c>
      <c r="B931" s="24">
        <v>457</v>
      </c>
      <c r="C931" s="24">
        <v>13039910121</v>
      </c>
      <c r="D931" s="24">
        <v>9816101786804990</v>
      </c>
      <c r="E931" s="24">
        <v>99</v>
      </c>
      <c r="F931" s="24">
        <v>53390</v>
      </c>
      <c r="G931" s="24">
        <v>99970016</v>
      </c>
      <c r="H931" s="24">
        <v>11547</v>
      </c>
      <c r="I931" s="25">
        <v>200000</v>
      </c>
    </row>
    <row r="932" hidden="1" spans="1:9">
      <c r="A932" s="24">
        <v>201703</v>
      </c>
      <c r="B932" s="24">
        <v>451</v>
      </c>
      <c r="C932" s="24">
        <v>13019723169</v>
      </c>
      <c r="D932" s="24">
        <v>9816070482503250</v>
      </c>
      <c r="E932" s="24">
        <v>99</v>
      </c>
      <c r="F932" s="24">
        <v>53390</v>
      </c>
      <c r="G932" s="24">
        <v>99970016</v>
      </c>
      <c r="H932" s="24">
        <v>11547</v>
      </c>
      <c r="I932" s="25">
        <v>50000</v>
      </c>
    </row>
    <row r="933" hidden="1" spans="1:9">
      <c r="A933" s="24">
        <v>201703</v>
      </c>
      <c r="B933" s="24">
        <v>451</v>
      </c>
      <c r="C933" s="24">
        <v>15636160874</v>
      </c>
      <c r="D933" s="24">
        <v>9816061381580380</v>
      </c>
      <c r="E933" s="24">
        <v>99</v>
      </c>
      <c r="F933" s="24">
        <v>53390</v>
      </c>
      <c r="G933" s="24">
        <v>99970016</v>
      </c>
      <c r="H933" s="24">
        <v>11547</v>
      </c>
      <c r="I933" s="25">
        <v>400000</v>
      </c>
    </row>
    <row r="934" hidden="1" spans="1:9">
      <c r="A934" s="24">
        <v>201703</v>
      </c>
      <c r="B934" s="24">
        <v>451</v>
      </c>
      <c r="C934" s="24">
        <v>13115316502</v>
      </c>
      <c r="D934" s="24">
        <v>9816060881408180</v>
      </c>
      <c r="E934" s="24">
        <v>99</v>
      </c>
      <c r="F934" s="24">
        <v>53390</v>
      </c>
      <c r="G934" s="24">
        <v>99970016</v>
      </c>
      <c r="H934" s="24">
        <v>11547</v>
      </c>
      <c r="I934" s="25">
        <v>400000</v>
      </c>
    </row>
    <row r="935" hidden="1" spans="1:9">
      <c r="A935" s="24">
        <v>201703</v>
      </c>
      <c r="B935" s="24">
        <v>451</v>
      </c>
      <c r="C935" s="24">
        <v>15561563870</v>
      </c>
      <c r="D935" s="24">
        <v>9816092685848590</v>
      </c>
      <c r="E935" s="24">
        <v>99</v>
      </c>
      <c r="F935" s="24">
        <v>53390</v>
      </c>
      <c r="G935" s="24">
        <v>99970016</v>
      </c>
      <c r="H935" s="24">
        <v>11547</v>
      </c>
      <c r="I935" s="25">
        <v>50000</v>
      </c>
    </row>
    <row r="936" hidden="1" spans="1:9">
      <c r="A936" s="24">
        <v>201703</v>
      </c>
      <c r="B936" s="24">
        <v>451</v>
      </c>
      <c r="C936" s="24">
        <v>15546624210</v>
      </c>
      <c r="D936" s="24">
        <v>9816090684827010</v>
      </c>
      <c r="E936" s="24">
        <v>99</v>
      </c>
      <c r="F936" s="24">
        <v>53390</v>
      </c>
      <c r="G936" s="24">
        <v>99970013</v>
      </c>
      <c r="H936" s="24">
        <v>11548</v>
      </c>
      <c r="I936" s="25">
        <v>6712350</v>
      </c>
    </row>
    <row r="937" hidden="1" spans="1:9">
      <c r="A937" s="24">
        <v>201703</v>
      </c>
      <c r="B937" s="24">
        <v>451</v>
      </c>
      <c r="C937" s="24">
        <v>18686782050</v>
      </c>
      <c r="D937" s="24">
        <v>9816121990669030</v>
      </c>
      <c r="E937" s="24">
        <v>99</v>
      </c>
      <c r="F937" s="24">
        <v>53390</v>
      </c>
      <c r="G937" s="24">
        <v>99970013</v>
      </c>
      <c r="H937" s="24">
        <v>11548</v>
      </c>
      <c r="I937" s="25">
        <v>9163320</v>
      </c>
    </row>
    <row r="938" hidden="1" spans="1:9">
      <c r="A938" s="24">
        <v>201703</v>
      </c>
      <c r="B938" s="24">
        <v>459</v>
      </c>
      <c r="C938" s="24">
        <v>13284598769</v>
      </c>
      <c r="D938" s="24">
        <v>9817030194383290</v>
      </c>
      <c r="E938" s="24">
        <v>99</v>
      </c>
      <c r="F938" s="24">
        <v>53390</v>
      </c>
      <c r="G938" s="24">
        <v>99970016</v>
      </c>
      <c r="H938" s="24">
        <v>11547</v>
      </c>
      <c r="I938" s="25">
        <v>400000</v>
      </c>
    </row>
    <row r="939" hidden="1" spans="1:9">
      <c r="A939" s="24">
        <v>201703</v>
      </c>
      <c r="B939" s="24">
        <v>453</v>
      </c>
      <c r="C939" s="24">
        <v>15604631379</v>
      </c>
      <c r="D939" s="24">
        <v>9816030777801050</v>
      </c>
      <c r="E939" s="24">
        <v>99</v>
      </c>
      <c r="F939" s="24">
        <v>53390</v>
      </c>
      <c r="G939" s="24">
        <v>99970016</v>
      </c>
      <c r="H939" s="24">
        <v>11547</v>
      </c>
      <c r="I939" s="25">
        <v>50000</v>
      </c>
    </row>
    <row r="940" hidden="1" spans="1:9">
      <c r="A940" s="24">
        <v>201703</v>
      </c>
      <c r="B940" s="24">
        <v>455</v>
      </c>
      <c r="C940" s="24">
        <v>15545550671</v>
      </c>
      <c r="D940" s="24">
        <v>9815111274448460</v>
      </c>
      <c r="E940" s="24">
        <v>99</v>
      </c>
      <c r="F940" s="24">
        <v>53390</v>
      </c>
      <c r="G940" s="24">
        <v>99970016</v>
      </c>
      <c r="H940" s="24">
        <v>11547</v>
      </c>
      <c r="I940" s="25">
        <v>50000</v>
      </c>
    </row>
    <row r="941" hidden="1" spans="1:9">
      <c r="A941" s="24">
        <v>201703</v>
      </c>
      <c r="B941" s="24">
        <v>458</v>
      </c>
      <c r="C941" s="24">
        <v>13089625051</v>
      </c>
      <c r="D941" s="24">
        <v>9816040178686730</v>
      </c>
      <c r="E941" s="24">
        <v>99</v>
      </c>
      <c r="F941" s="24">
        <v>53390</v>
      </c>
      <c r="G941" s="24">
        <v>99970013</v>
      </c>
      <c r="H941" s="24">
        <v>11548</v>
      </c>
      <c r="I941" s="25">
        <v>2250</v>
      </c>
    </row>
    <row r="942" hidden="1" spans="1:9">
      <c r="A942" s="24">
        <v>201703</v>
      </c>
      <c r="B942" s="24">
        <v>458</v>
      </c>
      <c r="C942" s="24">
        <v>13089625051</v>
      </c>
      <c r="D942" s="24">
        <v>9816040178686730</v>
      </c>
      <c r="E942" s="24">
        <v>99</v>
      </c>
      <c r="F942" s="24">
        <v>53390</v>
      </c>
      <c r="G942" s="24">
        <v>99970016</v>
      </c>
      <c r="H942" s="24">
        <v>11547</v>
      </c>
      <c r="I942" s="25">
        <v>50000</v>
      </c>
    </row>
    <row r="943" hidden="1" spans="1:9">
      <c r="A943" s="24">
        <v>201703</v>
      </c>
      <c r="B943" s="24">
        <v>459</v>
      </c>
      <c r="C943" s="24">
        <v>13199407682</v>
      </c>
      <c r="D943" s="24">
        <v>9816082584202310</v>
      </c>
      <c r="E943" s="24">
        <v>99</v>
      </c>
      <c r="F943" s="24">
        <v>53390</v>
      </c>
      <c r="G943" s="24">
        <v>99970016</v>
      </c>
      <c r="H943" s="24">
        <v>11547</v>
      </c>
      <c r="I943" s="25">
        <v>100000</v>
      </c>
    </row>
    <row r="944" hidden="1" spans="1:9">
      <c r="A944" s="24">
        <v>201703</v>
      </c>
      <c r="B944" s="24">
        <v>452</v>
      </c>
      <c r="C944" s="24">
        <v>15546269462</v>
      </c>
      <c r="D944" s="24">
        <v>9815110273971200</v>
      </c>
      <c r="E944" s="24">
        <v>99</v>
      </c>
      <c r="F944" s="24">
        <v>53390</v>
      </c>
      <c r="G944" s="24">
        <v>99970016</v>
      </c>
      <c r="H944" s="24">
        <v>11547</v>
      </c>
      <c r="I944" s="25">
        <v>800000</v>
      </c>
    </row>
    <row r="945" hidden="1" spans="1:9">
      <c r="A945" s="24">
        <v>201703</v>
      </c>
      <c r="B945" s="24">
        <v>451</v>
      </c>
      <c r="C945" s="24">
        <v>13029703065</v>
      </c>
      <c r="D945" s="24">
        <v>9816070482503800</v>
      </c>
      <c r="E945" s="24">
        <v>99</v>
      </c>
      <c r="F945" s="24">
        <v>53390</v>
      </c>
      <c r="G945" s="24">
        <v>99970013</v>
      </c>
      <c r="H945" s="24">
        <v>11548</v>
      </c>
      <c r="I945" s="25">
        <v>23040</v>
      </c>
    </row>
    <row r="946" hidden="1" spans="1:9">
      <c r="A946" s="24">
        <v>201703</v>
      </c>
      <c r="B946" s="24">
        <v>451</v>
      </c>
      <c r="C946" s="24">
        <v>13029703065</v>
      </c>
      <c r="D946" s="24">
        <v>9816070482503800</v>
      </c>
      <c r="E946" s="24">
        <v>99</v>
      </c>
      <c r="F946" s="24">
        <v>53390</v>
      </c>
      <c r="G946" s="24">
        <v>99970016</v>
      </c>
      <c r="H946" s="24">
        <v>11547</v>
      </c>
      <c r="I946" s="25">
        <v>50000</v>
      </c>
    </row>
    <row r="947" hidden="1" spans="1:9">
      <c r="A947" s="24">
        <v>201703</v>
      </c>
      <c r="B947" s="24">
        <v>459</v>
      </c>
      <c r="C947" s="24">
        <v>18603679568</v>
      </c>
      <c r="D947" s="24">
        <v>9815061169665820</v>
      </c>
      <c r="E947" s="24">
        <v>99</v>
      </c>
      <c r="F947" s="24">
        <v>53390</v>
      </c>
      <c r="G947" s="24">
        <v>99970016</v>
      </c>
      <c r="H947" s="24">
        <v>11547</v>
      </c>
      <c r="I947" s="25">
        <v>800000</v>
      </c>
    </row>
    <row r="948" hidden="1" spans="1:9">
      <c r="A948" s="24">
        <v>201703</v>
      </c>
      <c r="B948" s="24">
        <v>459</v>
      </c>
      <c r="C948" s="24">
        <v>13114590981</v>
      </c>
      <c r="D948" s="24">
        <v>9817021593685930</v>
      </c>
      <c r="E948" s="24">
        <v>99</v>
      </c>
      <c r="F948" s="24">
        <v>53390</v>
      </c>
      <c r="G948" s="24">
        <v>99970016</v>
      </c>
      <c r="H948" s="24">
        <v>11547</v>
      </c>
      <c r="I948" s="25">
        <v>800000</v>
      </c>
    </row>
    <row r="949" hidden="1" spans="1:9">
      <c r="A949" s="24">
        <v>201703</v>
      </c>
      <c r="B949" s="24">
        <v>451</v>
      </c>
      <c r="C949" s="24">
        <v>13054281568</v>
      </c>
      <c r="D949" s="24">
        <v>9815112074902200</v>
      </c>
      <c r="E949" s="24">
        <v>99</v>
      </c>
      <c r="F949" s="24">
        <v>53390</v>
      </c>
      <c r="G949" s="24">
        <v>99970013</v>
      </c>
      <c r="H949" s="24">
        <v>11548</v>
      </c>
      <c r="I949" s="25">
        <v>160160</v>
      </c>
    </row>
    <row r="950" hidden="1" spans="1:9">
      <c r="A950" s="24">
        <v>201703</v>
      </c>
      <c r="B950" s="24">
        <v>451</v>
      </c>
      <c r="C950" s="24">
        <v>15504500846</v>
      </c>
      <c r="D950" s="24">
        <v>9816070182412120</v>
      </c>
      <c r="E950" s="24">
        <v>99</v>
      </c>
      <c r="F950" s="24">
        <v>53390</v>
      </c>
      <c r="G950" s="24">
        <v>99970016</v>
      </c>
      <c r="H950" s="24">
        <v>11547</v>
      </c>
      <c r="I950" s="25">
        <v>200000</v>
      </c>
    </row>
    <row r="951" hidden="1" spans="1:9">
      <c r="A951" s="24">
        <v>201703</v>
      </c>
      <c r="B951" s="24">
        <v>457</v>
      </c>
      <c r="C951" s="24">
        <v>15636430675</v>
      </c>
      <c r="D951" s="24">
        <v>9816091285208950</v>
      </c>
      <c r="E951" s="24">
        <v>99</v>
      </c>
      <c r="F951" s="24">
        <v>53390</v>
      </c>
      <c r="G951" s="24">
        <v>99970016</v>
      </c>
      <c r="H951" s="24">
        <v>11547</v>
      </c>
      <c r="I951" s="25">
        <v>50000</v>
      </c>
    </row>
    <row r="952" hidden="1" spans="1:9">
      <c r="A952" s="24">
        <v>201703</v>
      </c>
      <c r="B952" s="24">
        <v>451</v>
      </c>
      <c r="C952" s="24">
        <v>13100874110</v>
      </c>
      <c r="D952" s="24">
        <v>100708025110887</v>
      </c>
      <c r="E952" s="24">
        <v>99</v>
      </c>
      <c r="F952" s="24">
        <v>53390</v>
      </c>
      <c r="G952" s="24">
        <v>99970016</v>
      </c>
      <c r="H952" s="24">
        <v>11547</v>
      </c>
      <c r="I952" s="25">
        <v>100000</v>
      </c>
    </row>
    <row r="953" hidden="1" spans="1:9">
      <c r="A953" s="24">
        <v>201703</v>
      </c>
      <c r="B953" s="24">
        <v>451</v>
      </c>
      <c r="C953" s="24">
        <v>18646284550</v>
      </c>
      <c r="D953" s="24">
        <v>9714040346589210</v>
      </c>
      <c r="E953" s="24">
        <v>99</v>
      </c>
      <c r="F953" s="24">
        <v>53390</v>
      </c>
      <c r="G953" s="24">
        <v>99970016</v>
      </c>
      <c r="H953" s="24">
        <v>11547</v>
      </c>
      <c r="I953" s="25">
        <v>100000</v>
      </c>
    </row>
    <row r="954" hidden="1" spans="1:9">
      <c r="A954" s="24">
        <v>201703</v>
      </c>
      <c r="B954" s="24">
        <v>452</v>
      </c>
      <c r="C954" s="24">
        <v>13089740575</v>
      </c>
      <c r="D954" s="24">
        <v>9816050980206980</v>
      </c>
      <c r="E954" s="24">
        <v>99</v>
      </c>
      <c r="F954" s="24">
        <v>53390</v>
      </c>
      <c r="G954" s="24">
        <v>99970016</v>
      </c>
      <c r="H954" s="24">
        <v>11547</v>
      </c>
      <c r="I954" s="25">
        <v>50000</v>
      </c>
    </row>
    <row r="955" hidden="1" spans="1:9">
      <c r="A955" s="24">
        <v>201703</v>
      </c>
      <c r="B955" s="24">
        <v>451</v>
      </c>
      <c r="C955" s="24">
        <v>13159850785</v>
      </c>
      <c r="D955" s="24">
        <v>101108154666827</v>
      </c>
      <c r="E955" s="24">
        <v>99</v>
      </c>
      <c r="F955" s="24">
        <v>53390</v>
      </c>
      <c r="G955" s="24">
        <v>99970016</v>
      </c>
      <c r="H955" s="24">
        <v>11547</v>
      </c>
      <c r="I955" s="25">
        <v>400000</v>
      </c>
    </row>
    <row r="956" hidden="1" spans="1:9">
      <c r="A956" s="24">
        <v>201703</v>
      </c>
      <c r="B956" s="24">
        <v>459</v>
      </c>
      <c r="C956" s="24">
        <v>13045491596</v>
      </c>
      <c r="D956" s="24">
        <v>9816080483443270</v>
      </c>
      <c r="E956" s="24">
        <v>99</v>
      </c>
      <c r="F956" s="24">
        <v>53390</v>
      </c>
      <c r="G956" s="24">
        <v>99970016</v>
      </c>
      <c r="H956" s="24">
        <v>11547</v>
      </c>
      <c r="I956" s="25">
        <v>50000</v>
      </c>
    </row>
    <row r="957" hidden="1" spans="1:9">
      <c r="A957" s="24">
        <v>201703</v>
      </c>
      <c r="B957" s="24">
        <v>456</v>
      </c>
      <c r="C957" s="24">
        <v>13124560757</v>
      </c>
      <c r="D957" s="24">
        <v>9816062281952890</v>
      </c>
      <c r="E957" s="24">
        <v>99</v>
      </c>
      <c r="F957" s="24">
        <v>53390</v>
      </c>
      <c r="G957" s="24">
        <v>99970016</v>
      </c>
      <c r="H957" s="24">
        <v>11547</v>
      </c>
      <c r="I957" s="25">
        <v>200000</v>
      </c>
    </row>
    <row r="958" hidden="1" spans="1:9">
      <c r="A958" s="24">
        <v>201703</v>
      </c>
      <c r="B958" s="24">
        <v>453</v>
      </c>
      <c r="C958" s="24">
        <v>13224639887</v>
      </c>
      <c r="D958" s="24">
        <v>9815092772833380</v>
      </c>
      <c r="E958" s="24">
        <v>99</v>
      </c>
      <c r="F958" s="24">
        <v>53390</v>
      </c>
      <c r="G958" s="24">
        <v>99970016</v>
      </c>
      <c r="H958" s="24">
        <v>11547</v>
      </c>
      <c r="I958" s="25">
        <v>200000</v>
      </c>
    </row>
    <row r="959" hidden="1" spans="1:9">
      <c r="A959" s="24">
        <v>201703</v>
      </c>
      <c r="B959" s="24">
        <v>453</v>
      </c>
      <c r="C959" s="24">
        <v>13019063513</v>
      </c>
      <c r="D959" s="24">
        <v>9816100886404270</v>
      </c>
      <c r="E959" s="24">
        <v>99</v>
      </c>
      <c r="F959" s="24">
        <v>53390</v>
      </c>
      <c r="G959" s="24">
        <v>99970016</v>
      </c>
      <c r="H959" s="24">
        <v>11547</v>
      </c>
      <c r="I959" s="25">
        <v>800000</v>
      </c>
    </row>
    <row r="960" hidden="1" spans="1:9">
      <c r="A960" s="24">
        <v>201703</v>
      </c>
      <c r="B960" s="24">
        <v>451</v>
      </c>
      <c r="C960" s="24">
        <v>15694519513</v>
      </c>
      <c r="D960" s="24">
        <v>9816101986860310</v>
      </c>
      <c r="E960" s="24">
        <v>99</v>
      </c>
      <c r="F960" s="24">
        <v>53390</v>
      </c>
      <c r="G960" s="24">
        <v>99970016</v>
      </c>
      <c r="H960" s="24">
        <v>11547</v>
      </c>
      <c r="I960" s="25">
        <v>800000</v>
      </c>
    </row>
    <row r="961" hidden="1" spans="1:9">
      <c r="A961" s="24">
        <v>201703</v>
      </c>
      <c r="B961" s="24">
        <v>451</v>
      </c>
      <c r="C961" s="24">
        <v>15604616530</v>
      </c>
      <c r="D961" s="24">
        <v>9817031395100600</v>
      </c>
      <c r="E961" s="24">
        <v>99</v>
      </c>
      <c r="F961" s="24">
        <v>53390</v>
      </c>
      <c r="G961" s="24">
        <v>99970013</v>
      </c>
      <c r="H961" s="24">
        <v>11548</v>
      </c>
      <c r="I961" s="25">
        <v>5640</v>
      </c>
    </row>
    <row r="962" hidden="1" spans="1:9">
      <c r="A962" s="24">
        <v>201703</v>
      </c>
      <c r="B962" s="24">
        <v>451</v>
      </c>
      <c r="C962" s="24">
        <v>15604616530</v>
      </c>
      <c r="D962" s="24">
        <v>9817031395100600</v>
      </c>
      <c r="E962" s="24">
        <v>99</v>
      </c>
      <c r="F962" s="24">
        <v>53390</v>
      </c>
      <c r="G962" s="24">
        <v>99970016</v>
      </c>
      <c r="H962" s="24">
        <v>11547</v>
      </c>
      <c r="I962" s="25">
        <v>5000000</v>
      </c>
    </row>
    <row r="963" hidden="1" spans="1:9">
      <c r="A963" s="24">
        <v>201703</v>
      </c>
      <c r="B963" s="24">
        <v>459</v>
      </c>
      <c r="C963" s="24">
        <v>13039835520</v>
      </c>
      <c r="D963" s="24">
        <v>9816051280304780</v>
      </c>
      <c r="E963" s="24">
        <v>99</v>
      </c>
      <c r="F963" s="24">
        <v>53390</v>
      </c>
      <c r="G963" s="24">
        <v>99970016</v>
      </c>
      <c r="H963" s="24">
        <v>11547</v>
      </c>
      <c r="I963" s="25">
        <v>400000</v>
      </c>
    </row>
    <row r="964" hidden="1" spans="1:9">
      <c r="A964" s="24">
        <v>201703</v>
      </c>
      <c r="B964" s="24">
        <v>464</v>
      </c>
      <c r="C964" s="24">
        <v>15645570168</v>
      </c>
      <c r="D964" s="24">
        <v>9815120875435580</v>
      </c>
      <c r="E964" s="24">
        <v>99</v>
      </c>
      <c r="F964" s="24">
        <v>53390</v>
      </c>
      <c r="G964" s="24">
        <v>99970016</v>
      </c>
      <c r="H964" s="24">
        <v>11547</v>
      </c>
      <c r="I964" s="25">
        <v>1200000</v>
      </c>
    </row>
    <row r="965" hidden="1" spans="1:9">
      <c r="A965" s="24">
        <v>201703</v>
      </c>
      <c r="B965" s="24">
        <v>467</v>
      </c>
      <c r="C965" s="24">
        <v>13136966202</v>
      </c>
      <c r="D965" s="24">
        <v>9713072226639910</v>
      </c>
      <c r="E965" s="24">
        <v>99</v>
      </c>
      <c r="F965" s="24">
        <v>53390</v>
      </c>
      <c r="G965" s="24">
        <v>99970016</v>
      </c>
      <c r="H965" s="24">
        <v>11547</v>
      </c>
      <c r="I965" s="25">
        <v>50000</v>
      </c>
    </row>
    <row r="966" hidden="1" spans="1:9">
      <c r="A966" s="24">
        <v>201703</v>
      </c>
      <c r="B966" s="24">
        <v>453</v>
      </c>
      <c r="C966" s="24">
        <v>13039700587</v>
      </c>
      <c r="D966" s="24">
        <v>9815082071689710</v>
      </c>
      <c r="E966" s="24">
        <v>99</v>
      </c>
      <c r="F966" s="24">
        <v>53390</v>
      </c>
      <c r="G966" s="24">
        <v>99970016</v>
      </c>
      <c r="H966" s="24">
        <v>11547</v>
      </c>
      <c r="I966" s="25">
        <v>100000</v>
      </c>
    </row>
    <row r="967" hidden="1" spans="1:9">
      <c r="A967" s="24">
        <v>201703</v>
      </c>
      <c r="B967" s="24">
        <v>464</v>
      </c>
      <c r="C967" s="24">
        <v>13009968712</v>
      </c>
      <c r="D967" s="24">
        <v>9816051180285510</v>
      </c>
      <c r="E967" s="24">
        <v>99</v>
      </c>
      <c r="F967" s="24">
        <v>53390</v>
      </c>
      <c r="G967" s="24">
        <v>99970016</v>
      </c>
      <c r="H967" s="24">
        <v>11547</v>
      </c>
      <c r="I967" s="25">
        <v>50000</v>
      </c>
    </row>
    <row r="968" hidden="1" spans="1:9">
      <c r="A968" s="24">
        <v>201703</v>
      </c>
      <c r="B968" s="24">
        <v>453</v>
      </c>
      <c r="C968" s="24">
        <v>13045340809</v>
      </c>
      <c r="D968" s="24">
        <v>9817031395108780</v>
      </c>
      <c r="E968" s="24">
        <v>99</v>
      </c>
      <c r="F968" s="24">
        <v>53390</v>
      </c>
      <c r="G968" s="24">
        <v>99970013</v>
      </c>
      <c r="H968" s="24">
        <v>11548</v>
      </c>
      <c r="I968" s="25">
        <v>23850</v>
      </c>
    </row>
    <row r="969" hidden="1" spans="1:9">
      <c r="A969" s="24">
        <v>201703</v>
      </c>
      <c r="B969" s="24">
        <v>453</v>
      </c>
      <c r="C969" s="24">
        <v>13045340809</v>
      </c>
      <c r="D969" s="24">
        <v>9817031395108780</v>
      </c>
      <c r="E969" s="24">
        <v>99</v>
      </c>
      <c r="F969" s="24">
        <v>53390</v>
      </c>
      <c r="G969" s="24">
        <v>99970016</v>
      </c>
      <c r="H969" s="24">
        <v>11547</v>
      </c>
      <c r="I969" s="25">
        <v>50000</v>
      </c>
    </row>
    <row r="970" hidden="1" spans="1:9">
      <c r="A970" s="24">
        <v>201703</v>
      </c>
      <c r="B970" s="24">
        <v>453</v>
      </c>
      <c r="C970" s="24">
        <v>13045336752</v>
      </c>
      <c r="D970" s="24">
        <v>9816040578809050</v>
      </c>
      <c r="E970" s="24">
        <v>99</v>
      </c>
      <c r="F970" s="24">
        <v>53390</v>
      </c>
      <c r="G970" s="24">
        <v>99970016</v>
      </c>
      <c r="H970" s="24">
        <v>11547</v>
      </c>
      <c r="I970" s="25">
        <v>100000</v>
      </c>
    </row>
    <row r="971" hidden="1" spans="1:9">
      <c r="A971" s="24">
        <v>201703</v>
      </c>
      <c r="B971" s="24">
        <v>451</v>
      </c>
      <c r="C971" s="24">
        <v>13029726327</v>
      </c>
      <c r="D971" s="24">
        <v>9816031578020570</v>
      </c>
      <c r="E971" s="24">
        <v>99</v>
      </c>
      <c r="F971" s="24">
        <v>53390</v>
      </c>
      <c r="G971" s="24">
        <v>99970016</v>
      </c>
      <c r="H971" s="24">
        <v>11547</v>
      </c>
      <c r="I971" s="25">
        <v>100000</v>
      </c>
    </row>
    <row r="972" hidden="1" spans="1:9">
      <c r="A972" s="24">
        <v>201703</v>
      </c>
      <c r="B972" s="24">
        <v>451</v>
      </c>
      <c r="C972" s="24">
        <v>13029726327</v>
      </c>
      <c r="D972" s="24">
        <v>9816031578020570</v>
      </c>
      <c r="E972" s="24">
        <v>99</v>
      </c>
      <c r="F972" s="24">
        <v>53390</v>
      </c>
      <c r="G972" s="24">
        <v>99970013</v>
      </c>
      <c r="H972" s="24">
        <v>11548</v>
      </c>
      <c r="I972" s="25">
        <v>132800</v>
      </c>
    </row>
    <row r="973" hidden="1" spans="1:9">
      <c r="A973" s="24">
        <v>201703</v>
      </c>
      <c r="B973" s="24">
        <v>459</v>
      </c>
      <c r="C973" s="24">
        <v>13204590610</v>
      </c>
      <c r="D973" s="24">
        <v>9817031495143030</v>
      </c>
      <c r="E973" s="24">
        <v>99</v>
      </c>
      <c r="F973" s="24">
        <v>53390</v>
      </c>
      <c r="G973" s="24">
        <v>99970013</v>
      </c>
      <c r="H973" s="24">
        <v>11548</v>
      </c>
      <c r="I973" s="25">
        <v>7000</v>
      </c>
    </row>
    <row r="974" hidden="1" spans="1:9">
      <c r="A974" s="24">
        <v>201703</v>
      </c>
      <c r="B974" s="24">
        <v>459</v>
      </c>
      <c r="C974" s="24">
        <v>13204590610</v>
      </c>
      <c r="D974" s="24">
        <v>9817031495143030</v>
      </c>
      <c r="E974" s="24">
        <v>99</v>
      </c>
      <c r="F974" s="24">
        <v>53390</v>
      </c>
      <c r="G974" s="24">
        <v>99970016</v>
      </c>
      <c r="H974" s="24">
        <v>11547</v>
      </c>
      <c r="I974" s="25">
        <v>400000</v>
      </c>
    </row>
    <row r="975" hidden="1" spans="1:9">
      <c r="A975" s="24">
        <v>201703</v>
      </c>
      <c r="B975" s="24">
        <v>459</v>
      </c>
      <c r="C975" s="24">
        <v>13039826317</v>
      </c>
      <c r="D975" s="24">
        <v>9815102773691000</v>
      </c>
      <c r="E975" s="24">
        <v>99</v>
      </c>
      <c r="F975" s="24">
        <v>53390</v>
      </c>
      <c r="G975" s="24">
        <v>99970013</v>
      </c>
      <c r="H975" s="24">
        <v>11548</v>
      </c>
      <c r="I975" s="25">
        <v>4528260</v>
      </c>
    </row>
    <row r="976" hidden="1" spans="1:9">
      <c r="A976" s="24">
        <v>201703</v>
      </c>
      <c r="B976" s="24">
        <v>467</v>
      </c>
      <c r="C976" s="24">
        <v>13224675158</v>
      </c>
      <c r="D976" s="24">
        <v>9713071225987090</v>
      </c>
      <c r="E976" s="24">
        <v>99</v>
      </c>
      <c r="F976" s="24">
        <v>53390</v>
      </c>
      <c r="G976" s="24">
        <v>99970016</v>
      </c>
      <c r="H976" s="24">
        <v>11547</v>
      </c>
      <c r="I976" s="25">
        <v>50000</v>
      </c>
    </row>
    <row r="977" hidden="1" spans="1:9">
      <c r="A977" s="24">
        <v>201703</v>
      </c>
      <c r="B977" s="24">
        <v>468</v>
      </c>
      <c r="C977" s="24">
        <v>15545903995</v>
      </c>
      <c r="D977" s="24">
        <v>9713042218943040</v>
      </c>
      <c r="E977" s="24">
        <v>99</v>
      </c>
      <c r="F977" s="24">
        <v>53390</v>
      </c>
      <c r="G977" s="24">
        <v>99970016</v>
      </c>
      <c r="H977" s="24">
        <v>11547</v>
      </c>
      <c r="I977" s="25">
        <v>0</v>
      </c>
    </row>
    <row r="978" hidden="1" spans="1:9">
      <c r="A978" s="24">
        <v>201703</v>
      </c>
      <c r="B978" s="24">
        <v>468</v>
      </c>
      <c r="C978" s="24">
        <v>15545903995</v>
      </c>
      <c r="D978" s="24">
        <v>9713042218943040</v>
      </c>
      <c r="E978" s="24">
        <v>99</v>
      </c>
      <c r="F978" s="24">
        <v>53390</v>
      </c>
      <c r="G978" s="24">
        <v>99970013</v>
      </c>
      <c r="H978" s="24">
        <v>11548</v>
      </c>
      <c r="I978" s="25">
        <v>0</v>
      </c>
    </row>
    <row r="979" hidden="1" spans="1:9">
      <c r="A979" s="24">
        <v>201703</v>
      </c>
      <c r="B979" s="24">
        <v>456</v>
      </c>
      <c r="C979" s="24">
        <v>15604565830</v>
      </c>
      <c r="D979" s="24">
        <v>9816080983603520</v>
      </c>
      <c r="E979" s="24">
        <v>99</v>
      </c>
      <c r="F979" s="24">
        <v>53390</v>
      </c>
      <c r="G979" s="24">
        <v>99970016</v>
      </c>
      <c r="H979" s="24">
        <v>11547</v>
      </c>
      <c r="I979" s="25">
        <v>200000</v>
      </c>
    </row>
    <row r="980" hidden="1" spans="1:9">
      <c r="A980" s="24">
        <v>201703</v>
      </c>
      <c r="B980" s="24">
        <v>459</v>
      </c>
      <c r="C980" s="24">
        <v>13054208433</v>
      </c>
      <c r="D980" s="24">
        <v>9815110273997620</v>
      </c>
      <c r="E980" s="24">
        <v>99</v>
      </c>
      <c r="F980" s="24">
        <v>53390</v>
      </c>
      <c r="G980" s="24">
        <v>99970016</v>
      </c>
      <c r="H980" s="24">
        <v>11547</v>
      </c>
      <c r="I980" s="25">
        <v>400000</v>
      </c>
    </row>
    <row r="981" hidden="1" spans="1:9">
      <c r="A981" s="24">
        <v>201703</v>
      </c>
      <c r="B981" s="24">
        <v>455</v>
      </c>
      <c r="C981" s="24">
        <v>13039953705</v>
      </c>
      <c r="D981" s="24">
        <v>9816053181124200</v>
      </c>
      <c r="E981" s="24">
        <v>99</v>
      </c>
      <c r="F981" s="24">
        <v>53390</v>
      </c>
      <c r="G981" s="24">
        <v>99970016</v>
      </c>
      <c r="H981" s="24">
        <v>11547</v>
      </c>
      <c r="I981" s="25">
        <v>200000</v>
      </c>
    </row>
    <row r="982" hidden="1" spans="1:9">
      <c r="A982" s="24">
        <v>201703</v>
      </c>
      <c r="B982" s="24">
        <v>456</v>
      </c>
      <c r="C982" s="24">
        <v>13039787819</v>
      </c>
      <c r="D982" s="24">
        <v>9816031578019890</v>
      </c>
      <c r="E982" s="24">
        <v>99</v>
      </c>
      <c r="F982" s="24">
        <v>53390</v>
      </c>
      <c r="G982" s="24">
        <v>99970016</v>
      </c>
      <c r="H982" s="24">
        <v>11547</v>
      </c>
      <c r="I982" s="25">
        <v>400000</v>
      </c>
    </row>
    <row r="983" hidden="1" spans="1:9">
      <c r="A983" s="24">
        <v>201703</v>
      </c>
      <c r="B983" s="24">
        <v>459</v>
      </c>
      <c r="C983" s="24">
        <v>13029836886</v>
      </c>
      <c r="D983" s="24">
        <v>9816040178713340</v>
      </c>
      <c r="E983" s="24">
        <v>99</v>
      </c>
      <c r="F983" s="24">
        <v>53390</v>
      </c>
      <c r="G983" s="24">
        <v>99970016</v>
      </c>
      <c r="H983" s="24">
        <v>11547</v>
      </c>
      <c r="I983" s="25">
        <v>400000</v>
      </c>
    </row>
    <row r="984" hidden="1" spans="1:9">
      <c r="A984" s="24">
        <v>201703</v>
      </c>
      <c r="B984" s="24">
        <v>459</v>
      </c>
      <c r="C984" s="24">
        <v>13019085503</v>
      </c>
      <c r="D984" s="24">
        <v>9815102773696610</v>
      </c>
      <c r="E984" s="24">
        <v>99</v>
      </c>
      <c r="F984" s="24">
        <v>53390</v>
      </c>
      <c r="G984" s="24">
        <v>99970013</v>
      </c>
      <c r="H984" s="24">
        <v>11548</v>
      </c>
      <c r="I984" s="25">
        <v>182250</v>
      </c>
    </row>
    <row r="985" hidden="1" spans="1:9">
      <c r="A985" s="24">
        <v>201703</v>
      </c>
      <c r="B985" s="24">
        <v>459</v>
      </c>
      <c r="C985" s="24">
        <v>13019085503</v>
      </c>
      <c r="D985" s="24">
        <v>9815102773696610</v>
      </c>
      <c r="E985" s="24">
        <v>99</v>
      </c>
      <c r="F985" s="24">
        <v>53390</v>
      </c>
      <c r="G985" s="24">
        <v>99970016</v>
      </c>
      <c r="H985" s="24">
        <v>11547</v>
      </c>
      <c r="I985" s="25">
        <v>400000</v>
      </c>
    </row>
    <row r="986" hidden="1" spans="1:9">
      <c r="A986" s="24">
        <v>201703</v>
      </c>
      <c r="B986" s="24">
        <v>452</v>
      </c>
      <c r="C986" s="24">
        <v>13089755402</v>
      </c>
      <c r="D986" s="24">
        <v>9815081171444520</v>
      </c>
      <c r="E986" s="24">
        <v>99</v>
      </c>
      <c r="F986" s="24">
        <v>53390</v>
      </c>
      <c r="G986" s="24">
        <v>99970013</v>
      </c>
      <c r="H986" s="24">
        <v>11548</v>
      </c>
      <c r="I986" s="25">
        <v>420770</v>
      </c>
    </row>
    <row r="987" hidden="1" spans="1:9">
      <c r="A987" s="24">
        <v>201703</v>
      </c>
      <c r="B987" s="24">
        <v>452</v>
      </c>
      <c r="C987" s="24">
        <v>13089755402</v>
      </c>
      <c r="D987" s="24">
        <v>9815081171444520</v>
      </c>
      <c r="E987" s="24">
        <v>99</v>
      </c>
      <c r="F987" s="24">
        <v>53390</v>
      </c>
      <c r="G987" s="24">
        <v>99970016</v>
      </c>
      <c r="H987" s="24">
        <v>11547</v>
      </c>
      <c r="I987" s="25">
        <v>800000</v>
      </c>
    </row>
    <row r="988" hidden="1" spans="1:9">
      <c r="A988" s="24">
        <v>201703</v>
      </c>
      <c r="B988" s="24">
        <v>459</v>
      </c>
      <c r="C988" s="24">
        <v>13089030281</v>
      </c>
      <c r="D988" s="24">
        <v>9816090184561740</v>
      </c>
      <c r="E988" s="24">
        <v>99</v>
      </c>
      <c r="F988" s="24">
        <v>53390</v>
      </c>
      <c r="G988" s="24">
        <v>99970013</v>
      </c>
      <c r="H988" s="24">
        <v>11548</v>
      </c>
      <c r="I988" s="25">
        <v>155610</v>
      </c>
    </row>
    <row r="989" hidden="1" spans="1:9">
      <c r="A989" s="24">
        <v>201703</v>
      </c>
      <c r="B989" s="24">
        <v>459</v>
      </c>
      <c r="C989" s="24">
        <v>13089030281</v>
      </c>
      <c r="D989" s="24">
        <v>9816090184561740</v>
      </c>
      <c r="E989" s="24">
        <v>99</v>
      </c>
      <c r="F989" s="24">
        <v>53390</v>
      </c>
      <c r="G989" s="24">
        <v>99970016</v>
      </c>
      <c r="H989" s="24">
        <v>11547</v>
      </c>
      <c r="I989" s="25">
        <v>400000</v>
      </c>
    </row>
    <row r="990" hidden="1" spans="1:9">
      <c r="A990" s="24">
        <v>201703</v>
      </c>
      <c r="B990" s="24">
        <v>459</v>
      </c>
      <c r="C990" s="24">
        <v>13029823031</v>
      </c>
      <c r="D990" s="24">
        <v>9816052580877280</v>
      </c>
      <c r="E990" s="24">
        <v>99</v>
      </c>
      <c r="F990" s="24">
        <v>53390</v>
      </c>
      <c r="G990" s="24">
        <v>99970016</v>
      </c>
      <c r="H990" s="24">
        <v>11547</v>
      </c>
      <c r="I990" s="25">
        <v>200000</v>
      </c>
    </row>
    <row r="991" hidden="1" spans="1:9">
      <c r="A991" s="24">
        <v>201703</v>
      </c>
      <c r="B991" s="24">
        <v>459</v>
      </c>
      <c r="C991" s="24">
        <v>13009831305</v>
      </c>
      <c r="D991" s="24">
        <v>9816081383734690</v>
      </c>
      <c r="E991" s="24">
        <v>99</v>
      </c>
      <c r="F991" s="24">
        <v>53390</v>
      </c>
      <c r="G991" s="24">
        <v>99970016</v>
      </c>
      <c r="H991" s="24">
        <v>11547</v>
      </c>
      <c r="I991" s="25">
        <v>100000</v>
      </c>
    </row>
    <row r="992" hidden="1" spans="1:9">
      <c r="A992" s="24">
        <v>201703</v>
      </c>
      <c r="B992" s="24">
        <v>453</v>
      </c>
      <c r="C992" s="24">
        <v>15603631425</v>
      </c>
      <c r="D992" s="24">
        <v>9816033178657030</v>
      </c>
      <c r="E992" s="24">
        <v>99</v>
      </c>
      <c r="F992" s="24">
        <v>53390</v>
      </c>
      <c r="G992" s="24">
        <v>99970016</v>
      </c>
      <c r="H992" s="24">
        <v>11547</v>
      </c>
      <c r="I992" s="25">
        <v>200000</v>
      </c>
    </row>
    <row r="993" hidden="1" spans="1:9">
      <c r="A993" s="24">
        <v>201703</v>
      </c>
      <c r="B993" s="24">
        <v>452</v>
      </c>
      <c r="C993" s="24">
        <v>13069970854</v>
      </c>
      <c r="D993" s="24">
        <v>9816080983575180</v>
      </c>
      <c r="E993" s="24">
        <v>99</v>
      </c>
      <c r="F993" s="24">
        <v>53390</v>
      </c>
      <c r="G993" s="24">
        <v>99970013</v>
      </c>
      <c r="H993" s="24">
        <v>11548</v>
      </c>
      <c r="I993" s="25">
        <v>22540</v>
      </c>
    </row>
    <row r="994" hidden="1" spans="1:9">
      <c r="A994" s="24">
        <v>201703</v>
      </c>
      <c r="B994" s="24">
        <v>452</v>
      </c>
      <c r="C994" s="24">
        <v>13069970854</v>
      </c>
      <c r="D994" s="24">
        <v>9816080983575180</v>
      </c>
      <c r="E994" s="24">
        <v>99</v>
      </c>
      <c r="F994" s="24">
        <v>53390</v>
      </c>
      <c r="G994" s="24">
        <v>99970016</v>
      </c>
      <c r="H994" s="24">
        <v>11547</v>
      </c>
      <c r="I994" s="25">
        <v>400000</v>
      </c>
    </row>
    <row r="995" hidden="1" spans="1:9">
      <c r="A995" s="24">
        <v>201703</v>
      </c>
      <c r="B995" s="24">
        <v>456</v>
      </c>
      <c r="C995" s="24">
        <v>13029933036</v>
      </c>
      <c r="D995" s="24">
        <v>9816070182386050</v>
      </c>
      <c r="E995" s="24">
        <v>99</v>
      </c>
      <c r="F995" s="24">
        <v>53390</v>
      </c>
      <c r="G995" s="24">
        <v>99970016</v>
      </c>
      <c r="H995" s="24">
        <v>11547</v>
      </c>
      <c r="I995" s="25">
        <v>100000</v>
      </c>
    </row>
    <row r="996" hidden="1" spans="1:9">
      <c r="A996" s="24">
        <v>201703</v>
      </c>
      <c r="B996" s="24">
        <v>456</v>
      </c>
      <c r="C996" s="24">
        <v>13214668068</v>
      </c>
      <c r="D996" s="24">
        <v>9815120975450940</v>
      </c>
      <c r="E996" s="24">
        <v>99</v>
      </c>
      <c r="F996" s="24">
        <v>53390</v>
      </c>
      <c r="G996" s="24">
        <v>99970016</v>
      </c>
      <c r="H996" s="24">
        <v>11547</v>
      </c>
      <c r="I996" s="25">
        <v>800000</v>
      </c>
    </row>
    <row r="997" hidden="1" spans="1:9">
      <c r="A997" s="24">
        <v>201703</v>
      </c>
      <c r="B997" s="24">
        <v>459</v>
      </c>
      <c r="C997" s="24">
        <v>13069740736</v>
      </c>
      <c r="D997" s="24">
        <v>9816070182383640</v>
      </c>
      <c r="E997" s="24">
        <v>99</v>
      </c>
      <c r="F997" s="24">
        <v>53390</v>
      </c>
      <c r="G997" s="24">
        <v>99970013</v>
      </c>
      <c r="H997" s="24">
        <v>11548</v>
      </c>
      <c r="I997" s="25">
        <v>18640</v>
      </c>
    </row>
    <row r="998" hidden="1" spans="1:9">
      <c r="A998" s="24">
        <v>201703</v>
      </c>
      <c r="B998" s="24">
        <v>459</v>
      </c>
      <c r="C998" s="24">
        <v>13069740736</v>
      </c>
      <c r="D998" s="24">
        <v>9816070182383640</v>
      </c>
      <c r="E998" s="24">
        <v>99</v>
      </c>
      <c r="F998" s="24">
        <v>53390</v>
      </c>
      <c r="G998" s="24">
        <v>99970016</v>
      </c>
      <c r="H998" s="24">
        <v>11547</v>
      </c>
      <c r="I998" s="25">
        <v>100000</v>
      </c>
    </row>
    <row r="999" hidden="1" spans="1:9">
      <c r="A999" s="24">
        <v>201703</v>
      </c>
      <c r="B999" s="24">
        <v>455</v>
      </c>
      <c r="C999" s="24">
        <v>15545556309</v>
      </c>
      <c r="D999" s="24">
        <v>9816032978578740</v>
      </c>
      <c r="E999" s="24">
        <v>99</v>
      </c>
      <c r="F999" s="24">
        <v>53390</v>
      </c>
      <c r="G999" s="24">
        <v>99970016</v>
      </c>
      <c r="H999" s="24">
        <v>11547</v>
      </c>
      <c r="I999" s="25">
        <v>50000</v>
      </c>
    </row>
    <row r="1000" hidden="1" spans="1:9">
      <c r="A1000" s="24">
        <v>201703</v>
      </c>
      <c r="B1000" s="24">
        <v>459</v>
      </c>
      <c r="C1000" s="24">
        <v>18644020869</v>
      </c>
      <c r="D1000" s="24">
        <v>9815101373262960</v>
      </c>
      <c r="E1000" s="24">
        <v>99</v>
      </c>
      <c r="F1000" s="24">
        <v>53390</v>
      </c>
      <c r="G1000" s="24">
        <v>99970016</v>
      </c>
      <c r="H1000" s="24">
        <v>11547</v>
      </c>
      <c r="I1000" s="25">
        <v>1200000</v>
      </c>
    </row>
    <row r="1001" hidden="1" spans="1:9">
      <c r="A1001" s="24">
        <v>201703</v>
      </c>
      <c r="B1001" s="24">
        <v>457</v>
      </c>
      <c r="C1001" s="24">
        <v>13091750030</v>
      </c>
      <c r="D1001" s="24">
        <v>9816051680455420</v>
      </c>
      <c r="E1001" s="24">
        <v>99</v>
      </c>
      <c r="F1001" s="24">
        <v>53390</v>
      </c>
      <c r="G1001" s="24">
        <v>99970016</v>
      </c>
      <c r="H1001" s="24">
        <v>11547</v>
      </c>
      <c r="I1001" s="25">
        <v>1200000</v>
      </c>
    </row>
    <row r="1002" hidden="1" spans="1:9">
      <c r="A1002" s="24">
        <v>201704</v>
      </c>
      <c r="B1002" s="24">
        <v>453</v>
      </c>
      <c r="C1002" s="24">
        <v>13019063513</v>
      </c>
      <c r="D1002" s="24">
        <v>9816100886404270</v>
      </c>
      <c r="E1002" s="24">
        <v>99</v>
      </c>
      <c r="F1002" s="24">
        <v>53390</v>
      </c>
      <c r="G1002" s="24">
        <v>99970016</v>
      </c>
      <c r="H1002" s="24">
        <v>11547</v>
      </c>
      <c r="I1002" s="25">
        <v>800000</v>
      </c>
    </row>
    <row r="1003" hidden="1" spans="1:9">
      <c r="A1003" s="24">
        <v>201704</v>
      </c>
      <c r="B1003" s="24">
        <v>459</v>
      </c>
      <c r="C1003" s="24">
        <v>13039835520</v>
      </c>
      <c r="D1003" s="24">
        <v>9816051280304780</v>
      </c>
      <c r="E1003" s="24">
        <v>99</v>
      </c>
      <c r="F1003" s="24">
        <v>53390</v>
      </c>
      <c r="G1003" s="24">
        <v>99970016</v>
      </c>
      <c r="H1003" s="24">
        <v>11547</v>
      </c>
      <c r="I1003" s="25">
        <v>349000</v>
      </c>
    </row>
    <row r="1004" hidden="1" spans="1:9">
      <c r="A1004" s="24">
        <v>201704</v>
      </c>
      <c r="B1004" s="24">
        <v>458</v>
      </c>
      <c r="C1004" s="24">
        <v>13089625051</v>
      </c>
      <c r="D1004" s="24">
        <v>9816040178686730</v>
      </c>
      <c r="E1004" s="24">
        <v>99</v>
      </c>
      <c r="F1004" s="24">
        <v>53390</v>
      </c>
      <c r="G1004" s="24">
        <v>99970013</v>
      </c>
      <c r="H1004" s="24">
        <v>11548</v>
      </c>
      <c r="I1004" s="25">
        <v>39150</v>
      </c>
    </row>
    <row r="1005" hidden="1" spans="1:9">
      <c r="A1005" s="24">
        <v>201704</v>
      </c>
      <c r="B1005" s="24">
        <v>458</v>
      </c>
      <c r="C1005" s="24">
        <v>13089625051</v>
      </c>
      <c r="D1005" s="24">
        <v>9816040178686730</v>
      </c>
      <c r="E1005" s="24">
        <v>99</v>
      </c>
      <c r="F1005" s="24">
        <v>53390</v>
      </c>
      <c r="G1005" s="24">
        <v>99970016</v>
      </c>
      <c r="H1005" s="24">
        <v>11547</v>
      </c>
      <c r="I1005" s="25">
        <v>50000</v>
      </c>
    </row>
    <row r="1006" hidden="1" spans="1:9">
      <c r="A1006" s="24">
        <v>201704</v>
      </c>
      <c r="B1006" s="24">
        <v>456</v>
      </c>
      <c r="C1006" s="24">
        <v>13029933036</v>
      </c>
      <c r="D1006" s="24">
        <v>9816070182386050</v>
      </c>
      <c r="E1006" s="24">
        <v>99</v>
      </c>
      <c r="F1006" s="24">
        <v>53390</v>
      </c>
      <c r="G1006" s="24">
        <v>99970016</v>
      </c>
      <c r="H1006" s="24">
        <v>11547</v>
      </c>
      <c r="I1006" s="25">
        <v>100000</v>
      </c>
    </row>
    <row r="1007" hidden="1" spans="1:9">
      <c r="A1007" s="24">
        <v>201704</v>
      </c>
      <c r="B1007" s="24">
        <v>451</v>
      </c>
      <c r="C1007" s="24">
        <v>15694519513</v>
      </c>
      <c r="D1007" s="24">
        <v>9816101986860310</v>
      </c>
      <c r="E1007" s="24">
        <v>99</v>
      </c>
      <c r="F1007" s="24">
        <v>53390</v>
      </c>
      <c r="G1007" s="24">
        <v>99970016</v>
      </c>
      <c r="H1007" s="24">
        <v>11547</v>
      </c>
      <c r="I1007" s="25">
        <v>800000</v>
      </c>
    </row>
    <row r="1008" hidden="1" spans="1:9">
      <c r="A1008" s="24">
        <v>201704</v>
      </c>
      <c r="B1008" s="24">
        <v>451</v>
      </c>
      <c r="C1008" s="24">
        <v>13029726327</v>
      </c>
      <c r="D1008" s="24">
        <v>9816031578020570</v>
      </c>
      <c r="E1008" s="24">
        <v>99</v>
      </c>
      <c r="F1008" s="24">
        <v>53390</v>
      </c>
      <c r="G1008" s="24">
        <v>99970016</v>
      </c>
      <c r="H1008" s="24">
        <v>11547</v>
      </c>
      <c r="I1008" s="25">
        <v>100000</v>
      </c>
    </row>
    <row r="1009" hidden="1" spans="1:9">
      <c r="A1009" s="24">
        <v>201704</v>
      </c>
      <c r="B1009" s="24">
        <v>451</v>
      </c>
      <c r="C1009" s="24">
        <v>13029726327</v>
      </c>
      <c r="D1009" s="24">
        <v>9816031578020570</v>
      </c>
      <c r="E1009" s="24">
        <v>99</v>
      </c>
      <c r="F1009" s="24">
        <v>53390</v>
      </c>
      <c r="G1009" s="24">
        <v>99970013</v>
      </c>
      <c r="H1009" s="24">
        <v>11548</v>
      </c>
      <c r="I1009" s="25">
        <v>135120</v>
      </c>
    </row>
    <row r="1010" hidden="1" spans="1:9">
      <c r="A1010" s="24">
        <v>201704</v>
      </c>
      <c r="B1010" s="24">
        <v>464</v>
      </c>
      <c r="C1010" s="24">
        <v>15645570168</v>
      </c>
      <c r="D1010" s="24">
        <v>9815120875435580</v>
      </c>
      <c r="E1010" s="24">
        <v>99</v>
      </c>
      <c r="F1010" s="24">
        <v>53390</v>
      </c>
      <c r="G1010" s="24">
        <v>99970016</v>
      </c>
      <c r="H1010" s="24">
        <v>11547</v>
      </c>
      <c r="I1010" s="25">
        <v>1200000</v>
      </c>
    </row>
    <row r="1011" hidden="1" spans="1:9">
      <c r="A1011" s="24">
        <v>201704</v>
      </c>
      <c r="B1011" s="24">
        <v>451</v>
      </c>
      <c r="C1011" s="24">
        <v>15546108519</v>
      </c>
      <c r="D1011" s="24">
        <v>9816051780499110</v>
      </c>
      <c r="E1011" s="24">
        <v>99</v>
      </c>
      <c r="F1011" s="24">
        <v>53390</v>
      </c>
      <c r="G1011" s="24">
        <v>99970013</v>
      </c>
      <c r="H1011" s="24">
        <v>11548</v>
      </c>
      <c r="I1011" s="25">
        <v>6617520</v>
      </c>
    </row>
    <row r="1012" hidden="1" spans="1:9">
      <c r="A1012" s="24">
        <v>201704</v>
      </c>
      <c r="B1012" s="24">
        <v>456</v>
      </c>
      <c r="C1012" s="24">
        <v>13214668068</v>
      </c>
      <c r="D1012" s="24">
        <v>9815120975450940</v>
      </c>
      <c r="E1012" s="24">
        <v>99</v>
      </c>
      <c r="F1012" s="24">
        <v>53390</v>
      </c>
      <c r="G1012" s="24">
        <v>99970016</v>
      </c>
      <c r="H1012" s="24">
        <v>11547</v>
      </c>
      <c r="I1012" s="25">
        <v>800000</v>
      </c>
    </row>
    <row r="1013" hidden="1" spans="1:9">
      <c r="A1013" s="24">
        <v>201704</v>
      </c>
      <c r="B1013" s="24">
        <v>459</v>
      </c>
      <c r="C1013" s="24">
        <v>18644020869</v>
      </c>
      <c r="D1013" s="24">
        <v>9815101373262960</v>
      </c>
      <c r="E1013" s="24">
        <v>99</v>
      </c>
      <c r="F1013" s="24">
        <v>53390</v>
      </c>
      <c r="G1013" s="24">
        <v>99970016</v>
      </c>
      <c r="H1013" s="24">
        <v>11547</v>
      </c>
      <c r="I1013" s="25">
        <v>1200000</v>
      </c>
    </row>
    <row r="1014" hidden="1" spans="1:9">
      <c r="A1014" s="24">
        <v>201704</v>
      </c>
      <c r="B1014" s="24">
        <v>459</v>
      </c>
      <c r="C1014" s="24">
        <v>13029836886</v>
      </c>
      <c r="D1014" s="24">
        <v>9816040178713340</v>
      </c>
      <c r="E1014" s="24">
        <v>99</v>
      </c>
      <c r="F1014" s="24">
        <v>53390</v>
      </c>
      <c r="G1014" s="24">
        <v>99970016</v>
      </c>
      <c r="H1014" s="24">
        <v>11547</v>
      </c>
      <c r="I1014" s="25">
        <v>400000</v>
      </c>
    </row>
    <row r="1015" hidden="1" spans="1:9">
      <c r="A1015" s="24">
        <v>201704</v>
      </c>
      <c r="B1015" s="24">
        <v>453</v>
      </c>
      <c r="C1015" s="24">
        <v>13224639887</v>
      </c>
      <c r="D1015" s="24">
        <v>9815092772833380</v>
      </c>
      <c r="E1015" s="24">
        <v>99</v>
      </c>
      <c r="F1015" s="24">
        <v>53390</v>
      </c>
      <c r="G1015" s="24">
        <v>99970016</v>
      </c>
      <c r="H1015" s="24">
        <v>11547</v>
      </c>
      <c r="I1015" s="25">
        <v>200000</v>
      </c>
    </row>
    <row r="1016" hidden="1" spans="1:9">
      <c r="A1016" s="24">
        <v>201704</v>
      </c>
      <c r="B1016" s="24">
        <v>455</v>
      </c>
      <c r="C1016" s="24">
        <v>15545550671</v>
      </c>
      <c r="D1016" s="24">
        <v>9815111274448460</v>
      </c>
      <c r="E1016" s="24">
        <v>99</v>
      </c>
      <c r="F1016" s="24">
        <v>53390</v>
      </c>
      <c r="G1016" s="24">
        <v>99970016</v>
      </c>
      <c r="H1016" s="24">
        <v>11547</v>
      </c>
      <c r="I1016" s="25">
        <v>37770</v>
      </c>
    </row>
    <row r="1017" hidden="1" spans="1:9">
      <c r="A1017" s="24">
        <v>201704</v>
      </c>
      <c r="B1017" s="24">
        <v>459</v>
      </c>
      <c r="C1017" s="24">
        <v>15604593101</v>
      </c>
      <c r="D1017" s="24">
        <v>9816031077881550</v>
      </c>
      <c r="E1017" s="24">
        <v>99</v>
      </c>
      <c r="F1017" s="24">
        <v>53390</v>
      </c>
      <c r="G1017" s="24">
        <v>99970016</v>
      </c>
      <c r="H1017" s="24">
        <v>11547</v>
      </c>
      <c r="I1017" s="25">
        <v>800000</v>
      </c>
    </row>
    <row r="1018" hidden="1" spans="1:9">
      <c r="A1018" s="24">
        <v>201704</v>
      </c>
      <c r="B1018" s="24">
        <v>453</v>
      </c>
      <c r="C1018" s="24">
        <v>15604631379</v>
      </c>
      <c r="D1018" s="24">
        <v>9816030777801050</v>
      </c>
      <c r="E1018" s="24">
        <v>99</v>
      </c>
      <c r="F1018" s="24">
        <v>53390</v>
      </c>
      <c r="G1018" s="24">
        <v>99970016</v>
      </c>
      <c r="H1018" s="24">
        <v>11547</v>
      </c>
      <c r="I1018" s="25">
        <v>50000</v>
      </c>
    </row>
    <row r="1019" hidden="1" spans="1:9">
      <c r="A1019" s="24">
        <v>201704</v>
      </c>
      <c r="B1019" s="24">
        <v>453</v>
      </c>
      <c r="C1019" s="24">
        <v>13045340809</v>
      </c>
      <c r="D1019" s="24">
        <v>9817031395108780</v>
      </c>
      <c r="E1019" s="24">
        <v>99</v>
      </c>
      <c r="F1019" s="24">
        <v>53390</v>
      </c>
      <c r="G1019" s="24">
        <v>99970013</v>
      </c>
      <c r="H1019" s="24">
        <v>11548</v>
      </c>
      <c r="I1019" s="25">
        <v>3870</v>
      </c>
    </row>
    <row r="1020" hidden="1" spans="1:9">
      <c r="A1020" s="24">
        <v>201704</v>
      </c>
      <c r="B1020" s="24">
        <v>453</v>
      </c>
      <c r="C1020" s="24">
        <v>13045340809</v>
      </c>
      <c r="D1020" s="24">
        <v>9817031395108780</v>
      </c>
      <c r="E1020" s="24">
        <v>99</v>
      </c>
      <c r="F1020" s="24">
        <v>53390</v>
      </c>
      <c r="G1020" s="24">
        <v>99970016</v>
      </c>
      <c r="H1020" s="24">
        <v>11547</v>
      </c>
      <c r="I1020" s="25">
        <v>50000</v>
      </c>
    </row>
    <row r="1021" hidden="1" spans="1:9">
      <c r="A1021" s="24">
        <v>201704</v>
      </c>
      <c r="B1021" s="24">
        <v>467</v>
      </c>
      <c r="C1021" s="24">
        <v>13136966202</v>
      </c>
      <c r="D1021" s="24">
        <v>9713072226639910</v>
      </c>
      <c r="E1021" s="24">
        <v>99</v>
      </c>
      <c r="F1021" s="24">
        <v>53390</v>
      </c>
      <c r="G1021" s="24">
        <v>99970016</v>
      </c>
      <c r="H1021" s="24">
        <v>11547</v>
      </c>
      <c r="I1021" s="25">
        <v>50000</v>
      </c>
    </row>
    <row r="1022" hidden="1" spans="1:9">
      <c r="A1022" s="24">
        <v>201704</v>
      </c>
      <c r="B1022" s="24">
        <v>451</v>
      </c>
      <c r="C1022" s="24">
        <v>13029807572</v>
      </c>
      <c r="D1022" s="24">
        <v>9816020377184640</v>
      </c>
      <c r="E1022" s="24">
        <v>99</v>
      </c>
      <c r="F1022" s="24">
        <v>53390</v>
      </c>
      <c r="G1022" s="24">
        <v>99970016</v>
      </c>
      <c r="H1022" s="24">
        <v>11547</v>
      </c>
      <c r="I1022" s="25">
        <v>50000</v>
      </c>
    </row>
    <row r="1023" hidden="1" spans="1:9">
      <c r="A1023" s="24">
        <v>201704</v>
      </c>
      <c r="B1023" s="24">
        <v>459</v>
      </c>
      <c r="C1023" s="24">
        <v>13069740736</v>
      </c>
      <c r="D1023" s="24">
        <v>9816070182383640</v>
      </c>
      <c r="E1023" s="24">
        <v>99</v>
      </c>
      <c r="F1023" s="24">
        <v>53390</v>
      </c>
      <c r="G1023" s="24">
        <v>99970016</v>
      </c>
      <c r="H1023" s="24">
        <v>11547</v>
      </c>
      <c r="I1023" s="25">
        <v>100000</v>
      </c>
    </row>
    <row r="1024" hidden="1" spans="1:9">
      <c r="A1024" s="24">
        <v>201704</v>
      </c>
      <c r="B1024" s="24">
        <v>467</v>
      </c>
      <c r="C1024" s="24">
        <v>13224675158</v>
      </c>
      <c r="D1024" s="24">
        <v>9713071225987090</v>
      </c>
      <c r="E1024" s="24">
        <v>99</v>
      </c>
      <c r="F1024" s="24">
        <v>53390</v>
      </c>
      <c r="G1024" s="24">
        <v>99970016</v>
      </c>
      <c r="H1024" s="24">
        <v>11547</v>
      </c>
      <c r="I1024" s="25">
        <v>50000</v>
      </c>
    </row>
    <row r="1025" hidden="1" spans="1:9">
      <c r="A1025" s="24">
        <v>201704</v>
      </c>
      <c r="B1025" s="24">
        <v>468</v>
      </c>
      <c r="C1025" s="24">
        <v>15545903995</v>
      </c>
      <c r="D1025" s="24">
        <v>9713042218943040</v>
      </c>
      <c r="E1025" s="24">
        <v>99</v>
      </c>
      <c r="F1025" s="24">
        <v>53390</v>
      </c>
      <c r="G1025" s="24">
        <v>99970016</v>
      </c>
      <c r="H1025" s="24">
        <v>11547</v>
      </c>
      <c r="I1025" s="25">
        <v>0</v>
      </c>
    </row>
    <row r="1026" hidden="1" spans="1:9">
      <c r="A1026" s="24">
        <v>201704</v>
      </c>
      <c r="B1026" s="24">
        <v>452</v>
      </c>
      <c r="C1026" s="24">
        <v>15546269462</v>
      </c>
      <c r="D1026" s="24">
        <v>9815110273971200</v>
      </c>
      <c r="E1026" s="24">
        <v>99</v>
      </c>
      <c r="F1026" s="24">
        <v>53390</v>
      </c>
      <c r="G1026" s="24">
        <v>99970016</v>
      </c>
      <c r="H1026" s="24">
        <v>11547</v>
      </c>
      <c r="I1026" s="25">
        <v>800000</v>
      </c>
    </row>
    <row r="1027" hidden="1" spans="1:9">
      <c r="A1027" s="24">
        <v>201704</v>
      </c>
      <c r="B1027" s="24">
        <v>451</v>
      </c>
      <c r="C1027" s="24">
        <v>13125911397</v>
      </c>
      <c r="D1027" s="24">
        <v>9816032178221190</v>
      </c>
      <c r="E1027" s="24">
        <v>99</v>
      </c>
      <c r="F1027" s="24">
        <v>53390</v>
      </c>
      <c r="G1027" s="24">
        <v>99970013</v>
      </c>
      <c r="H1027" s="24">
        <v>11548</v>
      </c>
      <c r="I1027" s="25">
        <v>3781020</v>
      </c>
    </row>
    <row r="1028" hidden="1" spans="1:9">
      <c r="A1028" s="24">
        <v>201704</v>
      </c>
      <c r="B1028" s="24">
        <v>451</v>
      </c>
      <c r="C1028" s="24">
        <v>15604616530</v>
      </c>
      <c r="D1028" s="24">
        <v>9817031395100600</v>
      </c>
      <c r="E1028" s="24">
        <v>99</v>
      </c>
      <c r="F1028" s="24">
        <v>53390</v>
      </c>
      <c r="G1028" s="24">
        <v>99970016</v>
      </c>
      <c r="H1028" s="24">
        <v>11547</v>
      </c>
      <c r="I1028" s="25">
        <v>5000000</v>
      </c>
    </row>
    <row r="1029" hidden="1" spans="1:9">
      <c r="A1029" s="24">
        <v>201704</v>
      </c>
      <c r="B1029" s="24">
        <v>451</v>
      </c>
      <c r="C1029" s="24">
        <v>13009803147</v>
      </c>
      <c r="D1029" s="24">
        <v>9816070582524720</v>
      </c>
      <c r="E1029" s="24">
        <v>99</v>
      </c>
      <c r="F1029" s="24">
        <v>53390</v>
      </c>
      <c r="G1029" s="24">
        <v>99970016</v>
      </c>
      <c r="H1029" s="24">
        <v>11547</v>
      </c>
      <c r="I1029" s="25">
        <v>50000</v>
      </c>
    </row>
    <row r="1030" hidden="1" spans="1:9">
      <c r="A1030" s="24">
        <v>201704</v>
      </c>
      <c r="B1030" s="24">
        <v>451</v>
      </c>
      <c r="C1030" s="24">
        <v>13029703065</v>
      </c>
      <c r="D1030" s="24">
        <v>9816070482503800</v>
      </c>
      <c r="E1030" s="24">
        <v>99</v>
      </c>
      <c r="F1030" s="24">
        <v>53390</v>
      </c>
      <c r="G1030" s="24">
        <v>99970016</v>
      </c>
      <c r="H1030" s="24">
        <v>11547</v>
      </c>
      <c r="I1030" s="25">
        <v>50000</v>
      </c>
    </row>
    <row r="1031" hidden="1" spans="1:9">
      <c r="A1031" s="24">
        <v>201704</v>
      </c>
      <c r="B1031" s="24">
        <v>451</v>
      </c>
      <c r="C1031" s="24">
        <v>13159850785</v>
      </c>
      <c r="D1031" s="24">
        <v>101108154666827</v>
      </c>
      <c r="E1031" s="24">
        <v>99</v>
      </c>
      <c r="F1031" s="24">
        <v>53390</v>
      </c>
      <c r="G1031" s="24">
        <v>99970016</v>
      </c>
      <c r="H1031" s="24">
        <v>11547</v>
      </c>
      <c r="I1031" s="25">
        <v>400000</v>
      </c>
    </row>
    <row r="1032" hidden="1" spans="1:9">
      <c r="A1032" s="24">
        <v>201704</v>
      </c>
      <c r="B1032" s="24">
        <v>453</v>
      </c>
      <c r="C1032" s="24">
        <v>13039700587</v>
      </c>
      <c r="D1032" s="24">
        <v>9815082071689710</v>
      </c>
      <c r="E1032" s="24">
        <v>99</v>
      </c>
      <c r="F1032" s="24">
        <v>53390</v>
      </c>
      <c r="G1032" s="24">
        <v>99970016</v>
      </c>
      <c r="H1032" s="24">
        <v>11547</v>
      </c>
      <c r="I1032" s="25">
        <v>100000</v>
      </c>
    </row>
    <row r="1033" hidden="1" spans="1:9">
      <c r="A1033" s="24">
        <v>201704</v>
      </c>
      <c r="B1033" s="24">
        <v>453</v>
      </c>
      <c r="C1033" s="24">
        <v>15699636036</v>
      </c>
      <c r="D1033" s="24">
        <v>9817041096408000</v>
      </c>
      <c r="E1033" s="24">
        <v>99</v>
      </c>
      <c r="F1033" s="24">
        <v>53390</v>
      </c>
      <c r="G1033" s="24">
        <v>99970013</v>
      </c>
      <c r="H1033" s="24">
        <v>11548</v>
      </c>
      <c r="I1033" s="25">
        <v>630</v>
      </c>
    </row>
    <row r="1034" hidden="1" spans="1:9">
      <c r="A1034" s="24">
        <v>201704</v>
      </c>
      <c r="B1034" s="24">
        <v>453</v>
      </c>
      <c r="C1034" s="24">
        <v>15699636036</v>
      </c>
      <c r="D1034" s="24">
        <v>9817041096408000</v>
      </c>
      <c r="E1034" s="24">
        <v>99</v>
      </c>
      <c r="F1034" s="24">
        <v>53390</v>
      </c>
      <c r="G1034" s="24">
        <v>99970016</v>
      </c>
      <c r="H1034" s="24">
        <v>11547</v>
      </c>
      <c r="I1034" s="25">
        <v>800000</v>
      </c>
    </row>
    <row r="1035" hidden="1" spans="1:9">
      <c r="A1035" s="24">
        <v>201704</v>
      </c>
      <c r="B1035" s="24">
        <v>452</v>
      </c>
      <c r="C1035" s="24">
        <v>13089740575</v>
      </c>
      <c r="D1035" s="24">
        <v>9816050980206980</v>
      </c>
      <c r="E1035" s="24">
        <v>99</v>
      </c>
      <c r="F1035" s="24">
        <v>53390</v>
      </c>
      <c r="G1035" s="24">
        <v>99970016</v>
      </c>
      <c r="H1035" s="24">
        <v>11547</v>
      </c>
      <c r="I1035" s="25">
        <v>50000</v>
      </c>
    </row>
    <row r="1036" hidden="1" spans="1:9">
      <c r="A1036" s="24">
        <v>201704</v>
      </c>
      <c r="B1036" s="24">
        <v>454</v>
      </c>
      <c r="C1036" s="24">
        <v>15545413110</v>
      </c>
      <c r="D1036" s="24">
        <v>9816011176616520</v>
      </c>
      <c r="E1036" s="24">
        <v>99</v>
      </c>
      <c r="F1036" s="24">
        <v>53390</v>
      </c>
      <c r="G1036" s="24">
        <v>99970016</v>
      </c>
      <c r="H1036" s="24">
        <v>11547</v>
      </c>
      <c r="I1036" s="25">
        <v>200000</v>
      </c>
    </row>
    <row r="1037" hidden="1" spans="1:9">
      <c r="A1037" s="24">
        <v>201704</v>
      </c>
      <c r="B1037" s="24">
        <v>459</v>
      </c>
      <c r="C1037" s="24">
        <v>13199407682</v>
      </c>
      <c r="D1037" s="24">
        <v>9816082584202310</v>
      </c>
      <c r="E1037" s="24">
        <v>99</v>
      </c>
      <c r="F1037" s="24">
        <v>53390</v>
      </c>
      <c r="G1037" s="24">
        <v>99970016</v>
      </c>
      <c r="H1037" s="24">
        <v>11547</v>
      </c>
      <c r="I1037" s="25">
        <v>100000</v>
      </c>
    </row>
    <row r="1038" hidden="1" spans="1:9">
      <c r="A1038" s="24">
        <v>201704</v>
      </c>
      <c r="B1038" s="24">
        <v>459</v>
      </c>
      <c r="C1038" s="24">
        <v>18603679568</v>
      </c>
      <c r="D1038" s="24">
        <v>9815061169665820</v>
      </c>
      <c r="E1038" s="24">
        <v>99</v>
      </c>
      <c r="F1038" s="24">
        <v>53390</v>
      </c>
      <c r="G1038" s="24">
        <v>99970016</v>
      </c>
      <c r="H1038" s="24">
        <v>11547</v>
      </c>
      <c r="I1038" s="25">
        <v>800000</v>
      </c>
    </row>
    <row r="1039" hidden="1" spans="1:9">
      <c r="A1039" s="24">
        <v>201704</v>
      </c>
      <c r="B1039" s="24">
        <v>459</v>
      </c>
      <c r="C1039" s="24">
        <v>13114590981</v>
      </c>
      <c r="D1039" s="24">
        <v>9817021593685930</v>
      </c>
      <c r="E1039" s="24">
        <v>99</v>
      </c>
      <c r="F1039" s="24">
        <v>53390</v>
      </c>
      <c r="G1039" s="24">
        <v>99970016</v>
      </c>
      <c r="H1039" s="24">
        <v>11547</v>
      </c>
      <c r="I1039" s="25">
        <v>800000</v>
      </c>
    </row>
    <row r="1040" hidden="1" spans="1:9">
      <c r="A1040" s="24">
        <v>201704</v>
      </c>
      <c r="B1040" s="24">
        <v>451</v>
      </c>
      <c r="C1040" s="24">
        <v>15636160874</v>
      </c>
      <c r="D1040" s="24">
        <v>9816061381580380</v>
      </c>
      <c r="E1040" s="24">
        <v>99</v>
      </c>
      <c r="F1040" s="24">
        <v>53390</v>
      </c>
      <c r="G1040" s="24">
        <v>99970016</v>
      </c>
      <c r="H1040" s="24">
        <v>11547</v>
      </c>
      <c r="I1040" s="25">
        <v>400000</v>
      </c>
    </row>
    <row r="1041" hidden="1" spans="1:9">
      <c r="A1041" s="24">
        <v>201704</v>
      </c>
      <c r="B1041" s="24">
        <v>451</v>
      </c>
      <c r="C1041" s="24">
        <v>13100874110</v>
      </c>
      <c r="D1041" s="24">
        <v>100708025110887</v>
      </c>
      <c r="E1041" s="24">
        <v>99</v>
      </c>
      <c r="F1041" s="24">
        <v>53390</v>
      </c>
      <c r="G1041" s="24">
        <v>99970016</v>
      </c>
      <c r="H1041" s="24">
        <v>11547</v>
      </c>
      <c r="I1041" s="25">
        <v>100000</v>
      </c>
    </row>
    <row r="1042" hidden="1" spans="1:9">
      <c r="A1042" s="24">
        <v>201704</v>
      </c>
      <c r="B1042" s="24">
        <v>459</v>
      </c>
      <c r="C1042" s="24">
        <v>13039826317</v>
      </c>
      <c r="D1042" s="24">
        <v>9815102773691000</v>
      </c>
      <c r="E1042" s="24">
        <v>99</v>
      </c>
      <c r="F1042" s="24">
        <v>53390</v>
      </c>
      <c r="G1042" s="24">
        <v>99970013</v>
      </c>
      <c r="H1042" s="24">
        <v>11548</v>
      </c>
      <c r="I1042" s="25">
        <v>3065220</v>
      </c>
    </row>
    <row r="1043" hidden="1" spans="1:9">
      <c r="A1043" s="24">
        <v>201704</v>
      </c>
      <c r="B1043" s="24">
        <v>459</v>
      </c>
      <c r="C1043" s="24">
        <v>13054208433</v>
      </c>
      <c r="D1043" s="24">
        <v>9815110273997620</v>
      </c>
      <c r="E1043" s="24">
        <v>99</v>
      </c>
      <c r="F1043" s="24">
        <v>53390</v>
      </c>
      <c r="G1043" s="24">
        <v>99970016</v>
      </c>
      <c r="H1043" s="24">
        <v>11547</v>
      </c>
      <c r="I1043" s="25">
        <v>400000</v>
      </c>
    </row>
    <row r="1044" hidden="1" spans="1:9">
      <c r="A1044" s="24">
        <v>201704</v>
      </c>
      <c r="B1044" s="24">
        <v>453</v>
      </c>
      <c r="C1044" s="24">
        <v>15603631425</v>
      </c>
      <c r="D1044" s="24">
        <v>9816033178657030</v>
      </c>
      <c r="E1044" s="24">
        <v>99</v>
      </c>
      <c r="F1044" s="24">
        <v>53390</v>
      </c>
      <c r="G1044" s="24">
        <v>99970016</v>
      </c>
      <c r="H1044" s="24">
        <v>11547</v>
      </c>
      <c r="I1044" s="25">
        <v>200000</v>
      </c>
    </row>
    <row r="1045" hidden="1" spans="1:9">
      <c r="A1045" s="24">
        <v>201704</v>
      </c>
      <c r="B1045" s="24">
        <v>459</v>
      </c>
      <c r="C1045" s="24">
        <v>13029823031</v>
      </c>
      <c r="D1045" s="24">
        <v>9816052580877280</v>
      </c>
      <c r="E1045" s="24">
        <v>99</v>
      </c>
      <c r="F1045" s="24">
        <v>53390</v>
      </c>
      <c r="G1045" s="24">
        <v>99970016</v>
      </c>
      <c r="H1045" s="24">
        <v>11547</v>
      </c>
      <c r="I1045" s="25">
        <v>200000</v>
      </c>
    </row>
    <row r="1046" hidden="1" spans="1:9">
      <c r="A1046" s="24">
        <v>201704</v>
      </c>
      <c r="B1046" s="24">
        <v>457</v>
      </c>
      <c r="C1046" s="24">
        <v>13039910121</v>
      </c>
      <c r="D1046" s="24">
        <v>9816101786804990</v>
      </c>
      <c r="E1046" s="24">
        <v>99</v>
      </c>
      <c r="F1046" s="24">
        <v>53390</v>
      </c>
      <c r="G1046" s="24">
        <v>99970013</v>
      </c>
      <c r="H1046" s="24">
        <v>11548</v>
      </c>
      <c r="I1046" s="25">
        <v>81920</v>
      </c>
    </row>
    <row r="1047" hidden="1" spans="1:9">
      <c r="A1047" s="24">
        <v>201704</v>
      </c>
      <c r="B1047" s="24">
        <v>457</v>
      </c>
      <c r="C1047" s="24">
        <v>13039910121</v>
      </c>
      <c r="D1047" s="24">
        <v>9816101786804990</v>
      </c>
      <c r="E1047" s="24">
        <v>99</v>
      </c>
      <c r="F1047" s="24">
        <v>53390</v>
      </c>
      <c r="G1047" s="24">
        <v>99970016</v>
      </c>
      <c r="H1047" s="24">
        <v>11547</v>
      </c>
      <c r="I1047" s="25">
        <v>200000</v>
      </c>
    </row>
    <row r="1048" hidden="1" spans="1:9">
      <c r="A1048" s="24">
        <v>201704</v>
      </c>
      <c r="B1048" s="24">
        <v>451</v>
      </c>
      <c r="C1048" s="24">
        <v>15546513413</v>
      </c>
      <c r="D1048" s="24">
        <v>9817041396527990</v>
      </c>
      <c r="E1048" s="24">
        <v>99</v>
      </c>
      <c r="F1048" s="24">
        <v>53390</v>
      </c>
      <c r="G1048" s="24">
        <v>99970013</v>
      </c>
      <c r="H1048" s="24">
        <v>11548</v>
      </c>
      <c r="I1048" s="25">
        <v>5338550</v>
      </c>
    </row>
    <row r="1049" hidden="1" spans="1:9">
      <c r="A1049" s="24">
        <v>201704</v>
      </c>
      <c r="B1049" s="24">
        <v>451</v>
      </c>
      <c r="C1049" s="24">
        <v>15504500846</v>
      </c>
      <c r="D1049" s="24">
        <v>9816070182412120</v>
      </c>
      <c r="E1049" s="24">
        <v>99</v>
      </c>
      <c r="F1049" s="24">
        <v>53390</v>
      </c>
      <c r="G1049" s="24">
        <v>99970016</v>
      </c>
      <c r="H1049" s="24">
        <v>11547</v>
      </c>
      <c r="I1049" s="25">
        <v>200000</v>
      </c>
    </row>
    <row r="1050" hidden="1" spans="1:9">
      <c r="A1050" s="24">
        <v>201704</v>
      </c>
      <c r="B1050" s="24">
        <v>459</v>
      </c>
      <c r="C1050" s="24">
        <v>13045491596</v>
      </c>
      <c r="D1050" s="24">
        <v>9816080483443270</v>
      </c>
      <c r="E1050" s="24">
        <v>99</v>
      </c>
      <c r="F1050" s="24">
        <v>53390</v>
      </c>
      <c r="G1050" s="24">
        <v>99970016</v>
      </c>
      <c r="H1050" s="24">
        <v>11547</v>
      </c>
      <c r="I1050" s="25">
        <v>50000</v>
      </c>
    </row>
    <row r="1051" hidden="1" spans="1:9">
      <c r="A1051" s="24">
        <v>201704</v>
      </c>
      <c r="B1051" s="24">
        <v>453</v>
      </c>
      <c r="C1051" s="24">
        <v>13045336752</v>
      </c>
      <c r="D1051" s="24">
        <v>9816040578809050</v>
      </c>
      <c r="E1051" s="24">
        <v>99</v>
      </c>
      <c r="F1051" s="24">
        <v>53390</v>
      </c>
      <c r="G1051" s="24">
        <v>99970016</v>
      </c>
      <c r="H1051" s="24">
        <v>11547</v>
      </c>
      <c r="I1051" s="25">
        <v>100000</v>
      </c>
    </row>
    <row r="1052" hidden="1" spans="1:9">
      <c r="A1052" s="24">
        <v>201704</v>
      </c>
      <c r="B1052" s="24">
        <v>451</v>
      </c>
      <c r="C1052" s="24">
        <v>13054281568</v>
      </c>
      <c r="D1052" s="24">
        <v>9815112074902200</v>
      </c>
      <c r="E1052" s="24">
        <v>99</v>
      </c>
      <c r="F1052" s="24">
        <v>53390</v>
      </c>
      <c r="G1052" s="24">
        <v>99970013</v>
      </c>
      <c r="H1052" s="24">
        <v>11548</v>
      </c>
      <c r="I1052" s="25">
        <v>190820</v>
      </c>
    </row>
    <row r="1053" hidden="1" spans="1:9">
      <c r="A1053" s="24">
        <v>201704</v>
      </c>
      <c r="B1053" s="24">
        <v>453</v>
      </c>
      <c r="C1053" s="24">
        <v>13019065085</v>
      </c>
      <c r="D1053" s="24">
        <v>9817040796296090</v>
      </c>
      <c r="E1053" s="24">
        <v>99</v>
      </c>
      <c r="F1053" s="24">
        <v>53390</v>
      </c>
      <c r="G1053" s="24">
        <v>99970016</v>
      </c>
      <c r="H1053" s="24">
        <v>11547</v>
      </c>
      <c r="I1053" s="25">
        <v>800000</v>
      </c>
    </row>
    <row r="1054" hidden="1" spans="1:9">
      <c r="A1054" s="24">
        <v>201704</v>
      </c>
      <c r="B1054" s="24">
        <v>451</v>
      </c>
      <c r="C1054" s="24">
        <v>15546624210</v>
      </c>
      <c r="D1054" s="24">
        <v>9816090684827010</v>
      </c>
      <c r="E1054" s="24">
        <v>99</v>
      </c>
      <c r="F1054" s="24">
        <v>53390</v>
      </c>
      <c r="G1054" s="24">
        <v>99970013</v>
      </c>
      <c r="H1054" s="24">
        <v>11548</v>
      </c>
      <c r="I1054" s="25">
        <v>7954150</v>
      </c>
    </row>
    <row r="1055" hidden="1" spans="1:9">
      <c r="A1055" s="24">
        <v>201704</v>
      </c>
      <c r="B1055" s="24">
        <v>451</v>
      </c>
      <c r="C1055" s="24">
        <v>13115316502</v>
      </c>
      <c r="D1055" s="24">
        <v>9816060881408180</v>
      </c>
      <c r="E1055" s="24">
        <v>99</v>
      </c>
      <c r="F1055" s="24">
        <v>53390</v>
      </c>
      <c r="G1055" s="24">
        <v>99970013</v>
      </c>
      <c r="H1055" s="24">
        <v>11548</v>
      </c>
      <c r="I1055" s="25">
        <v>180740</v>
      </c>
    </row>
    <row r="1056" hidden="1" spans="1:9">
      <c r="A1056" s="24">
        <v>201704</v>
      </c>
      <c r="B1056" s="24">
        <v>453</v>
      </c>
      <c r="C1056" s="24">
        <v>13298795531</v>
      </c>
      <c r="D1056" s="24">
        <v>9817021393552280</v>
      </c>
      <c r="E1056" s="24">
        <v>99</v>
      </c>
      <c r="F1056" s="24">
        <v>53390</v>
      </c>
      <c r="G1056" s="24">
        <v>99970013</v>
      </c>
      <c r="H1056" s="24">
        <v>11548</v>
      </c>
      <c r="I1056" s="25">
        <v>90800</v>
      </c>
    </row>
    <row r="1057" hidden="1" spans="1:9">
      <c r="A1057" s="24">
        <v>201704</v>
      </c>
      <c r="B1057" s="24">
        <v>453</v>
      </c>
      <c r="C1057" s="24">
        <v>13298795531</v>
      </c>
      <c r="D1057" s="24">
        <v>9817021393552280</v>
      </c>
      <c r="E1057" s="24">
        <v>99</v>
      </c>
      <c r="F1057" s="24">
        <v>53390</v>
      </c>
      <c r="G1057" s="24">
        <v>99970016</v>
      </c>
      <c r="H1057" s="24">
        <v>11547</v>
      </c>
      <c r="I1057" s="25">
        <v>100000</v>
      </c>
    </row>
    <row r="1058" hidden="1" spans="1:9">
      <c r="A1058" s="24">
        <v>201704</v>
      </c>
      <c r="B1058" s="24">
        <v>451</v>
      </c>
      <c r="C1058" s="24">
        <v>18646284550</v>
      </c>
      <c r="D1058" s="24">
        <v>9714040346589210</v>
      </c>
      <c r="E1058" s="24">
        <v>99</v>
      </c>
      <c r="F1058" s="24">
        <v>53390</v>
      </c>
      <c r="G1058" s="24">
        <v>99970016</v>
      </c>
      <c r="H1058" s="24">
        <v>11547</v>
      </c>
      <c r="I1058" s="25">
        <v>100000</v>
      </c>
    </row>
    <row r="1059" hidden="1" spans="1:9">
      <c r="A1059" s="24">
        <v>201704</v>
      </c>
      <c r="B1059" s="24">
        <v>451</v>
      </c>
      <c r="C1059" s="24">
        <v>15561563870</v>
      </c>
      <c r="D1059" s="24">
        <v>9816092685848590</v>
      </c>
      <c r="E1059" s="24">
        <v>99</v>
      </c>
      <c r="F1059" s="24">
        <v>53390</v>
      </c>
      <c r="G1059" s="24">
        <v>99970016</v>
      </c>
      <c r="H1059" s="24">
        <v>11547</v>
      </c>
      <c r="I1059" s="25">
        <v>50000</v>
      </c>
    </row>
    <row r="1060" hidden="1" spans="1:9">
      <c r="A1060" s="24">
        <v>201704</v>
      </c>
      <c r="B1060" s="24">
        <v>451</v>
      </c>
      <c r="C1060" s="24">
        <v>13115316502</v>
      </c>
      <c r="D1060" s="24">
        <v>9816060881408180</v>
      </c>
      <c r="E1060" s="24">
        <v>99</v>
      </c>
      <c r="F1060" s="24">
        <v>53390</v>
      </c>
      <c r="G1060" s="24">
        <v>99970016</v>
      </c>
      <c r="H1060" s="24">
        <v>11547</v>
      </c>
      <c r="I1060" s="25">
        <v>400000</v>
      </c>
    </row>
    <row r="1061" hidden="1" spans="1:9">
      <c r="A1061" s="24">
        <v>201704</v>
      </c>
      <c r="B1061" s="24">
        <v>456</v>
      </c>
      <c r="C1061" s="24">
        <v>13039787819</v>
      </c>
      <c r="D1061" s="24">
        <v>9816031578019890</v>
      </c>
      <c r="E1061" s="24">
        <v>99</v>
      </c>
      <c r="F1061" s="24">
        <v>53390</v>
      </c>
      <c r="G1061" s="24">
        <v>99970016</v>
      </c>
      <c r="H1061" s="24">
        <v>11547</v>
      </c>
      <c r="I1061" s="25">
        <v>400000</v>
      </c>
    </row>
    <row r="1062" hidden="1" spans="1:9">
      <c r="A1062" s="24">
        <v>201704</v>
      </c>
      <c r="B1062" s="24">
        <v>459</v>
      </c>
      <c r="C1062" s="24">
        <v>13009831305</v>
      </c>
      <c r="D1062" s="24">
        <v>9816081383734690</v>
      </c>
      <c r="E1062" s="24">
        <v>99</v>
      </c>
      <c r="F1062" s="24">
        <v>53390</v>
      </c>
      <c r="G1062" s="24">
        <v>99970016</v>
      </c>
      <c r="H1062" s="24">
        <v>11547</v>
      </c>
      <c r="I1062" s="25">
        <v>100000</v>
      </c>
    </row>
    <row r="1063" hidden="1" spans="1:9">
      <c r="A1063" s="24">
        <v>201704</v>
      </c>
      <c r="B1063" s="24">
        <v>451</v>
      </c>
      <c r="C1063" s="24">
        <v>15546405596</v>
      </c>
      <c r="D1063" s="24">
        <v>9817032495617800</v>
      </c>
      <c r="E1063" s="24">
        <v>99</v>
      </c>
      <c r="F1063" s="24">
        <v>53390</v>
      </c>
      <c r="G1063" s="24">
        <v>99970016</v>
      </c>
      <c r="H1063" s="24">
        <v>11547</v>
      </c>
      <c r="I1063" s="25">
        <v>800000</v>
      </c>
    </row>
    <row r="1064" hidden="1" spans="1:9">
      <c r="A1064" s="24">
        <v>201704</v>
      </c>
      <c r="B1064" s="24">
        <v>456</v>
      </c>
      <c r="C1064" s="24">
        <v>15604565830</v>
      </c>
      <c r="D1064" s="24">
        <v>9816080983603520</v>
      </c>
      <c r="E1064" s="24">
        <v>99</v>
      </c>
      <c r="F1064" s="24">
        <v>53390</v>
      </c>
      <c r="G1064" s="24">
        <v>99970016</v>
      </c>
      <c r="H1064" s="24">
        <v>11547</v>
      </c>
      <c r="I1064" s="25">
        <v>200000</v>
      </c>
    </row>
    <row r="1065" hidden="1" spans="1:9">
      <c r="A1065" s="24">
        <v>201704</v>
      </c>
      <c r="B1065" s="24">
        <v>451</v>
      </c>
      <c r="C1065" s="24">
        <v>13019723169</v>
      </c>
      <c r="D1065" s="24">
        <v>9816070482503250</v>
      </c>
      <c r="E1065" s="24">
        <v>99</v>
      </c>
      <c r="F1065" s="24">
        <v>53390</v>
      </c>
      <c r="G1065" s="24">
        <v>99970016</v>
      </c>
      <c r="H1065" s="24">
        <v>11547</v>
      </c>
      <c r="I1065" s="25">
        <v>50000</v>
      </c>
    </row>
    <row r="1066" hidden="1" spans="1:9">
      <c r="A1066" s="24">
        <v>201704</v>
      </c>
      <c r="B1066" s="24">
        <v>451</v>
      </c>
      <c r="C1066" s="24">
        <v>13159878569</v>
      </c>
      <c r="D1066" s="24">
        <v>9816121490305070</v>
      </c>
      <c r="E1066" s="24">
        <v>99</v>
      </c>
      <c r="F1066" s="24">
        <v>53390</v>
      </c>
      <c r="G1066" s="24">
        <v>99970016</v>
      </c>
      <c r="H1066" s="24">
        <v>11547</v>
      </c>
      <c r="I1066" s="25">
        <v>100000</v>
      </c>
    </row>
    <row r="1067" hidden="1" spans="1:9">
      <c r="A1067" s="24">
        <v>201704</v>
      </c>
      <c r="B1067" s="24">
        <v>456</v>
      </c>
      <c r="C1067" s="24">
        <v>13124560757</v>
      </c>
      <c r="D1067" s="24">
        <v>9816062281952890</v>
      </c>
      <c r="E1067" s="24">
        <v>99</v>
      </c>
      <c r="F1067" s="24">
        <v>53390</v>
      </c>
      <c r="G1067" s="24">
        <v>99970016</v>
      </c>
      <c r="H1067" s="24">
        <v>11547</v>
      </c>
      <c r="I1067" s="25">
        <v>200000</v>
      </c>
    </row>
    <row r="1068" hidden="1" spans="1:9">
      <c r="A1068" s="24">
        <v>201704</v>
      </c>
      <c r="B1068" s="24">
        <v>456</v>
      </c>
      <c r="C1068" s="24">
        <v>13124560757</v>
      </c>
      <c r="D1068" s="24">
        <v>9816062281952890</v>
      </c>
      <c r="E1068" s="24">
        <v>99</v>
      </c>
      <c r="F1068" s="24">
        <v>53390</v>
      </c>
      <c r="G1068" s="24">
        <v>99970013</v>
      </c>
      <c r="H1068" s="24">
        <v>11548</v>
      </c>
      <c r="I1068" s="25">
        <v>660720</v>
      </c>
    </row>
    <row r="1069" hidden="1" spans="1:9">
      <c r="A1069" s="24">
        <v>201704</v>
      </c>
      <c r="B1069" s="24">
        <v>457</v>
      </c>
      <c r="C1069" s="24">
        <v>15636430675</v>
      </c>
      <c r="D1069" s="24">
        <v>9816091285208950</v>
      </c>
      <c r="E1069" s="24">
        <v>99</v>
      </c>
      <c r="F1069" s="24">
        <v>53390</v>
      </c>
      <c r="G1069" s="24">
        <v>99970016</v>
      </c>
      <c r="H1069" s="24">
        <v>11547</v>
      </c>
      <c r="I1069" s="25">
        <v>50000</v>
      </c>
    </row>
    <row r="1070" hidden="1" spans="1:9">
      <c r="A1070" s="24">
        <v>201704</v>
      </c>
      <c r="B1070" s="24">
        <v>451</v>
      </c>
      <c r="C1070" s="24">
        <v>18686782050</v>
      </c>
      <c r="D1070" s="24">
        <v>9816121990669030</v>
      </c>
      <c r="E1070" s="24">
        <v>99</v>
      </c>
      <c r="F1070" s="24">
        <v>53390</v>
      </c>
      <c r="G1070" s="24">
        <v>99970013</v>
      </c>
      <c r="H1070" s="24">
        <v>11548</v>
      </c>
      <c r="I1070" s="25">
        <v>8470500</v>
      </c>
    </row>
    <row r="1071" hidden="1" spans="1:9">
      <c r="A1071" s="24">
        <v>201704</v>
      </c>
      <c r="B1071" s="24">
        <v>457</v>
      </c>
      <c r="C1071" s="24">
        <v>13091750030</v>
      </c>
      <c r="D1071" s="24">
        <v>9816051680455420</v>
      </c>
      <c r="E1071" s="24">
        <v>99</v>
      </c>
      <c r="F1071" s="24">
        <v>53390</v>
      </c>
      <c r="G1071" s="24">
        <v>99970016</v>
      </c>
      <c r="H1071" s="24">
        <v>11547</v>
      </c>
      <c r="I1071" s="25">
        <v>1200000</v>
      </c>
    </row>
    <row r="1072" hidden="1" spans="1:9">
      <c r="A1072" s="24">
        <v>201704</v>
      </c>
      <c r="B1072" s="24">
        <v>459</v>
      </c>
      <c r="C1072" s="24">
        <v>13019085503</v>
      </c>
      <c r="D1072" s="24">
        <v>9815102773696610</v>
      </c>
      <c r="E1072" s="24">
        <v>99</v>
      </c>
      <c r="F1072" s="24">
        <v>53390</v>
      </c>
      <c r="G1072" s="24">
        <v>99970013</v>
      </c>
      <c r="H1072" s="24">
        <v>11548</v>
      </c>
      <c r="I1072" s="25">
        <v>95650</v>
      </c>
    </row>
    <row r="1073" hidden="1" spans="1:9">
      <c r="A1073" s="24">
        <v>201704</v>
      </c>
      <c r="B1073" s="24">
        <v>459</v>
      </c>
      <c r="C1073" s="24">
        <v>13019085503</v>
      </c>
      <c r="D1073" s="24">
        <v>9815102773696610</v>
      </c>
      <c r="E1073" s="24">
        <v>99</v>
      </c>
      <c r="F1073" s="24">
        <v>53390</v>
      </c>
      <c r="G1073" s="24">
        <v>99970016</v>
      </c>
      <c r="H1073" s="24">
        <v>11547</v>
      </c>
      <c r="I1073" s="25">
        <v>400000</v>
      </c>
    </row>
    <row r="1074" hidden="1" spans="1:9">
      <c r="A1074" s="24">
        <v>201704</v>
      </c>
      <c r="B1074" s="24">
        <v>452</v>
      </c>
      <c r="C1074" s="24">
        <v>13069970854</v>
      </c>
      <c r="D1074" s="24">
        <v>9816080983575180</v>
      </c>
      <c r="E1074" s="24">
        <v>99</v>
      </c>
      <c r="F1074" s="24">
        <v>53390</v>
      </c>
      <c r="G1074" s="24">
        <v>99970016</v>
      </c>
      <c r="H1074" s="24">
        <v>11547</v>
      </c>
      <c r="I1074" s="25">
        <v>400000</v>
      </c>
    </row>
    <row r="1075" hidden="1" spans="1:9">
      <c r="A1075" s="24">
        <v>201704</v>
      </c>
      <c r="B1075" s="24">
        <v>455</v>
      </c>
      <c r="C1075" s="24">
        <v>15545556309</v>
      </c>
      <c r="D1075" s="24">
        <v>9816032978578740</v>
      </c>
      <c r="E1075" s="24">
        <v>99</v>
      </c>
      <c r="F1075" s="24">
        <v>53390</v>
      </c>
      <c r="G1075" s="24">
        <v>99970016</v>
      </c>
      <c r="H1075" s="24">
        <v>11547</v>
      </c>
      <c r="I1075" s="25">
        <v>50000</v>
      </c>
    </row>
    <row r="1076" hidden="1" spans="1:9">
      <c r="A1076" s="24">
        <v>201704</v>
      </c>
      <c r="B1076" s="24">
        <v>452</v>
      </c>
      <c r="C1076" s="24">
        <v>13089755402</v>
      </c>
      <c r="D1076" s="24">
        <v>9815081171444520</v>
      </c>
      <c r="E1076" s="24">
        <v>99</v>
      </c>
      <c r="F1076" s="24">
        <v>53390</v>
      </c>
      <c r="G1076" s="24">
        <v>99970013</v>
      </c>
      <c r="H1076" s="24">
        <v>11548</v>
      </c>
      <c r="I1076" s="25">
        <v>192220</v>
      </c>
    </row>
    <row r="1077" hidden="1" spans="1:9">
      <c r="A1077" s="24">
        <v>201704</v>
      </c>
      <c r="B1077" s="24">
        <v>452</v>
      </c>
      <c r="C1077" s="24">
        <v>13089755402</v>
      </c>
      <c r="D1077" s="24">
        <v>9815081171444520</v>
      </c>
      <c r="E1077" s="24">
        <v>99</v>
      </c>
      <c r="F1077" s="24">
        <v>53390</v>
      </c>
      <c r="G1077" s="24">
        <v>99970016</v>
      </c>
      <c r="H1077" s="24">
        <v>11547</v>
      </c>
      <c r="I1077" s="25">
        <v>800000</v>
      </c>
    </row>
    <row r="1078" hidden="1" spans="1:9">
      <c r="A1078" s="24">
        <v>201704</v>
      </c>
      <c r="B1078" s="24">
        <v>459</v>
      </c>
      <c r="C1078" s="24">
        <v>13089030281</v>
      </c>
      <c r="D1078" s="24">
        <v>9816090184561740</v>
      </c>
      <c r="E1078" s="24">
        <v>99</v>
      </c>
      <c r="F1078" s="24">
        <v>53390</v>
      </c>
      <c r="G1078" s="24">
        <v>99970013</v>
      </c>
      <c r="H1078" s="24">
        <v>11548</v>
      </c>
      <c r="I1078" s="25">
        <v>107940</v>
      </c>
    </row>
    <row r="1079" hidden="1" spans="1:9">
      <c r="A1079" s="24">
        <v>201704</v>
      </c>
      <c r="B1079" s="24">
        <v>459</v>
      </c>
      <c r="C1079" s="24">
        <v>13089030281</v>
      </c>
      <c r="D1079" s="24">
        <v>9816090184561740</v>
      </c>
      <c r="E1079" s="24">
        <v>99</v>
      </c>
      <c r="F1079" s="24">
        <v>53390</v>
      </c>
      <c r="G1079" s="24">
        <v>99970016</v>
      </c>
      <c r="H1079" s="24">
        <v>11547</v>
      </c>
      <c r="I1079" s="25">
        <v>400000</v>
      </c>
    </row>
    <row r="1080" hidden="1" spans="1:9">
      <c r="A1080" s="24">
        <v>201704</v>
      </c>
      <c r="B1080" s="24">
        <v>464</v>
      </c>
      <c r="C1080" s="24">
        <v>13009968712</v>
      </c>
      <c r="D1080" s="24">
        <v>9816051180285510</v>
      </c>
      <c r="E1080" s="24">
        <v>99</v>
      </c>
      <c r="F1080" s="24">
        <v>53390</v>
      </c>
      <c r="G1080" s="24">
        <v>99970016</v>
      </c>
      <c r="H1080" s="24">
        <v>11547</v>
      </c>
      <c r="I1080" s="25">
        <v>50000</v>
      </c>
    </row>
    <row r="1081" hidden="1" spans="1:9">
      <c r="A1081" s="24">
        <v>201704</v>
      </c>
      <c r="B1081" s="24">
        <v>459</v>
      </c>
      <c r="C1081" s="24">
        <v>13204590610</v>
      </c>
      <c r="D1081" s="24">
        <v>9817031495143030</v>
      </c>
      <c r="E1081" s="24">
        <v>99</v>
      </c>
      <c r="F1081" s="24">
        <v>53390</v>
      </c>
      <c r="G1081" s="24">
        <v>99970013</v>
      </c>
      <c r="H1081" s="24">
        <v>11548</v>
      </c>
      <c r="I1081" s="25">
        <v>6930</v>
      </c>
    </row>
    <row r="1082" hidden="1" spans="1:9">
      <c r="A1082" s="24">
        <v>201704</v>
      </c>
      <c r="B1082" s="24">
        <v>459</v>
      </c>
      <c r="C1082" s="24">
        <v>13204590610</v>
      </c>
      <c r="D1082" s="24">
        <v>9817031495143030</v>
      </c>
      <c r="E1082" s="24">
        <v>99</v>
      </c>
      <c r="F1082" s="24">
        <v>53390</v>
      </c>
      <c r="G1082" s="24">
        <v>99970016</v>
      </c>
      <c r="H1082" s="24">
        <v>11547</v>
      </c>
      <c r="I1082" s="25">
        <v>400000</v>
      </c>
    </row>
    <row r="1083" hidden="1" spans="1:9">
      <c r="A1083" s="24">
        <v>201704</v>
      </c>
      <c r="B1083" s="24">
        <v>451</v>
      </c>
      <c r="C1083" s="24">
        <v>15545540032</v>
      </c>
      <c r="D1083" s="24">
        <v>101105273082804</v>
      </c>
      <c r="E1083" s="24">
        <v>99</v>
      </c>
      <c r="F1083" s="24">
        <v>53390</v>
      </c>
      <c r="G1083" s="24">
        <v>99970013</v>
      </c>
      <c r="H1083" s="24">
        <v>11548</v>
      </c>
      <c r="I1083" s="25">
        <v>127120</v>
      </c>
    </row>
    <row r="1084" hidden="1" spans="1:9">
      <c r="A1084" s="24">
        <v>201704</v>
      </c>
      <c r="B1084" s="24">
        <v>451</v>
      </c>
      <c r="C1084" s="24">
        <v>15545540032</v>
      </c>
      <c r="D1084" s="24">
        <v>101105273082804</v>
      </c>
      <c r="E1084" s="24">
        <v>99</v>
      </c>
      <c r="F1084" s="24">
        <v>53390</v>
      </c>
      <c r="G1084" s="24">
        <v>99970016</v>
      </c>
      <c r="H1084" s="24">
        <v>11547</v>
      </c>
      <c r="I1084" s="25">
        <v>400000</v>
      </c>
    </row>
    <row r="1085" hidden="1" spans="1:9">
      <c r="A1085" s="24">
        <v>201704</v>
      </c>
      <c r="B1085" s="24">
        <v>455</v>
      </c>
      <c r="C1085" s="24">
        <v>13039953705</v>
      </c>
      <c r="D1085" s="24">
        <v>9816053181124200</v>
      </c>
      <c r="E1085" s="24">
        <v>99</v>
      </c>
      <c r="F1085" s="24">
        <v>53390</v>
      </c>
      <c r="G1085" s="24">
        <v>99970016</v>
      </c>
      <c r="H1085" s="24">
        <v>11547</v>
      </c>
      <c r="I1085" s="25">
        <v>200000</v>
      </c>
    </row>
    <row r="1086" hidden="1" spans="1:9">
      <c r="A1086" s="24">
        <v>201704</v>
      </c>
      <c r="B1086" s="24">
        <v>455</v>
      </c>
      <c r="C1086" s="24">
        <v>13039953705</v>
      </c>
      <c r="D1086" s="24">
        <v>9816053181124200</v>
      </c>
      <c r="E1086" s="24">
        <v>99</v>
      </c>
      <c r="F1086" s="24">
        <v>53390</v>
      </c>
      <c r="G1086" s="24">
        <v>99970013</v>
      </c>
      <c r="H1086" s="24">
        <v>11548</v>
      </c>
      <c r="I1086" s="25">
        <v>210240</v>
      </c>
    </row>
    <row r="1087" hidden="1" spans="1:9">
      <c r="A1087" s="24">
        <v>201705</v>
      </c>
      <c r="B1087" s="24">
        <v>452</v>
      </c>
      <c r="C1087" s="24">
        <v>13089740575</v>
      </c>
      <c r="D1087" s="24">
        <v>9816050980206980</v>
      </c>
      <c r="E1087" s="24">
        <v>99</v>
      </c>
      <c r="F1087" s="24">
        <v>53390</v>
      </c>
      <c r="G1087" s="24">
        <v>99970016</v>
      </c>
      <c r="H1087" s="24">
        <v>11547</v>
      </c>
      <c r="I1087" s="25">
        <v>50000</v>
      </c>
    </row>
    <row r="1088" hidden="1" spans="1:9">
      <c r="A1088" s="24">
        <v>201705</v>
      </c>
      <c r="B1088" s="24">
        <v>452</v>
      </c>
      <c r="C1088" s="24">
        <v>15546269462</v>
      </c>
      <c r="D1088" s="24">
        <v>9815110273971200</v>
      </c>
      <c r="E1088" s="24">
        <v>99</v>
      </c>
      <c r="F1088" s="24">
        <v>53390</v>
      </c>
      <c r="G1088" s="24">
        <v>99970016</v>
      </c>
      <c r="H1088" s="24">
        <v>11547</v>
      </c>
      <c r="I1088" s="25">
        <v>800000</v>
      </c>
    </row>
    <row r="1089" hidden="1" spans="1:9">
      <c r="A1089" s="24">
        <v>201705</v>
      </c>
      <c r="B1089" s="24">
        <v>453</v>
      </c>
      <c r="C1089" s="24">
        <v>13298795531</v>
      </c>
      <c r="D1089" s="24">
        <v>9817021393552280</v>
      </c>
      <c r="E1089" s="24">
        <v>99</v>
      </c>
      <c r="F1089" s="24">
        <v>53390</v>
      </c>
      <c r="G1089" s="24">
        <v>99970016</v>
      </c>
      <c r="H1089" s="24">
        <v>11547</v>
      </c>
      <c r="I1089" s="25">
        <v>100000</v>
      </c>
    </row>
    <row r="1090" hidden="1" spans="1:9">
      <c r="A1090" s="24">
        <v>201705</v>
      </c>
      <c r="B1090" s="24">
        <v>453</v>
      </c>
      <c r="C1090" s="24">
        <v>15604631379</v>
      </c>
      <c r="D1090" s="24">
        <v>9816030777801050</v>
      </c>
      <c r="E1090" s="24">
        <v>99</v>
      </c>
      <c r="F1090" s="24">
        <v>53390</v>
      </c>
      <c r="G1090" s="24">
        <v>99970016</v>
      </c>
      <c r="H1090" s="24">
        <v>11547</v>
      </c>
      <c r="I1090" s="25">
        <v>50000</v>
      </c>
    </row>
    <row r="1091" hidden="1" spans="1:9">
      <c r="A1091" s="24">
        <v>201705</v>
      </c>
      <c r="B1091" s="24">
        <v>455</v>
      </c>
      <c r="C1091" s="24">
        <v>15545556309</v>
      </c>
      <c r="D1091" s="24">
        <v>9816032978578740</v>
      </c>
      <c r="E1091" s="24">
        <v>99</v>
      </c>
      <c r="F1091" s="24">
        <v>53390</v>
      </c>
      <c r="G1091" s="24">
        <v>99970016</v>
      </c>
      <c r="H1091" s="24">
        <v>11547</v>
      </c>
      <c r="I1091" s="25">
        <v>50000</v>
      </c>
    </row>
    <row r="1092" hidden="1" spans="1:9">
      <c r="A1092" s="24">
        <v>201705</v>
      </c>
      <c r="B1092" s="24">
        <v>459</v>
      </c>
      <c r="C1092" s="24">
        <v>13089030281</v>
      </c>
      <c r="D1092" s="24">
        <v>9816090184561740</v>
      </c>
      <c r="E1092" s="24">
        <v>99</v>
      </c>
      <c r="F1092" s="24">
        <v>53390</v>
      </c>
      <c r="G1092" s="24">
        <v>99970016</v>
      </c>
      <c r="H1092" s="24">
        <v>11547</v>
      </c>
      <c r="I1092" s="25">
        <v>400000</v>
      </c>
    </row>
    <row r="1093" hidden="1" spans="1:9">
      <c r="A1093" s="24">
        <v>201705</v>
      </c>
      <c r="B1093" s="24">
        <v>459</v>
      </c>
      <c r="C1093" s="24">
        <v>13009831305</v>
      </c>
      <c r="D1093" s="24">
        <v>9816081383734690</v>
      </c>
      <c r="E1093" s="24">
        <v>99</v>
      </c>
      <c r="F1093" s="24">
        <v>53390</v>
      </c>
      <c r="G1093" s="24">
        <v>99970016</v>
      </c>
      <c r="H1093" s="24">
        <v>11547</v>
      </c>
      <c r="I1093" s="25">
        <v>100000</v>
      </c>
    </row>
    <row r="1094" hidden="1" spans="1:9">
      <c r="A1094" s="24">
        <v>201705</v>
      </c>
      <c r="B1094" s="24">
        <v>456</v>
      </c>
      <c r="C1094" s="24">
        <v>13124560757</v>
      </c>
      <c r="D1094" s="24">
        <v>9816062281952890</v>
      </c>
      <c r="E1094" s="24">
        <v>99</v>
      </c>
      <c r="F1094" s="24">
        <v>53390</v>
      </c>
      <c r="G1094" s="24">
        <v>99970016</v>
      </c>
      <c r="H1094" s="24">
        <v>11547</v>
      </c>
      <c r="I1094" s="25">
        <v>200000</v>
      </c>
    </row>
    <row r="1095" hidden="1" spans="1:9">
      <c r="A1095" s="24">
        <v>201705</v>
      </c>
      <c r="B1095" s="24">
        <v>456</v>
      </c>
      <c r="C1095" s="24">
        <v>13124560757</v>
      </c>
      <c r="D1095" s="24">
        <v>9816062281952890</v>
      </c>
      <c r="E1095" s="24">
        <v>99</v>
      </c>
      <c r="F1095" s="24">
        <v>53390</v>
      </c>
      <c r="G1095" s="24">
        <v>99970013</v>
      </c>
      <c r="H1095" s="24">
        <v>11548</v>
      </c>
      <c r="I1095" s="25">
        <v>674000</v>
      </c>
    </row>
    <row r="1096" hidden="1" spans="1:9">
      <c r="A1096" s="24">
        <v>201705</v>
      </c>
      <c r="B1096" s="24">
        <v>451</v>
      </c>
      <c r="C1096" s="24">
        <v>13054281568</v>
      </c>
      <c r="D1096" s="24">
        <v>9815112074902200</v>
      </c>
      <c r="E1096" s="24">
        <v>99</v>
      </c>
      <c r="F1096" s="24">
        <v>53390</v>
      </c>
      <c r="G1096" s="24">
        <v>99970013</v>
      </c>
      <c r="H1096" s="24">
        <v>11548</v>
      </c>
      <c r="I1096" s="25">
        <v>374500</v>
      </c>
    </row>
    <row r="1097" hidden="1" spans="1:9">
      <c r="A1097" s="24">
        <v>201705</v>
      </c>
      <c r="B1097" s="24">
        <v>453</v>
      </c>
      <c r="C1097" s="24">
        <v>13045340809</v>
      </c>
      <c r="D1097" s="24">
        <v>9817031395108780</v>
      </c>
      <c r="E1097" s="24">
        <v>99</v>
      </c>
      <c r="F1097" s="24">
        <v>53390</v>
      </c>
      <c r="G1097" s="24">
        <v>99970016</v>
      </c>
      <c r="H1097" s="24">
        <v>11547</v>
      </c>
      <c r="I1097" s="25">
        <v>50000</v>
      </c>
    </row>
    <row r="1098" hidden="1" spans="1:9">
      <c r="A1098" s="24">
        <v>201705</v>
      </c>
      <c r="B1098" s="24">
        <v>453</v>
      </c>
      <c r="C1098" s="24">
        <v>13045340809</v>
      </c>
      <c r="D1098" s="24">
        <v>9817031395108780</v>
      </c>
      <c r="E1098" s="24">
        <v>99</v>
      </c>
      <c r="F1098" s="24">
        <v>53390</v>
      </c>
      <c r="G1098" s="24">
        <v>99970013</v>
      </c>
      <c r="H1098" s="24">
        <v>11548</v>
      </c>
      <c r="I1098" s="25">
        <v>125460</v>
      </c>
    </row>
    <row r="1099" hidden="1" spans="1:9">
      <c r="A1099" s="24">
        <v>201705</v>
      </c>
      <c r="B1099" s="24">
        <v>464</v>
      </c>
      <c r="C1099" s="24">
        <v>13009968712</v>
      </c>
      <c r="D1099" s="24">
        <v>9816051180285510</v>
      </c>
      <c r="E1099" s="24">
        <v>99</v>
      </c>
      <c r="F1099" s="24">
        <v>53390</v>
      </c>
      <c r="G1099" s="24">
        <v>99970016</v>
      </c>
      <c r="H1099" s="24">
        <v>11547</v>
      </c>
      <c r="I1099" s="25">
        <v>50000</v>
      </c>
    </row>
    <row r="1100" hidden="1" spans="1:9">
      <c r="A1100" s="24">
        <v>201705</v>
      </c>
      <c r="B1100" s="24">
        <v>451</v>
      </c>
      <c r="C1100" s="24">
        <v>13029726327</v>
      </c>
      <c r="D1100" s="24">
        <v>9816031578020570</v>
      </c>
      <c r="E1100" s="24">
        <v>99</v>
      </c>
      <c r="F1100" s="24">
        <v>53390</v>
      </c>
      <c r="G1100" s="24">
        <v>99970016</v>
      </c>
      <c r="H1100" s="24">
        <v>11547</v>
      </c>
      <c r="I1100" s="25">
        <v>100000</v>
      </c>
    </row>
    <row r="1101" hidden="1" spans="1:9">
      <c r="A1101" s="24">
        <v>201705</v>
      </c>
      <c r="B1101" s="24">
        <v>451</v>
      </c>
      <c r="C1101" s="24">
        <v>13029726327</v>
      </c>
      <c r="D1101" s="24">
        <v>9816031578020570</v>
      </c>
      <c r="E1101" s="24">
        <v>99</v>
      </c>
      <c r="F1101" s="24">
        <v>53390</v>
      </c>
      <c r="G1101" s="24">
        <v>99970013</v>
      </c>
      <c r="H1101" s="24">
        <v>11548</v>
      </c>
      <c r="I1101" s="25">
        <v>162800</v>
      </c>
    </row>
    <row r="1102" hidden="1" spans="1:9">
      <c r="A1102" s="24">
        <v>201705</v>
      </c>
      <c r="B1102" s="24">
        <v>451</v>
      </c>
      <c r="C1102" s="24">
        <v>15546624210</v>
      </c>
      <c r="D1102" s="24">
        <v>9816090684827010</v>
      </c>
      <c r="E1102" s="24">
        <v>99</v>
      </c>
      <c r="F1102" s="24">
        <v>53390</v>
      </c>
      <c r="G1102" s="24">
        <v>99970013</v>
      </c>
      <c r="H1102" s="24">
        <v>11548</v>
      </c>
      <c r="I1102" s="25">
        <v>4702450</v>
      </c>
    </row>
    <row r="1103" hidden="1" spans="1:9">
      <c r="A1103" s="24">
        <v>201705</v>
      </c>
      <c r="B1103" s="24">
        <v>464</v>
      </c>
      <c r="C1103" s="24">
        <v>15645570168</v>
      </c>
      <c r="D1103" s="24">
        <v>9815120875435580</v>
      </c>
      <c r="E1103" s="24">
        <v>99</v>
      </c>
      <c r="F1103" s="24">
        <v>53390</v>
      </c>
      <c r="G1103" s="24">
        <v>99970016</v>
      </c>
      <c r="H1103" s="24">
        <v>11547</v>
      </c>
      <c r="I1103" s="25">
        <v>1200000</v>
      </c>
    </row>
    <row r="1104" hidden="1" spans="1:9">
      <c r="A1104" s="24">
        <v>201705</v>
      </c>
      <c r="B1104" s="24">
        <v>459</v>
      </c>
      <c r="C1104" s="24">
        <v>13029823031</v>
      </c>
      <c r="D1104" s="24">
        <v>9816052580877280</v>
      </c>
      <c r="E1104" s="24">
        <v>99</v>
      </c>
      <c r="F1104" s="24">
        <v>53390</v>
      </c>
      <c r="G1104" s="24">
        <v>99970016</v>
      </c>
      <c r="H1104" s="24">
        <v>11547</v>
      </c>
      <c r="I1104" s="25">
        <v>113250</v>
      </c>
    </row>
    <row r="1105" hidden="1" spans="1:9">
      <c r="A1105" s="24">
        <v>201705</v>
      </c>
      <c r="B1105" s="24">
        <v>451</v>
      </c>
      <c r="C1105" s="24">
        <v>15663875317</v>
      </c>
      <c r="D1105" s="24">
        <v>9817042897110620</v>
      </c>
      <c r="E1105" s="24">
        <v>99</v>
      </c>
      <c r="F1105" s="24">
        <v>53390</v>
      </c>
      <c r="G1105" s="24">
        <v>99970016</v>
      </c>
      <c r="H1105" s="24">
        <v>11547</v>
      </c>
      <c r="I1105" s="25">
        <v>100000</v>
      </c>
    </row>
    <row r="1106" hidden="1" spans="1:9">
      <c r="A1106" s="24">
        <v>201705</v>
      </c>
      <c r="B1106" s="24">
        <v>456</v>
      </c>
      <c r="C1106" s="24">
        <v>15604565830</v>
      </c>
      <c r="D1106" s="24">
        <v>9816080983603520</v>
      </c>
      <c r="E1106" s="24">
        <v>99</v>
      </c>
      <c r="F1106" s="24">
        <v>53390</v>
      </c>
      <c r="G1106" s="24">
        <v>99970016</v>
      </c>
      <c r="H1106" s="24">
        <v>11547</v>
      </c>
      <c r="I1106" s="25">
        <v>200000</v>
      </c>
    </row>
    <row r="1107" hidden="1" spans="1:9">
      <c r="A1107" s="24">
        <v>201705</v>
      </c>
      <c r="B1107" s="24">
        <v>456</v>
      </c>
      <c r="C1107" s="24">
        <v>13039787819</v>
      </c>
      <c r="D1107" s="24">
        <v>9816031578019890</v>
      </c>
      <c r="E1107" s="24">
        <v>99</v>
      </c>
      <c r="F1107" s="24">
        <v>53390</v>
      </c>
      <c r="G1107" s="24">
        <v>99970016</v>
      </c>
      <c r="H1107" s="24">
        <v>11547</v>
      </c>
      <c r="I1107" s="25">
        <v>400000</v>
      </c>
    </row>
    <row r="1108" hidden="1" spans="1:9">
      <c r="A1108" s="24">
        <v>201705</v>
      </c>
      <c r="B1108" s="24">
        <v>468</v>
      </c>
      <c r="C1108" s="24">
        <v>15545903995</v>
      </c>
      <c r="D1108" s="24">
        <v>9713042218943040</v>
      </c>
      <c r="E1108" s="24">
        <v>99</v>
      </c>
      <c r="F1108" s="24">
        <v>53390</v>
      </c>
      <c r="G1108" s="24">
        <v>99970016</v>
      </c>
      <c r="H1108" s="24">
        <v>11547</v>
      </c>
      <c r="I1108" s="25">
        <v>100000</v>
      </c>
    </row>
    <row r="1109" hidden="1" spans="1:9">
      <c r="A1109" s="24">
        <v>201705</v>
      </c>
      <c r="B1109" s="24">
        <v>468</v>
      </c>
      <c r="C1109" s="24">
        <v>15545903995</v>
      </c>
      <c r="D1109" s="24">
        <v>9713042218943040</v>
      </c>
      <c r="E1109" s="24">
        <v>99</v>
      </c>
      <c r="F1109" s="24">
        <v>53390</v>
      </c>
      <c r="G1109" s="24">
        <v>99970013</v>
      </c>
      <c r="H1109" s="24">
        <v>11548</v>
      </c>
      <c r="I1109" s="25">
        <v>174640</v>
      </c>
    </row>
    <row r="1110" hidden="1" spans="1:9">
      <c r="A1110" s="24">
        <v>201705</v>
      </c>
      <c r="B1110" s="24">
        <v>455</v>
      </c>
      <c r="C1110" s="24">
        <v>13039953705</v>
      </c>
      <c r="D1110" s="24">
        <v>9816053181124200</v>
      </c>
      <c r="E1110" s="24">
        <v>99</v>
      </c>
      <c r="F1110" s="24">
        <v>53390</v>
      </c>
      <c r="G1110" s="24">
        <v>99970016</v>
      </c>
      <c r="H1110" s="24">
        <v>11547</v>
      </c>
      <c r="I1110" s="25">
        <v>200000</v>
      </c>
    </row>
    <row r="1111" hidden="1" spans="1:9">
      <c r="A1111" s="24">
        <v>201705</v>
      </c>
      <c r="B1111" s="24">
        <v>455</v>
      </c>
      <c r="C1111" s="24">
        <v>13039953705</v>
      </c>
      <c r="D1111" s="24">
        <v>9816053181124200</v>
      </c>
      <c r="E1111" s="24">
        <v>99</v>
      </c>
      <c r="F1111" s="24">
        <v>53390</v>
      </c>
      <c r="G1111" s="24">
        <v>99970013</v>
      </c>
      <c r="H1111" s="24">
        <v>11548</v>
      </c>
      <c r="I1111" s="25">
        <v>483840</v>
      </c>
    </row>
    <row r="1112" hidden="1" spans="1:9">
      <c r="A1112" s="24">
        <v>201705</v>
      </c>
      <c r="B1112" s="24">
        <v>451</v>
      </c>
      <c r="C1112" s="24">
        <v>15546513413</v>
      </c>
      <c r="D1112" s="24">
        <v>9817041396527990</v>
      </c>
      <c r="E1112" s="24">
        <v>99</v>
      </c>
      <c r="F1112" s="24">
        <v>53390</v>
      </c>
      <c r="G1112" s="24">
        <v>99970013</v>
      </c>
      <c r="H1112" s="24">
        <v>11548</v>
      </c>
      <c r="I1112" s="25">
        <v>2678550</v>
      </c>
    </row>
    <row r="1113" hidden="1" spans="1:9">
      <c r="A1113" s="24">
        <v>201705</v>
      </c>
      <c r="B1113" s="24">
        <v>451</v>
      </c>
      <c r="C1113" s="24">
        <v>15504500846</v>
      </c>
      <c r="D1113" s="24">
        <v>9816070182412120</v>
      </c>
      <c r="E1113" s="24">
        <v>99</v>
      </c>
      <c r="F1113" s="24">
        <v>53390</v>
      </c>
      <c r="G1113" s="24">
        <v>99970016</v>
      </c>
      <c r="H1113" s="24">
        <v>11547</v>
      </c>
      <c r="I1113" s="25">
        <v>200000</v>
      </c>
    </row>
    <row r="1114" hidden="1" spans="1:9">
      <c r="A1114" s="24">
        <v>201705</v>
      </c>
      <c r="B1114" s="24">
        <v>453</v>
      </c>
      <c r="C1114" s="24">
        <v>13039700587</v>
      </c>
      <c r="D1114" s="24">
        <v>9815082071689710</v>
      </c>
      <c r="E1114" s="24">
        <v>99</v>
      </c>
      <c r="F1114" s="24">
        <v>53390</v>
      </c>
      <c r="G1114" s="24">
        <v>99970016</v>
      </c>
      <c r="H1114" s="24">
        <v>11547</v>
      </c>
      <c r="I1114" s="25">
        <v>100000</v>
      </c>
    </row>
    <row r="1115" hidden="1" spans="1:9">
      <c r="A1115" s="24">
        <v>201705</v>
      </c>
      <c r="B1115" s="24">
        <v>459</v>
      </c>
      <c r="C1115" s="24">
        <v>13298771513</v>
      </c>
      <c r="D1115" s="24">
        <v>9817051997964000</v>
      </c>
      <c r="E1115" s="24">
        <v>99</v>
      </c>
      <c r="F1115" s="24">
        <v>53390</v>
      </c>
      <c r="G1115" s="24">
        <v>99970013</v>
      </c>
      <c r="H1115" s="24">
        <v>11548</v>
      </c>
      <c r="I1115" s="25">
        <v>60</v>
      </c>
    </row>
    <row r="1116" hidden="1" spans="1:9">
      <c r="A1116" s="24">
        <v>201705</v>
      </c>
      <c r="B1116" s="24">
        <v>459</v>
      </c>
      <c r="C1116" s="24">
        <v>13019085503</v>
      </c>
      <c r="D1116" s="24">
        <v>9815102773696610</v>
      </c>
      <c r="E1116" s="24">
        <v>99</v>
      </c>
      <c r="F1116" s="24">
        <v>53390</v>
      </c>
      <c r="G1116" s="24">
        <v>99970013</v>
      </c>
      <c r="H1116" s="24">
        <v>11548</v>
      </c>
      <c r="I1116" s="25">
        <v>97100</v>
      </c>
    </row>
    <row r="1117" hidden="1" spans="1:9">
      <c r="A1117" s="24">
        <v>201705</v>
      </c>
      <c r="B1117" s="24">
        <v>459</v>
      </c>
      <c r="C1117" s="24">
        <v>13019085503</v>
      </c>
      <c r="D1117" s="24">
        <v>9815102773696610</v>
      </c>
      <c r="E1117" s="24">
        <v>99</v>
      </c>
      <c r="F1117" s="24">
        <v>53390</v>
      </c>
      <c r="G1117" s="24">
        <v>99970016</v>
      </c>
      <c r="H1117" s="24">
        <v>11547</v>
      </c>
      <c r="I1117" s="25">
        <v>400000</v>
      </c>
    </row>
    <row r="1118" hidden="1" spans="1:9">
      <c r="A1118" s="24">
        <v>201705</v>
      </c>
      <c r="B1118" s="24">
        <v>458</v>
      </c>
      <c r="C1118" s="24">
        <v>13089625051</v>
      </c>
      <c r="D1118" s="24">
        <v>9816040178686730</v>
      </c>
      <c r="E1118" s="24">
        <v>99</v>
      </c>
      <c r="F1118" s="24">
        <v>53390</v>
      </c>
      <c r="G1118" s="24">
        <v>99970016</v>
      </c>
      <c r="H1118" s="24">
        <v>11547</v>
      </c>
      <c r="I1118" s="25">
        <v>50000</v>
      </c>
    </row>
    <row r="1119" hidden="1" spans="1:9">
      <c r="A1119" s="24">
        <v>201705</v>
      </c>
      <c r="B1119" s="24">
        <v>458</v>
      </c>
      <c r="C1119" s="24">
        <v>13089625051</v>
      </c>
      <c r="D1119" s="24">
        <v>9816040178686730</v>
      </c>
      <c r="E1119" s="24">
        <v>99</v>
      </c>
      <c r="F1119" s="24">
        <v>53390</v>
      </c>
      <c r="G1119" s="24">
        <v>99970013</v>
      </c>
      <c r="H1119" s="24">
        <v>11548</v>
      </c>
      <c r="I1119" s="25">
        <v>5940</v>
      </c>
    </row>
    <row r="1120" hidden="1" spans="1:9">
      <c r="A1120" s="24">
        <v>201705</v>
      </c>
      <c r="B1120" s="24">
        <v>451</v>
      </c>
      <c r="C1120" s="24">
        <v>13159850785</v>
      </c>
      <c r="D1120" s="24">
        <v>101108154666827</v>
      </c>
      <c r="E1120" s="24">
        <v>99</v>
      </c>
      <c r="F1120" s="24">
        <v>53390</v>
      </c>
      <c r="G1120" s="24">
        <v>99970016</v>
      </c>
      <c r="H1120" s="24">
        <v>11547</v>
      </c>
      <c r="I1120" s="25">
        <v>400000</v>
      </c>
    </row>
    <row r="1121" hidden="1" spans="1:9">
      <c r="A1121" s="24">
        <v>201705</v>
      </c>
      <c r="B1121" s="24">
        <v>451</v>
      </c>
      <c r="C1121" s="24">
        <v>18686782050</v>
      </c>
      <c r="D1121" s="24">
        <v>9816121990669030</v>
      </c>
      <c r="E1121" s="24">
        <v>99</v>
      </c>
      <c r="F1121" s="24">
        <v>53390</v>
      </c>
      <c r="G1121" s="24">
        <v>99970013</v>
      </c>
      <c r="H1121" s="24">
        <v>11548</v>
      </c>
      <c r="I1121" s="25">
        <v>8544480</v>
      </c>
    </row>
    <row r="1122" hidden="1" spans="1:9">
      <c r="A1122" s="24">
        <v>201705</v>
      </c>
      <c r="B1122" s="24">
        <v>453</v>
      </c>
      <c r="C1122" s="24">
        <v>15603631425</v>
      </c>
      <c r="D1122" s="24">
        <v>9816033178657030</v>
      </c>
      <c r="E1122" s="24">
        <v>99</v>
      </c>
      <c r="F1122" s="24">
        <v>53390</v>
      </c>
      <c r="G1122" s="24">
        <v>99970016</v>
      </c>
      <c r="H1122" s="24">
        <v>11547</v>
      </c>
      <c r="I1122" s="25">
        <v>200000</v>
      </c>
    </row>
    <row r="1123" hidden="1" spans="1:9">
      <c r="A1123" s="24">
        <v>201705</v>
      </c>
      <c r="B1123" s="24">
        <v>451</v>
      </c>
      <c r="C1123" s="24">
        <v>15694519513</v>
      </c>
      <c r="D1123" s="24">
        <v>9816101986860310</v>
      </c>
      <c r="E1123" s="24">
        <v>99</v>
      </c>
      <c r="F1123" s="24">
        <v>53390</v>
      </c>
      <c r="G1123" s="24">
        <v>99970016</v>
      </c>
      <c r="H1123" s="24">
        <v>11547</v>
      </c>
      <c r="I1123" s="25">
        <v>800000</v>
      </c>
    </row>
    <row r="1124" hidden="1" spans="1:9">
      <c r="A1124" s="24">
        <v>201705</v>
      </c>
      <c r="B1124" s="24">
        <v>453</v>
      </c>
      <c r="C1124" s="24">
        <v>13091817991</v>
      </c>
      <c r="D1124" s="24">
        <v>9817051097632800</v>
      </c>
      <c r="E1124" s="24">
        <v>99</v>
      </c>
      <c r="F1124" s="24">
        <v>53390</v>
      </c>
      <c r="G1124" s="24">
        <v>99970016</v>
      </c>
      <c r="H1124" s="24">
        <v>11547</v>
      </c>
      <c r="I1124" s="25">
        <v>50000</v>
      </c>
    </row>
    <row r="1125" hidden="1" spans="1:9">
      <c r="A1125" s="24">
        <v>201705</v>
      </c>
      <c r="B1125" s="24">
        <v>451</v>
      </c>
      <c r="C1125" s="24">
        <v>13115316502</v>
      </c>
      <c r="D1125" s="24">
        <v>9816060881408180</v>
      </c>
      <c r="E1125" s="24">
        <v>99</v>
      </c>
      <c r="F1125" s="24">
        <v>53390</v>
      </c>
      <c r="G1125" s="24">
        <v>99970013</v>
      </c>
      <c r="H1125" s="24">
        <v>11548</v>
      </c>
      <c r="I1125" s="25">
        <v>252420</v>
      </c>
    </row>
    <row r="1126" hidden="1" spans="1:9">
      <c r="A1126" s="24">
        <v>201705</v>
      </c>
      <c r="B1126" s="24">
        <v>451</v>
      </c>
      <c r="C1126" s="24">
        <v>13115316502</v>
      </c>
      <c r="D1126" s="24">
        <v>9816060881408180</v>
      </c>
      <c r="E1126" s="24">
        <v>99</v>
      </c>
      <c r="F1126" s="24">
        <v>53390</v>
      </c>
      <c r="G1126" s="24">
        <v>99970016</v>
      </c>
      <c r="H1126" s="24">
        <v>11547</v>
      </c>
      <c r="I1126" s="25">
        <v>400000</v>
      </c>
    </row>
    <row r="1127" hidden="1" spans="1:9">
      <c r="A1127" s="24">
        <v>201705</v>
      </c>
      <c r="B1127" s="24">
        <v>451</v>
      </c>
      <c r="C1127" s="24">
        <v>15546108519</v>
      </c>
      <c r="D1127" s="24">
        <v>9816051780499110</v>
      </c>
      <c r="E1127" s="24">
        <v>99</v>
      </c>
      <c r="F1127" s="24">
        <v>53390</v>
      </c>
      <c r="G1127" s="24">
        <v>99970013</v>
      </c>
      <c r="H1127" s="24">
        <v>11548</v>
      </c>
      <c r="I1127" s="25">
        <v>5460770</v>
      </c>
    </row>
    <row r="1128" hidden="1" spans="1:9">
      <c r="A1128" s="24">
        <v>201705</v>
      </c>
      <c r="B1128" s="24">
        <v>452</v>
      </c>
      <c r="C1128" s="24">
        <v>13069970854</v>
      </c>
      <c r="D1128" s="24">
        <v>9816080983575180</v>
      </c>
      <c r="E1128" s="24">
        <v>99</v>
      </c>
      <c r="F1128" s="24">
        <v>53390</v>
      </c>
      <c r="G1128" s="24">
        <v>99970016</v>
      </c>
      <c r="H1128" s="24">
        <v>11547</v>
      </c>
      <c r="I1128" s="25">
        <v>400000</v>
      </c>
    </row>
    <row r="1129" hidden="1" spans="1:9">
      <c r="A1129" s="24">
        <v>201705</v>
      </c>
      <c r="B1129" s="24">
        <v>459</v>
      </c>
      <c r="C1129" s="24">
        <v>13054208433</v>
      </c>
      <c r="D1129" s="24">
        <v>9815110273997620</v>
      </c>
      <c r="E1129" s="24">
        <v>99</v>
      </c>
      <c r="F1129" s="24">
        <v>53390</v>
      </c>
      <c r="G1129" s="24">
        <v>99970016</v>
      </c>
      <c r="H1129" s="24">
        <v>11547</v>
      </c>
      <c r="I1129" s="25">
        <v>400000</v>
      </c>
    </row>
    <row r="1130" hidden="1" spans="1:9">
      <c r="A1130" s="24">
        <v>201705</v>
      </c>
      <c r="B1130" s="24">
        <v>459</v>
      </c>
      <c r="C1130" s="24">
        <v>13039826317</v>
      </c>
      <c r="D1130" s="24">
        <v>9815102773691000</v>
      </c>
      <c r="E1130" s="24">
        <v>99</v>
      </c>
      <c r="F1130" s="24">
        <v>53390</v>
      </c>
      <c r="G1130" s="24">
        <v>99970013</v>
      </c>
      <c r="H1130" s="24">
        <v>11548</v>
      </c>
      <c r="I1130" s="25">
        <v>2309400</v>
      </c>
    </row>
    <row r="1131" hidden="1" spans="1:9">
      <c r="A1131" s="24">
        <v>201705</v>
      </c>
      <c r="B1131" s="24">
        <v>459</v>
      </c>
      <c r="C1131" s="24">
        <v>13069740736</v>
      </c>
      <c r="D1131" s="24">
        <v>9816070182383640</v>
      </c>
      <c r="E1131" s="24">
        <v>99</v>
      </c>
      <c r="F1131" s="24">
        <v>53390</v>
      </c>
      <c r="G1131" s="24">
        <v>99970016</v>
      </c>
      <c r="H1131" s="24">
        <v>11547</v>
      </c>
      <c r="I1131" s="25">
        <v>100000</v>
      </c>
    </row>
    <row r="1132" hidden="1" spans="1:9">
      <c r="A1132" s="24">
        <v>201705</v>
      </c>
      <c r="B1132" s="24">
        <v>456</v>
      </c>
      <c r="C1132" s="24">
        <v>13214668068</v>
      </c>
      <c r="D1132" s="24">
        <v>9815120975450940</v>
      </c>
      <c r="E1132" s="24">
        <v>99</v>
      </c>
      <c r="F1132" s="24">
        <v>53390</v>
      </c>
      <c r="G1132" s="24">
        <v>99970016</v>
      </c>
      <c r="H1132" s="24">
        <v>11547</v>
      </c>
      <c r="I1132" s="25">
        <v>800000</v>
      </c>
    </row>
    <row r="1133" hidden="1" spans="1:9">
      <c r="A1133" s="24">
        <v>201705</v>
      </c>
      <c r="B1133" s="24">
        <v>457</v>
      </c>
      <c r="C1133" s="24">
        <v>13091750030</v>
      </c>
      <c r="D1133" s="24">
        <v>9816051680455420</v>
      </c>
      <c r="E1133" s="24">
        <v>99</v>
      </c>
      <c r="F1133" s="24">
        <v>53390</v>
      </c>
      <c r="G1133" s="24">
        <v>99970016</v>
      </c>
      <c r="H1133" s="24">
        <v>11547</v>
      </c>
      <c r="I1133" s="25">
        <v>0</v>
      </c>
    </row>
    <row r="1134" hidden="1" spans="1:9">
      <c r="A1134" s="24">
        <v>201705</v>
      </c>
      <c r="B1134" s="24">
        <v>451</v>
      </c>
      <c r="C1134" s="24">
        <v>13029807572</v>
      </c>
      <c r="D1134" s="24">
        <v>9816020377184640</v>
      </c>
      <c r="E1134" s="24">
        <v>99</v>
      </c>
      <c r="F1134" s="24">
        <v>53390</v>
      </c>
      <c r="G1134" s="24">
        <v>99970016</v>
      </c>
      <c r="H1134" s="24">
        <v>11547</v>
      </c>
      <c r="I1134" s="25">
        <v>50000</v>
      </c>
    </row>
    <row r="1135" hidden="1" spans="1:9">
      <c r="A1135" s="24">
        <v>201705</v>
      </c>
      <c r="B1135" s="24">
        <v>451</v>
      </c>
      <c r="C1135" s="24">
        <v>15545540032</v>
      </c>
      <c r="D1135" s="24">
        <v>101105273082804</v>
      </c>
      <c r="E1135" s="24">
        <v>99</v>
      </c>
      <c r="F1135" s="24">
        <v>53390</v>
      </c>
      <c r="G1135" s="24">
        <v>99970013</v>
      </c>
      <c r="H1135" s="24">
        <v>11548</v>
      </c>
      <c r="I1135" s="25">
        <v>269500</v>
      </c>
    </row>
    <row r="1136" hidden="1" spans="1:9">
      <c r="A1136" s="24">
        <v>201705</v>
      </c>
      <c r="B1136" s="24">
        <v>451</v>
      </c>
      <c r="C1136" s="24">
        <v>15545540032</v>
      </c>
      <c r="D1136" s="24">
        <v>101105273082804</v>
      </c>
      <c r="E1136" s="24">
        <v>99</v>
      </c>
      <c r="F1136" s="24">
        <v>53390</v>
      </c>
      <c r="G1136" s="24">
        <v>99970016</v>
      </c>
      <c r="H1136" s="24">
        <v>11547</v>
      </c>
      <c r="I1136" s="25">
        <v>400000</v>
      </c>
    </row>
    <row r="1137" hidden="1" spans="1:9">
      <c r="A1137" s="24">
        <v>201705</v>
      </c>
      <c r="B1137" s="24">
        <v>457</v>
      </c>
      <c r="C1137" s="24">
        <v>13039910121</v>
      </c>
      <c r="D1137" s="24">
        <v>9816101786804990</v>
      </c>
      <c r="E1137" s="24">
        <v>99</v>
      </c>
      <c r="F1137" s="24">
        <v>53390</v>
      </c>
      <c r="G1137" s="24">
        <v>99970013</v>
      </c>
      <c r="H1137" s="24">
        <v>11548</v>
      </c>
      <c r="I1137" s="25">
        <v>116400</v>
      </c>
    </row>
    <row r="1138" hidden="1" spans="1:9">
      <c r="A1138" s="24">
        <v>201705</v>
      </c>
      <c r="B1138" s="24">
        <v>457</v>
      </c>
      <c r="C1138" s="24">
        <v>13039910121</v>
      </c>
      <c r="D1138" s="24">
        <v>9816101786804990</v>
      </c>
      <c r="E1138" s="24">
        <v>99</v>
      </c>
      <c r="F1138" s="24">
        <v>53390</v>
      </c>
      <c r="G1138" s="24">
        <v>99970016</v>
      </c>
      <c r="H1138" s="24">
        <v>11547</v>
      </c>
      <c r="I1138" s="25">
        <v>200000</v>
      </c>
    </row>
    <row r="1139" hidden="1" spans="1:9">
      <c r="A1139" s="24">
        <v>201705</v>
      </c>
      <c r="B1139" s="24">
        <v>459</v>
      </c>
      <c r="C1139" s="24">
        <v>13199407682</v>
      </c>
      <c r="D1139" s="24">
        <v>9816082584202310</v>
      </c>
      <c r="E1139" s="24">
        <v>99</v>
      </c>
      <c r="F1139" s="24">
        <v>53390</v>
      </c>
      <c r="G1139" s="24">
        <v>99970016</v>
      </c>
      <c r="H1139" s="24">
        <v>11547</v>
      </c>
      <c r="I1139" s="25">
        <v>100000</v>
      </c>
    </row>
    <row r="1140" hidden="1" spans="1:9">
      <c r="A1140" s="24">
        <v>201705</v>
      </c>
      <c r="B1140" s="24">
        <v>457</v>
      </c>
      <c r="C1140" s="24">
        <v>15636430675</v>
      </c>
      <c r="D1140" s="24">
        <v>9816091285208950</v>
      </c>
      <c r="E1140" s="24">
        <v>99</v>
      </c>
      <c r="F1140" s="24">
        <v>53390</v>
      </c>
      <c r="G1140" s="24">
        <v>99970016</v>
      </c>
      <c r="H1140" s="24">
        <v>11547</v>
      </c>
      <c r="I1140" s="25">
        <v>50000</v>
      </c>
    </row>
    <row r="1141" hidden="1" spans="1:9">
      <c r="A1141" s="24">
        <v>201705</v>
      </c>
      <c r="B1141" s="24">
        <v>451</v>
      </c>
      <c r="C1141" s="24">
        <v>15636160874</v>
      </c>
      <c r="D1141" s="24">
        <v>9816061381580380</v>
      </c>
      <c r="E1141" s="24">
        <v>99</v>
      </c>
      <c r="F1141" s="24">
        <v>53390</v>
      </c>
      <c r="G1141" s="24">
        <v>99970016</v>
      </c>
      <c r="H1141" s="24">
        <v>11547</v>
      </c>
      <c r="I1141" s="25">
        <v>400000</v>
      </c>
    </row>
    <row r="1142" hidden="1" spans="1:9">
      <c r="A1142" s="24">
        <v>201705</v>
      </c>
      <c r="B1142" s="24">
        <v>459</v>
      </c>
      <c r="C1142" s="24">
        <v>18644020869</v>
      </c>
      <c r="D1142" s="24">
        <v>9815101373262960</v>
      </c>
      <c r="E1142" s="24">
        <v>99</v>
      </c>
      <c r="F1142" s="24">
        <v>53390</v>
      </c>
      <c r="G1142" s="24">
        <v>99970013</v>
      </c>
      <c r="H1142" s="24">
        <v>11548</v>
      </c>
      <c r="I1142" s="25">
        <v>217280</v>
      </c>
    </row>
    <row r="1143" hidden="1" spans="1:9">
      <c r="A1143" s="24">
        <v>201705</v>
      </c>
      <c r="B1143" s="24">
        <v>459</v>
      </c>
      <c r="C1143" s="24">
        <v>18644020869</v>
      </c>
      <c r="D1143" s="24">
        <v>9815101373262960</v>
      </c>
      <c r="E1143" s="24">
        <v>99</v>
      </c>
      <c r="F1143" s="24">
        <v>53390</v>
      </c>
      <c r="G1143" s="24">
        <v>99970016</v>
      </c>
      <c r="H1143" s="24">
        <v>11547</v>
      </c>
      <c r="I1143" s="25">
        <v>1200000</v>
      </c>
    </row>
    <row r="1144" hidden="1" spans="1:9">
      <c r="A1144" s="24">
        <v>201705</v>
      </c>
      <c r="B1144" s="24">
        <v>451</v>
      </c>
      <c r="C1144" s="24">
        <v>13019723169</v>
      </c>
      <c r="D1144" s="24">
        <v>9816070482503250</v>
      </c>
      <c r="E1144" s="24">
        <v>99</v>
      </c>
      <c r="F1144" s="24">
        <v>53390</v>
      </c>
      <c r="G1144" s="24">
        <v>99970016</v>
      </c>
      <c r="H1144" s="24">
        <v>11547</v>
      </c>
      <c r="I1144" s="25">
        <v>50000</v>
      </c>
    </row>
    <row r="1145" hidden="1" spans="1:9">
      <c r="A1145" s="24">
        <v>201705</v>
      </c>
      <c r="B1145" s="24">
        <v>451</v>
      </c>
      <c r="C1145" s="24">
        <v>18646284550</v>
      </c>
      <c r="D1145" s="24">
        <v>9714040346589210</v>
      </c>
      <c r="E1145" s="24">
        <v>99</v>
      </c>
      <c r="F1145" s="24">
        <v>53390</v>
      </c>
      <c r="G1145" s="24">
        <v>99970016</v>
      </c>
      <c r="H1145" s="24">
        <v>11547</v>
      </c>
      <c r="I1145" s="25">
        <v>100000</v>
      </c>
    </row>
    <row r="1146" hidden="1" spans="1:9">
      <c r="A1146" s="24">
        <v>201705</v>
      </c>
      <c r="B1146" s="24">
        <v>459</v>
      </c>
      <c r="C1146" s="24">
        <v>13204590610</v>
      </c>
      <c r="D1146" s="24">
        <v>9817031495143030</v>
      </c>
      <c r="E1146" s="24">
        <v>99</v>
      </c>
      <c r="F1146" s="24">
        <v>53390</v>
      </c>
      <c r="G1146" s="24">
        <v>99970016</v>
      </c>
      <c r="H1146" s="24">
        <v>11547</v>
      </c>
      <c r="I1146" s="25">
        <v>400000</v>
      </c>
    </row>
    <row r="1147" hidden="1" spans="1:9">
      <c r="A1147" s="24">
        <v>201705</v>
      </c>
      <c r="B1147" s="24">
        <v>459</v>
      </c>
      <c r="C1147" s="24">
        <v>13204590610</v>
      </c>
      <c r="D1147" s="24">
        <v>9817031495143030</v>
      </c>
      <c r="E1147" s="24">
        <v>99</v>
      </c>
      <c r="F1147" s="24">
        <v>53390</v>
      </c>
      <c r="G1147" s="24">
        <v>99970013</v>
      </c>
      <c r="H1147" s="24">
        <v>11548</v>
      </c>
      <c r="I1147" s="25">
        <v>515480</v>
      </c>
    </row>
    <row r="1148" hidden="1" spans="1:9">
      <c r="A1148" s="24">
        <v>201705</v>
      </c>
      <c r="B1148" s="24">
        <v>459</v>
      </c>
      <c r="C1148" s="24">
        <v>13089006082</v>
      </c>
      <c r="D1148" s="24">
        <v>9817051097630700</v>
      </c>
      <c r="E1148" s="24">
        <v>99</v>
      </c>
      <c r="F1148" s="24">
        <v>53390</v>
      </c>
      <c r="G1148" s="24">
        <v>99970016</v>
      </c>
      <c r="H1148" s="24">
        <v>11547</v>
      </c>
      <c r="I1148" s="25">
        <v>400000</v>
      </c>
    </row>
    <row r="1149" hidden="1" spans="1:9">
      <c r="A1149" s="24">
        <v>201705</v>
      </c>
      <c r="B1149" s="24">
        <v>452</v>
      </c>
      <c r="C1149" s="24">
        <v>13089755402</v>
      </c>
      <c r="D1149" s="24">
        <v>9815081171444520</v>
      </c>
      <c r="E1149" s="24">
        <v>99</v>
      </c>
      <c r="F1149" s="24">
        <v>53390</v>
      </c>
      <c r="G1149" s="24">
        <v>99970013</v>
      </c>
      <c r="H1149" s="24">
        <v>11548</v>
      </c>
      <c r="I1149" s="25">
        <v>254450</v>
      </c>
    </row>
    <row r="1150" hidden="1" spans="1:9">
      <c r="A1150" s="24">
        <v>201705</v>
      </c>
      <c r="B1150" s="24">
        <v>452</v>
      </c>
      <c r="C1150" s="24">
        <v>13089755402</v>
      </c>
      <c r="D1150" s="24">
        <v>9815081171444520</v>
      </c>
      <c r="E1150" s="24">
        <v>99</v>
      </c>
      <c r="F1150" s="24">
        <v>53390</v>
      </c>
      <c r="G1150" s="24">
        <v>99970016</v>
      </c>
      <c r="H1150" s="24">
        <v>11547</v>
      </c>
      <c r="I1150" s="25">
        <v>800000</v>
      </c>
    </row>
    <row r="1151" hidden="1" spans="1:9">
      <c r="A1151" s="24">
        <v>201705</v>
      </c>
      <c r="B1151" s="24">
        <v>459</v>
      </c>
      <c r="C1151" s="24">
        <v>13045491596</v>
      </c>
      <c r="D1151" s="24">
        <v>9816080483443270</v>
      </c>
      <c r="E1151" s="24">
        <v>99</v>
      </c>
      <c r="F1151" s="24">
        <v>53390</v>
      </c>
      <c r="G1151" s="24">
        <v>99970016</v>
      </c>
      <c r="H1151" s="24">
        <v>11547</v>
      </c>
      <c r="I1151" s="25">
        <v>50000</v>
      </c>
    </row>
    <row r="1152" hidden="1" spans="1:9">
      <c r="A1152" s="24">
        <v>201705</v>
      </c>
      <c r="B1152" s="24">
        <v>459</v>
      </c>
      <c r="C1152" s="24">
        <v>15604593101</v>
      </c>
      <c r="D1152" s="24">
        <v>9816031077881550</v>
      </c>
      <c r="E1152" s="24">
        <v>99</v>
      </c>
      <c r="F1152" s="24">
        <v>53390</v>
      </c>
      <c r="G1152" s="24">
        <v>99970016</v>
      </c>
      <c r="H1152" s="24">
        <v>11547</v>
      </c>
      <c r="I1152" s="25">
        <v>800000</v>
      </c>
    </row>
    <row r="1153" hidden="1" spans="1:9">
      <c r="A1153" s="24">
        <v>201705</v>
      </c>
      <c r="B1153" s="24">
        <v>453</v>
      </c>
      <c r="C1153" s="24">
        <v>13045336752</v>
      </c>
      <c r="D1153" s="24">
        <v>9816040578809050</v>
      </c>
      <c r="E1153" s="24">
        <v>99</v>
      </c>
      <c r="F1153" s="24">
        <v>53390</v>
      </c>
      <c r="G1153" s="24">
        <v>99970016</v>
      </c>
      <c r="H1153" s="24">
        <v>11547</v>
      </c>
      <c r="I1153" s="25">
        <v>100000</v>
      </c>
    </row>
    <row r="1154" hidden="1" spans="1:9">
      <c r="A1154" s="24">
        <v>201705</v>
      </c>
      <c r="B1154" s="24">
        <v>456</v>
      </c>
      <c r="C1154" s="24">
        <v>13029933036</v>
      </c>
      <c r="D1154" s="24">
        <v>9816070182386050</v>
      </c>
      <c r="E1154" s="24">
        <v>99</v>
      </c>
      <c r="F1154" s="24">
        <v>53390</v>
      </c>
      <c r="G1154" s="24">
        <v>99970016</v>
      </c>
      <c r="H1154" s="24">
        <v>11547</v>
      </c>
      <c r="I1154" s="25">
        <v>100000</v>
      </c>
    </row>
    <row r="1155" hidden="1" spans="1:9">
      <c r="A1155" s="24">
        <v>201705</v>
      </c>
      <c r="B1155" s="24">
        <v>451</v>
      </c>
      <c r="C1155" s="24">
        <v>13100874110</v>
      </c>
      <c r="D1155" s="24">
        <v>100708025110887</v>
      </c>
      <c r="E1155" s="24">
        <v>99</v>
      </c>
      <c r="F1155" s="24">
        <v>53390</v>
      </c>
      <c r="G1155" s="24">
        <v>99970016</v>
      </c>
      <c r="H1155" s="24">
        <v>11547</v>
      </c>
      <c r="I1155" s="25">
        <v>100000</v>
      </c>
    </row>
    <row r="1156" hidden="1" spans="1:9">
      <c r="A1156" s="24">
        <v>201705</v>
      </c>
      <c r="B1156" s="24">
        <v>453</v>
      </c>
      <c r="C1156" s="24">
        <v>13224639887</v>
      </c>
      <c r="D1156" s="24">
        <v>9815092772833380</v>
      </c>
      <c r="E1156" s="24">
        <v>99</v>
      </c>
      <c r="F1156" s="24">
        <v>53390</v>
      </c>
      <c r="G1156" s="24">
        <v>99970016</v>
      </c>
      <c r="H1156" s="24">
        <v>11547</v>
      </c>
      <c r="I1156" s="25">
        <v>200000</v>
      </c>
    </row>
    <row r="1157" hidden="1" spans="1:9">
      <c r="A1157" s="24">
        <v>201705</v>
      </c>
      <c r="B1157" s="24">
        <v>467</v>
      </c>
      <c r="C1157" s="24">
        <v>13136966202</v>
      </c>
      <c r="D1157" s="24">
        <v>9713072226639910</v>
      </c>
      <c r="E1157" s="24">
        <v>99</v>
      </c>
      <c r="F1157" s="24">
        <v>53390</v>
      </c>
      <c r="G1157" s="24">
        <v>99970013</v>
      </c>
      <c r="H1157" s="24">
        <v>11548</v>
      </c>
      <c r="I1157" s="25">
        <v>10260</v>
      </c>
    </row>
    <row r="1158" hidden="1" spans="1:9">
      <c r="A1158" s="24">
        <v>201705</v>
      </c>
      <c r="B1158" s="24">
        <v>467</v>
      </c>
      <c r="C1158" s="24">
        <v>13136966202</v>
      </c>
      <c r="D1158" s="24">
        <v>9713072226639910</v>
      </c>
      <c r="E1158" s="24">
        <v>99</v>
      </c>
      <c r="F1158" s="24">
        <v>53390</v>
      </c>
      <c r="G1158" s="24">
        <v>99970016</v>
      </c>
      <c r="H1158" s="24">
        <v>11547</v>
      </c>
      <c r="I1158" s="25">
        <v>50000</v>
      </c>
    </row>
    <row r="1159" hidden="1" spans="1:9">
      <c r="A1159" s="24">
        <v>201705</v>
      </c>
      <c r="B1159" s="24">
        <v>451</v>
      </c>
      <c r="C1159" s="24">
        <v>13125911397</v>
      </c>
      <c r="D1159" s="24">
        <v>9816032178221190</v>
      </c>
      <c r="E1159" s="24">
        <v>99</v>
      </c>
      <c r="F1159" s="24">
        <v>53390</v>
      </c>
      <c r="G1159" s="24">
        <v>99970013</v>
      </c>
      <c r="H1159" s="24">
        <v>11548</v>
      </c>
      <c r="I1159" s="25">
        <v>2674800</v>
      </c>
    </row>
    <row r="1160" hidden="1" spans="1:9">
      <c r="A1160" s="24">
        <v>201705</v>
      </c>
      <c r="B1160" s="24">
        <v>451</v>
      </c>
      <c r="C1160" s="24">
        <v>15545136012</v>
      </c>
      <c r="D1160" s="24">
        <v>9816122290842220</v>
      </c>
      <c r="E1160" s="24">
        <v>99</v>
      </c>
      <c r="F1160" s="24">
        <v>53390</v>
      </c>
      <c r="G1160" s="24">
        <v>99970013</v>
      </c>
      <c r="H1160" s="24">
        <v>11548</v>
      </c>
      <c r="I1160" s="25">
        <v>60</v>
      </c>
    </row>
    <row r="1161" hidden="1" spans="1:9">
      <c r="A1161" s="24">
        <v>201705</v>
      </c>
      <c r="B1161" s="24">
        <v>451</v>
      </c>
      <c r="C1161" s="24">
        <v>15561563870</v>
      </c>
      <c r="D1161" s="24">
        <v>9816092685848590</v>
      </c>
      <c r="E1161" s="24">
        <v>99</v>
      </c>
      <c r="F1161" s="24">
        <v>53390</v>
      </c>
      <c r="G1161" s="24">
        <v>99970016</v>
      </c>
      <c r="H1161" s="24">
        <v>11547</v>
      </c>
      <c r="I1161" s="25">
        <v>50000</v>
      </c>
    </row>
    <row r="1162" hidden="1" spans="1:9">
      <c r="A1162" s="24">
        <v>201705</v>
      </c>
      <c r="B1162" s="24">
        <v>451</v>
      </c>
      <c r="C1162" s="24">
        <v>15546405596</v>
      </c>
      <c r="D1162" s="24">
        <v>9817032495617800</v>
      </c>
      <c r="E1162" s="24">
        <v>99</v>
      </c>
      <c r="F1162" s="24">
        <v>53390</v>
      </c>
      <c r="G1162" s="24">
        <v>99970016</v>
      </c>
      <c r="H1162" s="24">
        <v>11547</v>
      </c>
      <c r="I1162" s="25">
        <v>800000</v>
      </c>
    </row>
    <row r="1163" hidden="1" spans="1:9">
      <c r="A1163" s="24">
        <v>201705</v>
      </c>
      <c r="B1163" s="24">
        <v>451</v>
      </c>
      <c r="C1163" s="24">
        <v>13159878569</v>
      </c>
      <c r="D1163" s="24">
        <v>9816121490305070</v>
      </c>
      <c r="E1163" s="24">
        <v>99</v>
      </c>
      <c r="F1163" s="24">
        <v>53390</v>
      </c>
      <c r="G1163" s="24">
        <v>99970016</v>
      </c>
      <c r="H1163" s="24">
        <v>11547</v>
      </c>
      <c r="I1163" s="25">
        <v>100000</v>
      </c>
    </row>
    <row r="1164" hidden="1" spans="1:9">
      <c r="A1164" s="24">
        <v>201705</v>
      </c>
      <c r="B1164" s="24">
        <v>459</v>
      </c>
      <c r="C1164" s="24">
        <v>13114590981</v>
      </c>
      <c r="D1164" s="24">
        <v>9817021593685930</v>
      </c>
      <c r="E1164" s="24">
        <v>99</v>
      </c>
      <c r="F1164" s="24">
        <v>53390</v>
      </c>
      <c r="G1164" s="24">
        <v>99970016</v>
      </c>
      <c r="H1164" s="24">
        <v>11547</v>
      </c>
      <c r="I1164" s="25">
        <v>800000</v>
      </c>
    </row>
    <row r="1165" hidden="1" spans="1:9">
      <c r="A1165" s="24">
        <v>201705</v>
      </c>
      <c r="B1165" s="24">
        <v>467</v>
      </c>
      <c r="C1165" s="24">
        <v>13224675158</v>
      </c>
      <c r="D1165" s="24">
        <v>9713071225987090</v>
      </c>
      <c r="E1165" s="24">
        <v>99</v>
      </c>
      <c r="F1165" s="24">
        <v>53390</v>
      </c>
      <c r="G1165" s="24">
        <v>99970016</v>
      </c>
      <c r="H1165" s="24">
        <v>11547</v>
      </c>
      <c r="I1165" s="25">
        <v>50000</v>
      </c>
    </row>
    <row r="1166" hidden="1" spans="1:9">
      <c r="A1166" s="24">
        <v>201705</v>
      </c>
      <c r="B1166" s="24">
        <v>453</v>
      </c>
      <c r="C1166" s="24">
        <v>13019063513</v>
      </c>
      <c r="D1166" s="24">
        <v>9816100886404270</v>
      </c>
      <c r="E1166" s="24">
        <v>99</v>
      </c>
      <c r="F1166" s="24">
        <v>53390</v>
      </c>
      <c r="G1166" s="24">
        <v>99970016</v>
      </c>
      <c r="H1166" s="24">
        <v>11547</v>
      </c>
      <c r="I1166" s="25">
        <v>800000</v>
      </c>
    </row>
    <row r="1167" hidden="1" spans="1:9">
      <c r="A1167" s="24">
        <v>201705</v>
      </c>
      <c r="B1167" s="24">
        <v>459</v>
      </c>
      <c r="C1167" s="24">
        <v>18603679568</v>
      </c>
      <c r="D1167" s="24">
        <v>9815061169665820</v>
      </c>
      <c r="E1167" s="24">
        <v>99</v>
      </c>
      <c r="F1167" s="24">
        <v>53390</v>
      </c>
      <c r="G1167" s="24">
        <v>99970016</v>
      </c>
      <c r="H1167" s="24">
        <v>11547</v>
      </c>
      <c r="I1167" s="25">
        <v>800000</v>
      </c>
    </row>
    <row r="1168" hidden="1" spans="1:9">
      <c r="A1168" s="24">
        <v>201705</v>
      </c>
      <c r="B1168" s="24">
        <v>459</v>
      </c>
      <c r="C1168" s="24">
        <v>13029836886</v>
      </c>
      <c r="D1168" s="24">
        <v>9816040178713340</v>
      </c>
      <c r="E1168" s="24">
        <v>99</v>
      </c>
      <c r="F1168" s="24">
        <v>53390</v>
      </c>
      <c r="G1168" s="24">
        <v>99970016</v>
      </c>
      <c r="H1168" s="24">
        <v>11547</v>
      </c>
      <c r="I1168" s="25">
        <v>400000</v>
      </c>
    </row>
    <row r="1169" hidden="1" spans="1:9">
      <c r="A1169" s="24">
        <v>201705</v>
      </c>
      <c r="B1169" s="24">
        <v>451</v>
      </c>
      <c r="C1169" s="24">
        <v>13029703065</v>
      </c>
      <c r="D1169" s="24">
        <v>9816070482503800</v>
      </c>
      <c r="E1169" s="24">
        <v>99</v>
      </c>
      <c r="F1169" s="24">
        <v>53390</v>
      </c>
      <c r="G1169" s="24">
        <v>99970013</v>
      </c>
      <c r="H1169" s="24">
        <v>11548</v>
      </c>
      <c r="I1169" s="25">
        <v>11340</v>
      </c>
    </row>
    <row r="1170" hidden="1" spans="1:9">
      <c r="A1170" s="24">
        <v>201705</v>
      </c>
      <c r="B1170" s="24">
        <v>451</v>
      </c>
      <c r="C1170" s="24">
        <v>13029703065</v>
      </c>
      <c r="D1170" s="24">
        <v>9816070482503800</v>
      </c>
      <c r="E1170" s="24">
        <v>99</v>
      </c>
      <c r="F1170" s="24">
        <v>53390</v>
      </c>
      <c r="G1170" s="24">
        <v>99970016</v>
      </c>
      <c r="H1170" s="24">
        <v>11547</v>
      </c>
      <c r="I1170" s="25">
        <v>50000</v>
      </c>
    </row>
    <row r="1171" hidden="1" spans="1:9">
      <c r="A1171" s="24">
        <v>201705</v>
      </c>
      <c r="B1171" s="24">
        <v>451</v>
      </c>
      <c r="C1171" s="24">
        <v>13009803147</v>
      </c>
      <c r="D1171" s="24">
        <v>9816070582524720</v>
      </c>
      <c r="E1171" s="24">
        <v>99</v>
      </c>
      <c r="F1171" s="24">
        <v>53390</v>
      </c>
      <c r="G1171" s="24">
        <v>99970016</v>
      </c>
      <c r="H1171" s="24">
        <v>11547</v>
      </c>
      <c r="I1171" s="25">
        <v>50000</v>
      </c>
    </row>
    <row r="1172" hidden="1" spans="1:9">
      <c r="A1172" s="24">
        <v>201705</v>
      </c>
      <c r="B1172" s="24">
        <v>451</v>
      </c>
      <c r="C1172" s="24">
        <v>15604616530</v>
      </c>
      <c r="D1172" s="24">
        <v>9817031395100600</v>
      </c>
      <c r="E1172" s="24">
        <v>99</v>
      </c>
      <c r="F1172" s="24">
        <v>53390</v>
      </c>
      <c r="G1172" s="24">
        <v>99970016</v>
      </c>
      <c r="H1172" s="24">
        <v>11547</v>
      </c>
      <c r="I1172" s="25">
        <v>3000000</v>
      </c>
    </row>
    <row r="1173" hidden="1" spans="1:9">
      <c r="A1173" s="24">
        <v>201705</v>
      </c>
      <c r="B1173" s="24">
        <v>454</v>
      </c>
      <c r="C1173" s="24">
        <v>15545413110</v>
      </c>
      <c r="D1173" s="24">
        <v>9816011176616520</v>
      </c>
      <c r="E1173" s="24">
        <v>99</v>
      </c>
      <c r="F1173" s="24">
        <v>53390</v>
      </c>
      <c r="G1173" s="24">
        <v>99970016</v>
      </c>
      <c r="H1173" s="24">
        <v>11547</v>
      </c>
      <c r="I1173" s="25">
        <v>200000</v>
      </c>
    </row>
    <row r="1174" hidden="1" spans="1:9">
      <c r="A1174" s="24">
        <v>201706</v>
      </c>
      <c r="B1174" s="24">
        <v>451</v>
      </c>
      <c r="C1174" s="24">
        <v>13115316502</v>
      </c>
      <c r="D1174" s="24">
        <v>9816060881408180</v>
      </c>
      <c r="E1174" s="24">
        <v>99</v>
      </c>
      <c r="F1174" s="24">
        <v>53390</v>
      </c>
      <c r="G1174" s="24">
        <v>99970013</v>
      </c>
      <c r="H1174" s="24">
        <v>11548</v>
      </c>
      <c r="I1174" s="25">
        <v>770770</v>
      </c>
    </row>
    <row r="1175" hidden="1" spans="1:9">
      <c r="A1175" s="24">
        <v>201706</v>
      </c>
      <c r="B1175" s="24">
        <v>451</v>
      </c>
      <c r="C1175" s="24">
        <v>13029703065</v>
      </c>
      <c r="D1175" s="24">
        <v>9816070482503800</v>
      </c>
      <c r="E1175" s="24">
        <v>99</v>
      </c>
      <c r="F1175" s="24">
        <v>53390</v>
      </c>
      <c r="G1175" s="24">
        <v>99970016</v>
      </c>
      <c r="H1175" s="24">
        <v>11547</v>
      </c>
      <c r="I1175" s="25">
        <v>50000</v>
      </c>
    </row>
    <row r="1176" hidden="1" spans="1:9">
      <c r="A1176" s="24">
        <v>201706</v>
      </c>
      <c r="B1176" s="24">
        <v>451</v>
      </c>
      <c r="C1176" s="24">
        <v>15546405596</v>
      </c>
      <c r="D1176" s="24">
        <v>9817032495617800</v>
      </c>
      <c r="E1176" s="24">
        <v>99</v>
      </c>
      <c r="F1176" s="24">
        <v>53390</v>
      </c>
      <c r="G1176" s="24">
        <v>99970016</v>
      </c>
      <c r="H1176" s="24">
        <v>11547</v>
      </c>
      <c r="I1176" s="25">
        <v>800000</v>
      </c>
    </row>
    <row r="1177" hidden="1" spans="1:9">
      <c r="A1177" s="24">
        <v>201706</v>
      </c>
      <c r="B1177" s="24">
        <v>451</v>
      </c>
      <c r="C1177" s="24">
        <v>13029807572</v>
      </c>
      <c r="D1177" s="24">
        <v>9816020377184640</v>
      </c>
      <c r="E1177" s="24">
        <v>99</v>
      </c>
      <c r="F1177" s="24">
        <v>53390</v>
      </c>
      <c r="G1177" s="24">
        <v>99970016</v>
      </c>
      <c r="H1177" s="24">
        <v>11547</v>
      </c>
      <c r="I1177" s="25">
        <v>50000</v>
      </c>
    </row>
    <row r="1178" hidden="1" spans="1:9">
      <c r="A1178" s="24">
        <v>201706</v>
      </c>
      <c r="B1178" s="24">
        <v>451</v>
      </c>
      <c r="C1178" s="24">
        <v>15636160874</v>
      </c>
      <c r="D1178" s="24">
        <v>9816061381580380</v>
      </c>
      <c r="E1178" s="24">
        <v>99</v>
      </c>
      <c r="F1178" s="24">
        <v>53390</v>
      </c>
      <c r="G1178" s="24">
        <v>99970016</v>
      </c>
      <c r="H1178" s="24">
        <v>11547</v>
      </c>
      <c r="I1178" s="25">
        <v>400000</v>
      </c>
    </row>
    <row r="1179" hidden="1" spans="1:9">
      <c r="A1179" s="24">
        <v>201706</v>
      </c>
      <c r="B1179" s="24">
        <v>451</v>
      </c>
      <c r="C1179" s="24">
        <v>15694519513</v>
      </c>
      <c r="D1179" s="24">
        <v>9816101986860310</v>
      </c>
      <c r="E1179" s="24">
        <v>99</v>
      </c>
      <c r="F1179" s="24">
        <v>53390</v>
      </c>
      <c r="G1179" s="24">
        <v>99970016</v>
      </c>
      <c r="H1179" s="24">
        <v>11547</v>
      </c>
      <c r="I1179" s="25">
        <v>800000</v>
      </c>
    </row>
    <row r="1180" hidden="1" spans="1:9">
      <c r="A1180" s="24">
        <v>201706</v>
      </c>
      <c r="B1180" s="24">
        <v>451</v>
      </c>
      <c r="C1180" s="24">
        <v>15504500846</v>
      </c>
      <c r="D1180" s="24">
        <v>9816070182412120</v>
      </c>
      <c r="E1180" s="24">
        <v>99</v>
      </c>
      <c r="F1180" s="24">
        <v>53390</v>
      </c>
      <c r="G1180" s="24">
        <v>99970016</v>
      </c>
      <c r="H1180" s="24">
        <v>11547</v>
      </c>
      <c r="I1180" s="25">
        <v>200000</v>
      </c>
    </row>
    <row r="1181" hidden="1" spans="1:9">
      <c r="A1181" s="24">
        <v>201706</v>
      </c>
      <c r="B1181" s="24">
        <v>451</v>
      </c>
      <c r="C1181" s="24">
        <v>13009803147</v>
      </c>
      <c r="D1181" s="24">
        <v>9816070582524720</v>
      </c>
      <c r="E1181" s="24">
        <v>99</v>
      </c>
      <c r="F1181" s="24">
        <v>53390</v>
      </c>
      <c r="G1181" s="24">
        <v>99970016</v>
      </c>
      <c r="H1181" s="24">
        <v>11547</v>
      </c>
      <c r="I1181" s="25">
        <v>50000</v>
      </c>
    </row>
    <row r="1182" hidden="1" spans="1:9">
      <c r="A1182" s="24">
        <v>201706</v>
      </c>
      <c r="B1182" s="24">
        <v>451</v>
      </c>
      <c r="C1182" s="24">
        <v>15604616530</v>
      </c>
      <c r="D1182" s="24">
        <v>9817031395100600</v>
      </c>
      <c r="E1182" s="24">
        <v>99</v>
      </c>
      <c r="F1182" s="24">
        <v>53390</v>
      </c>
      <c r="G1182" s="24">
        <v>99970016</v>
      </c>
      <c r="H1182" s="24">
        <v>11547</v>
      </c>
      <c r="I1182" s="25">
        <v>1200000</v>
      </c>
    </row>
    <row r="1183" hidden="1" spans="1:9">
      <c r="A1183" s="24">
        <v>201706</v>
      </c>
      <c r="B1183" s="24">
        <v>451</v>
      </c>
      <c r="C1183" s="24">
        <v>13125911397</v>
      </c>
      <c r="D1183" s="24">
        <v>9816032178221190</v>
      </c>
      <c r="E1183" s="24">
        <v>99</v>
      </c>
      <c r="F1183" s="24">
        <v>53390</v>
      </c>
      <c r="G1183" s="24">
        <v>99970013</v>
      </c>
      <c r="H1183" s="24">
        <v>11548</v>
      </c>
      <c r="I1183" s="25">
        <v>1649940</v>
      </c>
    </row>
    <row r="1184" hidden="1" spans="1:9">
      <c r="A1184" s="24">
        <v>201706</v>
      </c>
      <c r="B1184" s="24">
        <v>451</v>
      </c>
      <c r="C1184" s="24">
        <v>13100874110</v>
      </c>
      <c r="D1184" s="24">
        <v>100708025110887</v>
      </c>
      <c r="E1184" s="24">
        <v>99</v>
      </c>
      <c r="F1184" s="24">
        <v>53390</v>
      </c>
      <c r="G1184" s="24">
        <v>99970016</v>
      </c>
      <c r="H1184" s="24">
        <v>11547</v>
      </c>
      <c r="I1184" s="25">
        <v>100000</v>
      </c>
    </row>
    <row r="1185" hidden="1" spans="1:9">
      <c r="A1185" s="24">
        <v>201706</v>
      </c>
      <c r="B1185" s="24">
        <v>451</v>
      </c>
      <c r="C1185" s="24">
        <v>13100874110</v>
      </c>
      <c r="D1185" s="24">
        <v>100708025110887</v>
      </c>
      <c r="E1185" s="24">
        <v>99</v>
      </c>
      <c r="F1185" s="24">
        <v>53390</v>
      </c>
      <c r="G1185" s="24">
        <v>99970013</v>
      </c>
      <c r="H1185" s="24">
        <v>11548</v>
      </c>
      <c r="I1185" s="25">
        <v>107920</v>
      </c>
    </row>
    <row r="1186" hidden="1" spans="1:9">
      <c r="A1186" s="24">
        <v>201706</v>
      </c>
      <c r="B1186" s="24">
        <v>451</v>
      </c>
      <c r="C1186" s="24">
        <v>15561563870</v>
      </c>
      <c r="D1186" s="24">
        <v>9816092685848590</v>
      </c>
      <c r="E1186" s="24">
        <v>99</v>
      </c>
      <c r="F1186" s="24">
        <v>53390</v>
      </c>
      <c r="G1186" s="24">
        <v>99970013</v>
      </c>
      <c r="H1186" s="24">
        <v>11548</v>
      </c>
      <c r="I1186" s="25">
        <v>1710</v>
      </c>
    </row>
    <row r="1187" hidden="1" spans="1:9">
      <c r="A1187" s="24">
        <v>201706</v>
      </c>
      <c r="B1187" s="24">
        <v>451</v>
      </c>
      <c r="C1187" s="24">
        <v>15561563870</v>
      </c>
      <c r="D1187" s="24">
        <v>9816092685848590</v>
      </c>
      <c r="E1187" s="24">
        <v>99</v>
      </c>
      <c r="F1187" s="24">
        <v>53390</v>
      </c>
      <c r="G1187" s="24">
        <v>99970016</v>
      </c>
      <c r="H1187" s="24">
        <v>11547</v>
      </c>
      <c r="I1187" s="25">
        <v>50000</v>
      </c>
    </row>
    <row r="1188" hidden="1" spans="1:9">
      <c r="A1188" s="24">
        <v>201706</v>
      </c>
      <c r="B1188" s="24">
        <v>451</v>
      </c>
      <c r="C1188" s="24">
        <v>18686782050</v>
      </c>
      <c r="D1188" s="24">
        <v>9816121990669030</v>
      </c>
      <c r="E1188" s="24">
        <v>99</v>
      </c>
      <c r="F1188" s="24">
        <v>53390</v>
      </c>
      <c r="G1188" s="24">
        <v>99970013</v>
      </c>
      <c r="H1188" s="24">
        <v>11548</v>
      </c>
      <c r="I1188" s="25">
        <v>14179260</v>
      </c>
    </row>
    <row r="1189" hidden="1" spans="1:9">
      <c r="A1189" s="24">
        <v>201706</v>
      </c>
      <c r="B1189" s="24">
        <v>451</v>
      </c>
      <c r="C1189" s="24">
        <v>13159850785</v>
      </c>
      <c r="D1189" s="24">
        <v>101108154666827</v>
      </c>
      <c r="E1189" s="24">
        <v>99</v>
      </c>
      <c r="F1189" s="24">
        <v>53390</v>
      </c>
      <c r="G1189" s="24">
        <v>99970016</v>
      </c>
      <c r="H1189" s="24">
        <v>11547</v>
      </c>
      <c r="I1189" s="25">
        <v>400000</v>
      </c>
    </row>
    <row r="1190" hidden="1" spans="1:9">
      <c r="A1190" s="24">
        <v>201706</v>
      </c>
      <c r="B1190" s="24">
        <v>451</v>
      </c>
      <c r="C1190" s="24">
        <v>15545540032</v>
      </c>
      <c r="D1190" s="24">
        <v>101105273082804</v>
      </c>
      <c r="E1190" s="24">
        <v>99</v>
      </c>
      <c r="F1190" s="24">
        <v>53390</v>
      </c>
      <c r="G1190" s="24">
        <v>99970016</v>
      </c>
      <c r="H1190" s="24">
        <v>11547</v>
      </c>
      <c r="I1190" s="25">
        <v>400000</v>
      </c>
    </row>
    <row r="1191" hidden="1" spans="1:9">
      <c r="A1191" s="24">
        <v>201706</v>
      </c>
      <c r="B1191" s="24">
        <v>451</v>
      </c>
      <c r="C1191" s="24">
        <v>15545540032</v>
      </c>
      <c r="D1191" s="24">
        <v>101105273082804</v>
      </c>
      <c r="E1191" s="24">
        <v>99</v>
      </c>
      <c r="F1191" s="24">
        <v>53390</v>
      </c>
      <c r="G1191" s="24">
        <v>99970013</v>
      </c>
      <c r="H1191" s="24">
        <v>11548</v>
      </c>
      <c r="I1191" s="25">
        <v>560350</v>
      </c>
    </row>
    <row r="1192" hidden="1" spans="1:9">
      <c r="A1192" s="24">
        <v>201706</v>
      </c>
      <c r="B1192" s="24">
        <v>451</v>
      </c>
      <c r="C1192" s="24">
        <v>13019723169</v>
      </c>
      <c r="D1192" s="24">
        <v>9816070482503250</v>
      </c>
      <c r="E1192" s="24">
        <v>99</v>
      </c>
      <c r="F1192" s="24">
        <v>53390</v>
      </c>
      <c r="G1192" s="24">
        <v>99970016</v>
      </c>
      <c r="H1192" s="24">
        <v>11547</v>
      </c>
      <c r="I1192" s="25">
        <v>50000</v>
      </c>
    </row>
    <row r="1193" hidden="1" spans="1:9">
      <c r="A1193" s="24">
        <v>201706</v>
      </c>
      <c r="B1193" s="24">
        <v>451</v>
      </c>
      <c r="C1193" s="24">
        <v>13054281568</v>
      </c>
      <c r="D1193" s="24">
        <v>9815112074902200</v>
      </c>
      <c r="E1193" s="24">
        <v>99</v>
      </c>
      <c r="F1193" s="24">
        <v>53390</v>
      </c>
      <c r="G1193" s="24">
        <v>99970013</v>
      </c>
      <c r="H1193" s="24">
        <v>11548</v>
      </c>
      <c r="I1193" s="25">
        <v>289170</v>
      </c>
    </row>
    <row r="1194" hidden="1" spans="1:9">
      <c r="A1194" s="24">
        <v>201706</v>
      </c>
      <c r="B1194" s="24">
        <v>451</v>
      </c>
      <c r="C1194" s="24">
        <v>15663875317</v>
      </c>
      <c r="D1194" s="24">
        <v>9817042897110620</v>
      </c>
      <c r="E1194" s="24">
        <v>99</v>
      </c>
      <c r="F1194" s="24">
        <v>53390</v>
      </c>
      <c r="G1194" s="24">
        <v>99970016</v>
      </c>
      <c r="H1194" s="24">
        <v>11547</v>
      </c>
      <c r="I1194" s="25">
        <v>100000</v>
      </c>
    </row>
    <row r="1195" hidden="1" spans="1:9">
      <c r="A1195" s="24">
        <v>201706</v>
      </c>
      <c r="B1195" s="24">
        <v>451</v>
      </c>
      <c r="C1195" s="24">
        <v>13115316502</v>
      </c>
      <c r="D1195" s="24">
        <v>9816060881408180</v>
      </c>
      <c r="E1195" s="24">
        <v>99</v>
      </c>
      <c r="F1195" s="24">
        <v>53390</v>
      </c>
      <c r="G1195" s="24">
        <v>99970016</v>
      </c>
      <c r="H1195" s="24">
        <v>11547</v>
      </c>
      <c r="I1195" s="25">
        <v>400000</v>
      </c>
    </row>
    <row r="1196" hidden="1" spans="1:9">
      <c r="A1196" s="24">
        <v>201706</v>
      </c>
      <c r="B1196" s="24">
        <v>451</v>
      </c>
      <c r="C1196" s="24">
        <v>13029726327</v>
      </c>
      <c r="D1196" s="24">
        <v>9816031578020570</v>
      </c>
      <c r="E1196" s="24">
        <v>99</v>
      </c>
      <c r="F1196" s="24">
        <v>53390</v>
      </c>
      <c r="G1196" s="24">
        <v>99970016</v>
      </c>
      <c r="H1196" s="24">
        <v>11547</v>
      </c>
      <c r="I1196" s="25">
        <v>100000</v>
      </c>
    </row>
    <row r="1197" hidden="1" spans="1:9">
      <c r="A1197" s="24">
        <v>201706</v>
      </c>
      <c r="B1197" s="24">
        <v>451</v>
      </c>
      <c r="C1197" s="24">
        <v>13029726327</v>
      </c>
      <c r="D1197" s="24">
        <v>9816031578020570</v>
      </c>
      <c r="E1197" s="24">
        <v>99</v>
      </c>
      <c r="F1197" s="24">
        <v>53390</v>
      </c>
      <c r="G1197" s="24">
        <v>99970013</v>
      </c>
      <c r="H1197" s="24">
        <v>11548</v>
      </c>
      <c r="I1197" s="25">
        <v>193280</v>
      </c>
    </row>
    <row r="1198" hidden="1" spans="1:9">
      <c r="A1198" s="24">
        <v>201706</v>
      </c>
      <c r="B1198" s="24">
        <v>451</v>
      </c>
      <c r="C1198" s="24">
        <v>13159878569</v>
      </c>
      <c r="D1198" s="24">
        <v>9816121490305070</v>
      </c>
      <c r="E1198" s="24">
        <v>99</v>
      </c>
      <c r="F1198" s="24">
        <v>53390</v>
      </c>
      <c r="G1198" s="24">
        <v>99970016</v>
      </c>
      <c r="H1198" s="24">
        <v>11547</v>
      </c>
      <c r="I1198" s="25">
        <v>100000</v>
      </c>
    </row>
    <row r="1199" hidden="1" spans="1:9">
      <c r="A1199" s="24">
        <v>201706</v>
      </c>
      <c r="B1199" s="24">
        <v>451</v>
      </c>
      <c r="C1199" s="24">
        <v>15546108519</v>
      </c>
      <c r="D1199" s="24">
        <v>9816051780499110</v>
      </c>
      <c r="E1199" s="24">
        <v>99</v>
      </c>
      <c r="F1199" s="24">
        <v>53390</v>
      </c>
      <c r="G1199" s="24">
        <v>99970013</v>
      </c>
      <c r="H1199" s="24">
        <v>11548</v>
      </c>
      <c r="I1199" s="25">
        <v>2340800</v>
      </c>
    </row>
    <row r="1200" hidden="1" spans="1:9">
      <c r="A1200" s="24">
        <v>201706</v>
      </c>
      <c r="B1200" s="24">
        <v>451</v>
      </c>
      <c r="C1200" s="24">
        <v>18646284550</v>
      </c>
      <c r="D1200" s="24">
        <v>9714040346589210</v>
      </c>
      <c r="E1200" s="24">
        <v>99</v>
      </c>
      <c r="F1200" s="24">
        <v>53390</v>
      </c>
      <c r="G1200" s="24">
        <v>99970016</v>
      </c>
      <c r="H1200" s="24">
        <v>11547</v>
      </c>
      <c r="I1200" s="25">
        <v>100000</v>
      </c>
    </row>
    <row r="1201" hidden="1" spans="1:9">
      <c r="A1201" s="24">
        <v>201706</v>
      </c>
      <c r="B1201" s="24">
        <v>451</v>
      </c>
      <c r="C1201" s="24">
        <v>15546513413</v>
      </c>
      <c r="D1201" s="24">
        <v>9817041396527990</v>
      </c>
      <c r="E1201" s="24">
        <v>99</v>
      </c>
      <c r="F1201" s="24">
        <v>53390</v>
      </c>
      <c r="G1201" s="24">
        <v>99970013</v>
      </c>
      <c r="H1201" s="24">
        <v>11548</v>
      </c>
      <c r="I1201" s="25">
        <v>1723000</v>
      </c>
    </row>
    <row r="1202" hidden="1" spans="1:9">
      <c r="A1202" s="24">
        <v>201706</v>
      </c>
      <c r="B1202" s="24">
        <v>459</v>
      </c>
      <c r="C1202" s="24">
        <v>13101647615</v>
      </c>
      <c r="D1202" s="24">
        <v>9817060198432530</v>
      </c>
      <c r="E1202" s="24">
        <v>99</v>
      </c>
      <c r="F1202" s="24">
        <v>53390</v>
      </c>
      <c r="G1202" s="24">
        <v>99970013</v>
      </c>
      <c r="H1202" s="24">
        <v>11548</v>
      </c>
      <c r="I1202" s="25">
        <v>163940</v>
      </c>
    </row>
    <row r="1203" hidden="1" spans="1:9">
      <c r="A1203" s="24">
        <v>201706</v>
      </c>
      <c r="B1203" s="24">
        <v>459</v>
      </c>
      <c r="C1203" s="24">
        <v>13101647615</v>
      </c>
      <c r="D1203" s="24">
        <v>9817060198432530</v>
      </c>
      <c r="E1203" s="24">
        <v>99</v>
      </c>
      <c r="F1203" s="24">
        <v>53390</v>
      </c>
      <c r="G1203" s="24">
        <v>99970016</v>
      </c>
      <c r="H1203" s="24">
        <v>11547</v>
      </c>
      <c r="I1203" s="25">
        <v>1036060</v>
      </c>
    </row>
    <row r="1204" hidden="1" spans="1:9">
      <c r="A1204" s="24">
        <v>201706</v>
      </c>
      <c r="B1204" s="24">
        <v>459</v>
      </c>
      <c r="C1204" s="24">
        <v>13204590610</v>
      </c>
      <c r="D1204" s="24">
        <v>9817031495143030</v>
      </c>
      <c r="E1204" s="24">
        <v>99</v>
      </c>
      <c r="F1204" s="24">
        <v>53390</v>
      </c>
      <c r="G1204" s="24">
        <v>99970013</v>
      </c>
      <c r="H1204" s="24">
        <v>11548</v>
      </c>
      <c r="I1204" s="25">
        <v>158900</v>
      </c>
    </row>
    <row r="1205" hidden="1" spans="1:9">
      <c r="A1205" s="24">
        <v>201706</v>
      </c>
      <c r="B1205" s="24">
        <v>459</v>
      </c>
      <c r="C1205" s="24">
        <v>13204590610</v>
      </c>
      <c r="D1205" s="24">
        <v>9817031495143030</v>
      </c>
      <c r="E1205" s="24">
        <v>99</v>
      </c>
      <c r="F1205" s="24">
        <v>53390</v>
      </c>
      <c r="G1205" s="24">
        <v>99970016</v>
      </c>
      <c r="H1205" s="24">
        <v>11547</v>
      </c>
      <c r="I1205" s="25">
        <v>118880</v>
      </c>
    </row>
    <row r="1206" hidden="1" spans="1:9">
      <c r="A1206" s="24">
        <v>201706</v>
      </c>
      <c r="B1206" s="24">
        <v>467</v>
      </c>
      <c r="C1206" s="24">
        <v>13136966202</v>
      </c>
      <c r="D1206" s="24">
        <v>9713072226639910</v>
      </c>
      <c r="E1206" s="24">
        <v>99</v>
      </c>
      <c r="F1206" s="24">
        <v>53390</v>
      </c>
      <c r="G1206" s="24">
        <v>99970016</v>
      </c>
      <c r="H1206" s="24">
        <v>11547</v>
      </c>
      <c r="I1206" s="25">
        <v>50000</v>
      </c>
    </row>
    <row r="1207" hidden="1" spans="1:9">
      <c r="A1207" s="24">
        <v>201706</v>
      </c>
      <c r="B1207" s="24">
        <v>453</v>
      </c>
      <c r="C1207" s="24">
        <v>13045340809</v>
      </c>
      <c r="D1207" s="24">
        <v>9817031395108780</v>
      </c>
      <c r="E1207" s="24">
        <v>99</v>
      </c>
      <c r="F1207" s="24">
        <v>53390</v>
      </c>
      <c r="G1207" s="24">
        <v>99970016</v>
      </c>
      <c r="H1207" s="24">
        <v>11547</v>
      </c>
      <c r="I1207" s="25">
        <v>50000</v>
      </c>
    </row>
    <row r="1208" hidden="1" spans="1:9">
      <c r="A1208" s="24">
        <v>201706</v>
      </c>
      <c r="B1208" s="24">
        <v>459</v>
      </c>
      <c r="C1208" s="24">
        <v>13069740736</v>
      </c>
      <c r="D1208" s="24">
        <v>9816070182383640</v>
      </c>
      <c r="E1208" s="24">
        <v>99</v>
      </c>
      <c r="F1208" s="24">
        <v>53390</v>
      </c>
      <c r="G1208" s="24">
        <v>99970016</v>
      </c>
      <c r="H1208" s="24">
        <v>11547</v>
      </c>
      <c r="I1208" s="25">
        <v>100000</v>
      </c>
    </row>
    <row r="1209" hidden="1" spans="1:9">
      <c r="A1209" s="24">
        <v>201706</v>
      </c>
      <c r="B1209" s="24">
        <v>452</v>
      </c>
      <c r="C1209" s="24">
        <v>13089755402</v>
      </c>
      <c r="D1209" s="24">
        <v>9815081171444520</v>
      </c>
      <c r="E1209" s="24">
        <v>99</v>
      </c>
      <c r="F1209" s="24">
        <v>53390</v>
      </c>
      <c r="G1209" s="24">
        <v>99970013</v>
      </c>
      <c r="H1209" s="24">
        <v>11548</v>
      </c>
      <c r="I1209" s="25">
        <v>233310</v>
      </c>
    </row>
    <row r="1210" hidden="1" spans="1:9">
      <c r="A1210" s="24">
        <v>201706</v>
      </c>
      <c r="B1210" s="24">
        <v>452</v>
      </c>
      <c r="C1210" s="24">
        <v>13089755402</v>
      </c>
      <c r="D1210" s="24">
        <v>9815081171444520</v>
      </c>
      <c r="E1210" s="24">
        <v>99</v>
      </c>
      <c r="F1210" s="24">
        <v>53390</v>
      </c>
      <c r="G1210" s="24">
        <v>99970016</v>
      </c>
      <c r="H1210" s="24">
        <v>11547</v>
      </c>
      <c r="I1210" s="25">
        <v>800000</v>
      </c>
    </row>
    <row r="1211" hidden="1" spans="1:9">
      <c r="A1211" s="24">
        <v>201706</v>
      </c>
      <c r="B1211" s="24">
        <v>459</v>
      </c>
      <c r="C1211" s="24">
        <v>13089006082</v>
      </c>
      <c r="D1211" s="24">
        <v>9817051097630700</v>
      </c>
      <c r="E1211" s="24">
        <v>99</v>
      </c>
      <c r="F1211" s="24">
        <v>53390</v>
      </c>
      <c r="G1211" s="24">
        <v>99970016</v>
      </c>
      <c r="H1211" s="24">
        <v>11547</v>
      </c>
      <c r="I1211" s="25">
        <v>400000</v>
      </c>
    </row>
    <row r="1212" hidden="1" spans="1:9">
      <c r="A1212" s="24">
        <v>201706</v>
      </c>
      <c r="B1212" s="24">
        <v>453</v>
      </c>
      <c r="C1212" s="24">
        <v>13224639887</v>
      </c>
      <c r="D1212" s="24">
        <v>9815092772833380</v>
      </c>
      <c r="E1212" s="24">
        <v>99</v>
      </c>
      <c r="F1212" s="24">
        <v>53390</v>
      </c>
      <c r="G1212" s="24">
        <v>99970016</v>
      </c>
      <c r="H1212" s="24">
        <v>11547</v>
      </c>
      <c r="I1212" s="25">
        <v>200000</v>
      </c>
    </row>
    <row r="1213" hidden="1" spans="1:9">
      <c r="A1213" s="24">
        <v>201706</v>
      </c>
      <c r="B1213" s="24">
        <v>452</v>
      </c>
      <c r="C1213" s="24">
        <v>13069970854</v>
      </c>
      <c r="D1213" s="24">
        <v>9816080983575180</v>
      </c>
      <c r="E1213" s="24">
        <v>99</v>
      </c>
      <c r="F1213" s="24">
        <v>53390</v>
      </c>
      <c r="G1213" s="24">
        <v>99970016</v>
      </c>
      <c r="H1213" s="24">
        <v>11547</v>
      </c>
      <c r="I1213" s="25">
        <v>400000</v>
      </c>
    </row>
    <row r="1214" hidden="1" spans="1:9">
      <c r="A1214" s="24">
        <v>201706</v>
      </c>
      <c r="B1214" s="24">
        <v>457</v>
      </c>
      <c r="C1214" s="24">
        <v>13039910121</v>
      </c>
      <c r="D1214" s="24">
        <v>9816101786804990</v>
      </c>
      <c r="E1214" s="24">
        <v>99</v>
      </c>
      <c r="F1214" s="24">
        <v>53390</v>
      </c>
      <c r="G1214" s="24">
        <v>99970013</v>
      </c>
      <c r="H1214" s="24">
        <v>11548</v>
      </c>
      <c r="I1214" s="25">
        <v>116400</v>
      </c>
    </row>
    <row r="1215" hidden="1" spans="1:9">
      <c r="A1215" s="24">
        <v>201706</v>
      </c>
      <c r="B1215" s="24">
        <v>457</v>
      </c>
      <c r="C1215" s="24">
        <v>13039910121</v>
      </c>
      <c r="D1215" s="24">
        <v>9816101786804990</v>
      </c>
      <c r="E1215" s="24">
        <v>99</v>
      </c>
      <c r="F1215" s="24">
        <v>53390</v>
      </c>
      <c r="G1215" s="24">
        <v>99970016</v>
      </c>
      <c r="H1215" s="24">
        <v>11547</v>
      </c>
      <c r="I1215" s="25">
        <v>200000</v>
      </c>
    </row>
    <row r="1216" hidden="1" spans="1:9">
      <c r="A1216" s="24">
        <v>201706</v>
      </c>
      <c r="B1216" s="24">
        <v>459</v>
      </c>
      <c r="C1216" s="24">
        <v>18603679568</v>
      </c>
      <c r="D1216" s="24">
        <v>9815061169665820</v>
      </c>
      <c r="E1216" s="24">
        <v>99</v>
      </c>
      <c r="F1216" s="24">
        <v>53390</v>
      </c>
      <c r="G1216" s="24">
        <v>99970016</v>
      </c>
      <c r="H1216" s="24">
        <v>11547</v>
      </c>
      <c r="I1216" s="25">
        <v>800000</v>
      </c>
    </row>
    <row r="1217" hidden="1" spans="1:9">
      <c r="A1217" s="24">
        <v>201706</v>
      </c>
      <c r="B1217" s="24">
        <v>454</v>
      </c>
      <c r="C1217" s="24">
        <v>15545413110</v>
      </c>
      <c r="D1217" s="24">
        <v>9816011176616520</v>
      </c>
      <c r="E1217" s="24">
        <v>99</v>
      </c>
      <c r="F1217" s="24">
        <v>53390</v>
      </c>
      <c r="G1217" s="24">
        <v>99970016</v>
      </c>
      <c r="H1217" s="24">
        <v>11547</v>
      </c>
      <c r="I1217" s="25">
        <v>200000</v>
      </c>
    </row>
    <row r="1218" hidden="1" spans="1:9">
      <c r="A1218" s="24">
        <v>201706</v>
      </c>
      <c r="B1218" s="24">
        <v>459</v>
      </c>
      <c r="C1218" s="24">
        <v>13199407682</v>
      </c>
      <c r="D1218" s="24">
        <v>9816082584202310</v>
      </c>
      <c r="E1218" s="24">
        <v>99</v>
      </c>
      <c r="F1218" s="24">
        <v>53390</v>
      </c>
      <c r="G1218" s="24">
        <v>99970016</v>
      </c>
      <c r="H1218" s="24">
        <v>11547</v>
      </c>
      <c r="I1218" s="25">
        <v>100000</v>
      </c>
    </row>
    <row r="1219" hidden="1" spans="1:9">
      <c r="A1219" s="24">
        <v>201706</v>
      </c>
      <c r="B1219" s="24">
        <v>459</v>
      </c>
      <c r="C1219" s="24">
        <v>13298771513</v>
      </c>
      <c r="D1219" s="24">
        <v>9817051997964000</v>
      </c>
      <c r="E1219" s="24">
        <v>99</v>
      </c>
      <c r="F1219" s="24">
        <v>53390</v>
      </c>
      <c r="G1219" s="24">
        <v>99970013</v>
      </c>
      <c r="H1219" s="24">
        <v>11548</v>
      </c>
      <c r="I1219" s="25">
        <v>960</v>
      </c>
    </row>
    <row r="1220" hidden="1" spans="1:9">
      <c r="A1220" s="24">
        <v>201706</v>
      </c>
      <c r="B1220" s="24">
        <v>456</v>
      </c>
      <c r="C1220" s="24">
        <v>13039787819</v>
      </c>
      <c r="D1220" s="24">
        <v>9816031578019890</v>
      </c>
      <c r="E1220" s="24">
        <v>99</v>
      </c>
      <c r="F1220" s="24">
        <v>53390</v>
      </c>
      <c r="G1220" s="24">
        <v>99970016</v>
      </c>
      <c r="H1220" s="24">
        <v>11547</v>
      </c>
      <c r="I1220" s="25">
        <v>400000</v>
      </c>
    </row>
    <row r="1221" hidden="1" spans="1:9">
      <c r="A1221" s="24">
        <v>201706</v>
      </c>
      <c r="B1221" s="24">
        <v>453</v>
      </c>
      <c r="C1221" s="24">
        <v>13298795531</v>
      </c>
      <c r="D1221" s="24">
        <v>9817021393552280</v>
      </c>
      <c r="E1221" s="24">
        <v>99</v>
      </c>
      <c r="F1221" s="24">
        <v>53390</v>
      </c>
      <c r="G1221" s="24">
        <v>99970016</v>
      </c>
      <c r="H1221" s="24">
        <v>11547</v>
      </c>
      <c r="I1221" s="25">
        <v>100000</v>
      </c>
    </row>
    <row r="1222" hidden="1" spans="1:9">
      <c r="A1222" s="24">
        <v>201706</v>
      </c>
      <c r="B1222" s="24">
        <v>467</v>
      </c>
      <c r="C1222" s="24">
        <v>13224675158</v>
      </c>
      <c r="D1222" s="24">
        <v>9713071225987090</v>
      </c>
      <c r="E1222" s="24">
        <v>99</v>
      </c>
      <c r="F1222" s="24">
        <v>53390</v>
      </c>
      <c r="G1222" s="24">
        <v>99970016</v>
      </c>
      <c r="H1222" s="24">
        <v>11547</v>
      </c>
      <c r="I1222" s="25">
        <v>50000</v>
      </c>
    </row>
    <row r="1223" hidden="1" spans="1:9">
      <c r="A1223" s="24">
        <v>201706</v>
      </c>
      <c r="B1223" s="24">
        <v>459</v>
      </c>
      <c r="C1223" s="24">
        <v>18644020869</v>
      </c>
      <c r="D1223" s="24">
        <v>9815101373262960</v>
      </c>
      <c r="E1223" s="24">
        <v>99</v>
      </c>
      <c r="F1223" s="24">
        <v>53390</v>
      </c>
      <c r="G1223" s="24">
        <v>99970016</v>
      </c>
      <c r="H1223" s="24">
        <v>11547</v>
      </c>
      <c r="I1223" s="25">
        <v>1200000</v>
      </c>
    </row>
    <row r="1224" hidden="1" spans="1:9">
      <c r="A1224" s="24">
        <v>201706</v>
      </c>
      <c r="B1224" s="24">
        <v>459</v>
      </c>
      <c r="C1224" s="24">
        <v>13019085503</v>
      </c>
      <c r="D1224" s="24">
        <v>9815102773696610</v>
      </c>
      <c r="E1224" s="24">
        <v>99</v>
      </c>
      <c r="F1224" s="24">
        <v>53390</v>
      </c>
      <c r="G1224" s="24">
        <v>99970013</v>
      </c>
      <c r="H1224" s="24">
        <v>11548</v>
      </c>
      <c r="I1224" s="25">
        <v>97550</v>
      </c>
    </row>
    <row r="1225" hidden="1" spans="1:9">
      <c r="A1225" s="24">
        <v>201706</v>
      </c>
      <c r="B1225" s="24">
        <v>459</v>
      </c>
      <c r="C1225" s="24">
        <v>13019085503</v>
      </c>
      <c r="D1225" s="24">
        <v>9815102773696610</v>
      </c>
      <c r="E1225" s="24">
        <v>99</v>
      </c>
      <c r="F1225" s="24">
        <v>53390</v>
      </c>
      <c r="G1225" s="24">
        <v>99970016</v>
      </c>
      <c r="H1225" s="24">
        <v>11547</v>
      </c>
      <c r="I1225" s="25">
        <v>400000</v>
      </c>
    </row>
    <row r="1226" hidden="1" spans="1:9">
      <c r="A1226" s="24">
        <v>201706</v>
      </c>
      <c r="B1226" s="24">
        <v>453</v>
      </c>
      <c r="C1226" s="24">
        <v>13045336752</v>
      </c>
      <c r="D1226" s="24">
        <v>9816040578809050</v>
      </c>
      <c r="E1226" s="24">
        <v>99</v>
      </c>
      <c r="F1226" s="24">
        <v>53390</v>
      </c>
      <c r="G1226" s="24">
        <v>99970016</v>
      </c>
      <c r="H1226" s="24">
        <v>11547</v>
      </c>
      <c r="I1226" s="25">
        <v>100000</v>
      </c>
    </row>
    <row r="1227" hidden="1" spans="1:9">
      <c r="A1227" s="24">
        <v>201706</v>
      </c>
      <c r="B1227" s="24">
        <v>456</v>
      </c>
      <c r="C1227" s="24">
        <v>15604565830</v>
      </c>
      <c r="D1227" s="24">
        <v>9816080983603520</v>
      </c>
      <c r="E1227" s="24">
        <v>99</v>
      </c>
      <c r="F1227" s="24">
        <v>53390</v>
      </c>
      <c r="G1227" s="24">
        <v>99970016</v>
      </c>
      <c r="H1227" s="24">
        <v>11547</v>
      </c>
      <c r="I1227" s="25">
        <v>200000</v>
      </c>
    </row>
    <row r="1228" hidden="1" spans="1:9">
      <c r="A1228" s="24">
        <v>201706</v>
      </c>
      <c r="B1228" s="24">
        <v>458</v>
      </c>
      <c r="C1228" s="24">
        <v>13089625051</v>
      </c>
      <c r="D1228" s="24">
        <v>9816040178686730</v>
      </c>
      <c r="E1228" s="24">
        <v>99</v>
      </c>
      <c r="F1228" s="24">
        <v>53390</v>
      </c>
      <c r="G1228" s="24">
        <v>99970016</v>
      </c>
      <c r="H1228" s="24">
        <v>11547</v>
      </c>
      <c r="I1228" s="25">
        <v>50000</v>
      </c>
    </row>
    <row r="1229" hidden="1" spans="1:9">
      <c r="A1229" s="24">
        <v>201706</v>
      </c>
      <c r="B1229" s="24">
        <v>464</v>
      </c>
      <c r="C1229" s="24">
        <v>13009968712</v>
      </c>
      <c r="D1229" s="24">
        <v>9816051180285510</v>
      </c>
      <c r="E1229" s="24">
        <v>99</v>
      </c>
      <c r="F1229" s="24">
        <v>53390</v>
      </c>
      <c r="G1229" s="24">
        <v>99970016</v>
      </c>
      <c r="H1229" s="24">
        <v>11547</v>
      </c>
      <c r="I1229" s="25">
        <v>50000</v>
      </c>
    </row>
    <row r="1230" hidden="1" spans="1:9">
      <c r="A1230" s="24">
        <v>201706</v>
      </c>
      <c r="B1230" s="24">
        <v>459</v>
      </c>
      <c r="C1230" s="24">
        <v>13089030281</v>
      </c>
      <c r="D1230" s="24">
        <v>9816090184561740</v>
      </c>
      <c r="E1230" s="24">
        <v>99</v>
      </c>
      <c r="F1230" s="24">
        <v>53390</v>
      </c>
      <c r="G1230" s="24">
        <v>99970013</v>
      </c>
      <c r="H1230" s="24">
        <v>11548</v>
      </c>
      <c r="I1230" s="25">
        <v>55230</v>
      </c>
    </row>
    <row r="1231" hidden="1" spans="1:9">
      <c r="A1231" s="24">
        <v>201706</v>
      </c>
      <c r="B1231" s="24">
        <v>459</v>
      </c>
      <c r="C1231" s="24">
        <v>13089030281</v>
      </c>
      <c r="D1231" s="24">
        <v>9816090184561740</v>
      </c>
      <c r="E1231" s="24">
        <v>99</v>
      </c>
      <c r="F1231" s="24">
        <v>53390</v>
      </c>
      <c r="G1231" s="24">
        <v>99970016</v>
      </c>
      <c r="H1231" s="24">
        <v>11547</v>
      </c>
      <c r="I1231" s="25">
        <v>400000</v>
      </c>
    </row>
    <row r="1232" hidden="1" spans="1:9">
      <c r="A1232" s="24">
        <v>201706</v>
      </c>
      <c r="B1232" s="24">
        <v>459</v>
      </c>
      <c r="C1232" s="24">
        <v>13054208433</v>
      </c>
      <c r="D1232" s="24">
        <v>9815110273997620</v>
      </c>
      <c r="E1232" s="24">
        <v>99</v>
      </c>
      <c r="F1232" s="24">
        <v>53390</v>
      </c>
      <c r="G1232" s="24">
        <v>99970016</v>
      </c>
      <c r="H1232" s="24">
        <v>11547</v>
      </c>
      <c r="I1232" s="25">
        <v>400000</v>
      </c>
    </row>
    <row r="1233" hidden="1" spans="1:9">
      <c r="A1233" s="24">
        <v>201706</v>
      </c>
      <c r="B1233" s="24">
        <v>459</v>
      </c>
      <c r="C1233" s="24">
        <v>15604593101</v>
      </c>
      <c r="D1233" s="24">
        <v>9816031077881550</v>
      </c>
      <c r="E1233" s="24">
        <v>99</v>
      </c>
      <c r="F1233" s="24">
        <v>53390</v>
      </c>
      <c r="G1233" s="24">
        <v>99970016</v>
      </c>
      <c r="H1233" s="24">
        <v>11547</v>
      </c>
      <c r="I1233" s="25">
        <v>800000</v>
      </c>
    </row>
    <row r="1234" hidden="1" spans="1:9">
      <c r="A1234" s="24">
        <v>201706</v>
      </c>
      <c r="B1234" s="24">
        <v>453</v>
      </c>
      <c r="C1234" s="24">
        <v>13091817991</v>
      </c>
      <c r="D1234" s="24">
        <v>9817051097632800</v>
      </c>
      <c r="E1234" s="24">
        <v>99</v>
      </c>
      <c r="F1234" s="24">
        <v>53390</v>
      </c>
      <c r="G1234" s="24">
        <v>99970016</v>
      </c>
      <c r="H1234" s="24">
        <v>11547</v>
      </c>
      <c r="I1234" s="25">
        <v>0</v>
      </c>
    </row>
    <row r="1235" hidden="1" spans="1:9">
      <c r="A1235" s="24">
        <v>201706</v>
      </c>
      <c r="B1235" s="24">
        <v>464</v>
      </c>
      <c r="C1235" s="24">
        <v>15645570168</v>
      </c>
      <c r="D1235" s="24">
        <v>9815120875435580</v>
      </c>
      <c r="E1235" s="24">
        <v>99</v>
      </c>
      <c r="F1235" s="24">
        <v>53390</v>
      </c>
      <c r="G1235" s="24">
        <v>99970016</v>
      </c>
      <c r="H1235" s="24">
        <v>11547</v>
      </c>
      <c r="I1235" s="25">
        <v>1200000</v>
      </c>
    </row>
    <row r="1236" hidden="1" spans="1:9">
      <c r="A1236" s="24">
        <v>201706</v>
      </c>
      <c r="B1236" s="24">
        <v>453</v>
      </c>
      <c r="C1236" s="24">
        <v>15604631379</v>
      </c>
      <c r="D1236" s="24">
        <v>9816030777801050</v>
      </c>
      <c r="E1236" s="24">
        <v>99</v>
      </c>
      <c r="F1236" s="24">
        <v>53390</v>
      </c>
      <c r="G1236" s="24">
        <v>99970016</v>
      </c>
      <c r="H1236" s="24">
        <v>11547</v>
      </c>
      <c r="I1236" s="25">
        <v>50000</v>
      </c>
    </row>
    <row r="1237" hidden="1" spans="1:9">
      <c r="A1237" s="24">
        <v>201706</v>
      </c>
      <c r="B1237" s="24">
        <v>452</v>
      </c>
      <c r="C1237" s="24">
        <v>13089740575</v>
      </c>
      <c r="D1237" s="24">
        <v>9816050980206980</v>
      </c>
      <c r="E1237" s="24">
        <v>99</v>
      </c>
      <c r="F1237" s="24">
        <v>53390</v>
      </c>
      <c r="G1237" s="24">
        <v>99970016</v>
      </c>
      <c r="H1237" s="24">
        <v>11547</v>
      </c>
      <c r="I1237" s="25">
        <v>50000</v>
      </c>
    </row>
    <row r="1238" hidden="1" spans="1:9">
      <c r="A1238" s="24">
        <v>201706</v>
      </c>
      <c r="B1238" s="24">
        <v>452</v>
      </c>
      <c r="C1238" s="24">
        <v>15546269462</v>
      </c>
      <c r="D1238" s="24">
        <v>9815110273971200</v>
      </c>
      <c r="E1238" s="24">
        <v>99</v>
      </c>
      <c r="F1238" s="24">
        <v>53390</v>
      </c>
      <c r="G1238" s="24">
        <v>99970016</v>
      </c>
      <c r="H1238" s="24">
        <v>11547</v>
      </c>
      <c r="I1238" s="25">
        <v>800000</v>
      </c>
    </row>
    <row r="1239" hidden="1" spans="1:9">
      <c r="A1239" s="24">
        <v>201706</v>
      </c>
      <c r="B1239" s="24">
        <v>459</v>
      </c>
      <c r="C1239" s="24">
        <v>13009831305</v>
      </c>
      <c r="D1239" s="24">
        <v>9816081383734690</v>
      </c>
      <c r="E1239" s="24">
        <v>99</v>
      </c>
      <c r="F1239" s="24">
        <v>53390</v>
      </c>
      <c r="G1239" s="24">
        <v>99970016</v>
      </c>
      <c r="H1239" s="24">
        <v>11547</v>
      </c>
      <c r="I1239" s="25">
        <v>100000</v>
      </c>
    </row>
    <row r="1240" hidden="1" spans="1:9">
      <c r="A1240" s="24">
        <v>201706</v>
      </c>
      <c r="B1240" s="24">
        <v>459</v>
      </c>
      <c r="C1240" s="24">
        <v>13029836886</v>
      </c>
      <c r="D1240" s="24">
        <v>9816040178713340</v>
      </c>
      <c r="E1240" s="24">
        <v>99</v>
      </c>
      <c r="F1240" s="24">
        <v>53390</v>
      </c>
      <c r="G1240" s="24">
        <v>99970016</v>
      </c>
      <c r="H1240" s="24">
        <v>11547</v>
      </c>
      <c r="I1240" s="25">
        <v>400000</v>
      </c>
    </row>
    <row r="1241" hidden="1" spans="1:9">
      <c r="A1241" s="24">
        <v>201706</v>
      </c>
      <c r="B1241" s="24">
        <v>457</v>
      </c>
      <c r="C1241" s="24">
        <v>15636430675</v>
      </c>
      <c r="D1241" s="24">
        <v>9816091285208950</v>
      </c>
      <c r="E1241" s="24">
        <v>99</v>
      </c>
      <c r="F1241" s="24">
        <v>53390</v>
      </c>
      <c r="G1241" s="24">
        <v>99970016</v>
      </c>
      <c r="H1241" s="24">
        <v>11547</v>
      </c>
      <c r="I1241" s="25">
        <v>50000</v>
      </c>
    </row>
    <row r="1242" hidden="1" spans="1:9">
      <c r="A1242" s="24">
        <v>201706</v>
      </c>
      <c r="B1242" s="24">
        <v>468</v>
      </c>
      <c r="C1242" s="24">
        <v>15545903995</v>
      </c>
      <c r="D1242" s="24">
        <v>9713042218943040</v>
      </c>
      <c r="E1242" s="24">
        <v>99</v>
      </c>
      <c r="F1242" s="24">
        <v>53390</v>
      </c>
      <c r="G1242" s="24">
        <v>99970016</v>
      </c>
      <c r="H1242" s="24">
        <v>11547</v>
      </c>
      <c r="I1242" s="25">
        <v>100000</v>
      </c>
    </row>
    <row r="1243" hidden="1" spans="1:9">
      <c r="A1243" s="24">
        <v>201706</v>
      </c>
      <c r="B1243" s="24">
        <v>468</v>
      </c>
      <c r="C1243" s="24">
        <v>15545903995</v>
      </c>
      <c r="D1243" s="24">
        <v>9713042218943040</v>
      </c>
      <c r="E1243" s="24">
        <v>99</v>
      </c>
      <c r="F1243" s="24">
        <v>53390</v>
      </c>
      <c r="G1243" s="24">
        <v>99970013</v>
      </c>
      <c r="H1243" s="24">
        <v>11548</v>
      </c>
      <c r="I1243" s="25">
        <v>136670</v>
      </c>
    </row>
    <row r="1244" hidden="1" spans="1:9">
      <c r="A1244" s="24">
        <v>201706</v>
      </c>
      <c r="B1244" s="24">
        <v>455</v>
      </c>
      <c r="C1244" s="24">
        <v>15545556309</v>
      </c>
      <c r="D1244" s="24">
        <v>9816032978578740</v>
      </c>
      <c r="E1244" s="24">
        <v>99</v>
      </c>
      <c r="F1244" s="24">
        <v>53390</v>
      </c>
      <c r="G1244" s="24">
        <v>99970016</v>
      </c>
      <c r="H1244" s="24">
        <v>11547</v>
      </c>
      <c r="I1244" s="25">
        <v>50000</v>
      </c>
    </row>
    <row r="1245" hidden="1" spans="1:9">
      <c r="A1245" s="24">
        <v>201706</v>
      </c>
      <c r="B1245" s="24">
        <v>459</v>
      </c>
      <c r="C1245" s="24">
        <v>13039826317</v>
      </c>
      <c r="D1245" s="24">
        <v>9815102773691000</v>
      </c>
      <c r="E1245" s="24">
        <v>99</v>
      </c>
      <c r="F1245" s="24">
        <v>53390</v>
      </c>
      <c r="G1245" s="24">
        <v>99970013</v>
      </c>
      <c r="H1245" s="24">
        <v>11548</v>
      </c>
      <c r="I1245" s="25">
        <v>2760180</v>
      </c>
    </row>
    <row r="1246" hidden="1" spans="1:9">
      <c r="A1246" s="24">
        <v>201706</v>
      </c>
      <c r="B1246" s="24">
        <v>451</v>
      </c>
      <c r="C1246" s="24">
        <v>15546624210</v>
      </c>
      <c r="D1246" s="24">
        <v>9816090684827010</v>
      </c>
      <c r="E1246" s="24">
        <v>99</v>
      </c>
      <c r="F1246" s="24">
        <v>53390</v>
      </c>
      <c r="G1246" s="24">
        <v>99970013</v>
      </c>
      <c r="H1246" s="24">
        <v>11548</v>
      </c>
      <c r="I1246" s="25">
        <v>0</v>
      </c>
    </row>
    <row r="1247" hidden="1" spans="1:9">
      <c r="A1247" s="24">
        <v>201706</v>
      </c>
      <c r="B1247" s="24">
        <v>453</v>
      </c>
      <c r="C1247" s="24">
        <v>15603631425</v>
      </c>
      <c r="D1247" s="24">
        <v>9816033178657030</v>
      </c>
      <c r="E1247" s="24">
        <v>99</v>
      </c>
      <c r="F1247" s="24">
        <v>53390</v>
      </c>
      <c r="G1247" s="24">
        <v>99970016</v>
      </c>
      <c r="H1247" s="24">
        <v>11547</v>
      </c>
      <c r="I1247" s="25">
        <v>200000</v>
      </c>
    </row>
    <row r="1248" hidden="1" spans="1:9">
      <c r="A1248" s="24">
        <v>201706</v>
      </c>
      <c r="B1248" s="24">
        <v>456</v>
      </c>
      <c r="C1248" s="24">
        <v>13124560757</v>
      </c>
      <c r="D1248" s="24">
        <v>9816062281952890</v>
      </c>
      <c r="E1248" s="24">
        <v>99</v>
      </c>
      <c r="F1248" s="24">
        <v>53390</v>
      </c>
      <c r="G1248" s="24">
        <v>99970016</v>
      </c>
      <c r="H1248" s="24">
        <v>11547</v>
      </c>
      <c r="I1248" s="25">
        <v>200000</v>
      </c>
    </row>
    <row r="1249" hidden="1" spans="1:9">
      <c r="A1249" s="24">
        <v>201706</v>
      </c>
      <c r="B1249" s="24">
        <v>456</v>
      </c>
      <c r="C1249" s="24">
        <v>13124560757</v>
      </c>
      <c r="D1249" s="24">
        <v>9816062281952890</v>
      </c>
      <c r="E1249" s="24">
        <v>99</v>
      </c>
      <c r="F1249" s="24">
        <v>53390</v>
      </c>
      <c r="G1249" s="24">
        <v>99970013</v>
      </c>
      <c r="H1249" s="24">
        <v>11548</v>
      </c>
      <c r="I1249" s="25">
        <v>538080</v>
      </c>
    </row>
    <row r="1250" hidden="1" spans="1:9">
      <c r="A1250" s="24">
        <v>201706</v>
      </c>
      <c r="B1250" s="24">
        <v>459</v>
      </c>
      <c r="C1250" s="24">
        <v>13114590981</v>
      </c>
      <c r="D1250" s="24">
        <v>9817021593685930</v>
      </c>
      <c r="E1250" s="24">
        <v>99</v>
      </c>
      <c r="F1250" s="24">
        <v>53390</v>
      </c>
      <c r="G1250" s="24">
        <v>99970016</v>
      </c>
      <c r="H1250" s="24">
        <v>11547</v>
      </c>
      <c r="I1250" s="25">
        <v>795000</v>
      </c>
    </row>
    <row r="1251" hidden="1" spans="1:9">
      <c r="A1251" s="24">
        <v>201706</v>
      </c>
      <c r="B1251" s="24">
        <v>459</v>
      </c>
      <c r="C1251" s="24">
        <v>13045491596</v>
      </c>
      <c r="D1251" s="24">
        <v>9816080483443270</v>
      </c>
      <c r="E1251" s="24">
        <v>99</v>
      </c>
      <c r="F1251" s="24">
        <v>53390</v>
      </c>
      <c r="G1251" s="24">
        <v>99970016</v>
      </c>
      <c r="H1251" s="24">
        <v>11547</v>
      </c>
      <c r="I1251" s="25">
        <v>50000</v>
      </c>
    </row>
    <row r="1252" hidden="1" spans="1:9">
      <c r="A1252" s="24">
        <v>201706</v>
      </c>
      <c r="B1252" s="24">
        <v>456</v>
      </c>
      <c r="C1252" s="24">
        <v>13029933036</v>
      </c>
      <c r="D1252" s="24">
        <v>9816070182386050</v>
      </c>
      <c r="E1252" s="24">
        <v>99</v>
      </c>
      <c r="F1252" s="24">
        <v>53390</v>
      </c>
      <c r="G1252" s="24">
        <v>99970016</v>
      </c>
      <c r="H1252" s="24">
        <v>11547</v>
      </c>
      <c r="I1252" s="25">
        <v>100000</v>
      </c>
    </row>
    <row r="1253" hidden="1" spans="1:9">
      <c r="A1253" s="24">
        <v>201706</v>
      </c>
      <c r="B1253" s="24">
        <v>456</v>
      </c>
      <c r="C1253" s="24">
        <v>13214668068</v>
      </c>
      <c r="D1253" s="24">
        <v>9815120975450940</v>
      </c>
      <c r="E1253" s="24">
        <v>99</v>
      </c>
      <c r="F1253" s="24">
        <v>53390</v>
      </c>
      <c r="G1253" s="24">
        <v>99970016</v>
      </c>
      <c r="H1253" s="24">
        <v>11547</v>
      </c>
      <c r="I1253" s="25">
        <v>800000</v>
      </c>
    </row>
    <row r="1254" hidden="1" spans="1:9">
      <c r="A1254" s="24">
        <v>201706</v>
      </c>
      <c r="B1254" s="24">
        <v>455</v>
      </c>
      <c r="C1254" s="24">
        <v>13039953705</v>
      </c>
      <c r="D1254" s="24">
        <v>9816053181124200</v>
      </c>
      <c r="E1254" s="24">
        <v>99</v>
      </c>
      <c r="F1254" s="24">
        <v>53390</v>
      </c>
      <c r="G1254" s="24">
        <v>99970013</v>
      </c>
      <c r="H1254" s="24">
        <v>11548</v>
      </c>
      <c r="I1254" s="25">
        <v>25200</v>
      </c>
    </row>
    <row r="1255" hidden="1" spans="1:9">
      <c r="A1255" s="24">
        <v>201706</v>
      </c>
      <c r="B1255" s="24">
        <v>455</v>
      </c>
      <c r="C1255" s="24">
        <v>13039953705</v>
      </c>
      <c r="D1255" s="24">
        <v>9816053181124200</v>
      </c>
      <c r="E1255" s="24">
        <v>99</v>
      </c>
      <c r="F1255" s="24">
        <v>53390</v>
      </c>
      <c r="G1255" s="24">
        <v>99970016</v>
      </c>
      <c r="H1255" s="24">
        <v>11547</v>
      </c>
      <c r="I1255" s="25">
        <v>400000</v>
      </c>
    </row>
    <row r="1256" hidden="1" spans="1:9">
      <c r="A1256" s="24">
        <v>201706</v>
      </c>
      <c r="B1256" s="24">
        <v>453</v>
      </c>
      <c r="C1256" s="24">
        <v>13039700587</v>
      </c>
      <c r="D1256" s="24">
        <v>9815082071689710</v>
      </c>
      <c r="E1256" s="24">
        <v>99</v>
      </c>
      <c r="F1256" s="24">
        <v>53390</v>
      </c>
      <c r="G1256" s="24">
        <v>99970016</v>
      </c>
      <c r="H1256" s="24">
        <v>11547</v>
      </c>
      <c r="I1256" s="25">
        <v>100000</v>
      </c>
    </row>
    <row r="1257" hidden="1" spans="1:9">
      <c r="A1257" s="24">
        <v>201706</v>
      </c>
      <c r="B1257" s="24">
        <v>459</v>
      </c>
      <c r="C1257" s="24">
        <v>13114590186</v>
      </c>
      <c r="D1257" s="24">
        <v>9817060698699430</v>
      </c>
      <c r="E1257" s="24">
        <v>99</v>
      </c>
      <c r="F1257" s="24">
        <v>53390</v>
      </c>
      <c r="G1257" s="24">
        <v>99970016</v>
      </c>
      <c r="H1257" s="24">
        <v>11547</v>
      </c>
      <c r="I1257" s="25">
        <v>200000</v>
      </c>
    </row>
    <row r="1258" hidden="1" spans="1:9">
      <c r="A1258" s="24">
        <v>201706</v>
      </c>
      <c r="B1258" s="24">
        <v>459</v>
      </c>
      <c r="C1258" s="24">
        <v>13114590186</v>
      </c>
      <c r="D1258" s="24">
        <v>9817060698699430</v>
      </c>
      <c r="E1258" s="24">
        <v>99</v>
      </c>
      <c r="F1258" s="24">
        <v>53390</v>
      </c>
      <c r="G1258" s="24">
        <v>99970013</v>
      </c>
      <c r="H1258" s="24">
        <v>11548</v>
      </c>
      <c r="I1258" s="25">
        <v>0</v>
      </c>
    </row>
    <row r="1259" hidden="1" spans="1:9">
      <c r="A1259" s="24">
        <v>201707</v>
      </c>
      <c r="B1259" s="24">
        <v>459</v>
      </c>
      <c r="C1259" s="24">
        <v>13019085503</v>
      </c>
      <c r="D1259" s="24">
        <v>9815102773696610</v>
      </c>
      <c r="E1259" s="24">
        <v>99</v>
      </c>
      <c r="F1259" s="24">
        <v>53390</v>
      </c>
      <c r="G1259" s="24">
        <v>99970016</v>
      </c>
      <c r="H1259" s="24">
        <v>11547</v>
      </c>
      <c r="I1259" s="25">
        <v>400000</v>
      </c>
    </row>
    <row r="1260" hidden="1" spans="1:9">
      <c r="A1260" s="24">
        <v>201707</v>
      </c>
      <c r="B1260" s="24">
        <v>459</v>
      </c>
      <c r="C1260" s="24">
        <v>13019085503</v>
      </c>
      <c r="D1260" s="24">
        <v>9815102773696610</v>
      </c>
      <c r="E1260" s="24">
        <v>99</v>
      </c>
      <c r="F1260" s="24">
        <v>53390</v>
      </c>
      <c r="G1260" s="24">
        <v>99970013</v>
      </c>
      <c r="H1260" s="24">
        <v>11548</v>
      </c>
      <c r="I1260" s="25">
        <v>185550</v>
      </c>
    </row>
    <row r="1261" hidden="1" spans="1:9">
      <c r="A1261" s="24">
        <v>201707</v>
      </c>
      <c r="B1261" s="24">
        <v>451</v>
      </c>
      <c r="C1261" s="24">
        <v>13019723169</v>
      </c>
      <c r="D1261" s="24">
        <v>9816070482503250</v>
      </c>
      <c r="E1261" s="24">
        <v>99</v>
      </c>
      <c r="F1261" s="24">
        <v>53390</v>
      </c>
      <c r="G1261" s="24">
        <v>99970016</v>
      </c>
      <c r="H1261" s="24">
        <v>11547</v>
      </c>
      <c r="I1261" s="25">
        <v>50000</v>
      </c>
    </row>
    <row r="1262" hidden="1" spans="1:9">
      <c r="A1262" s="24">
        <v>201707</v>
      </c>
      <c r="B1262" s="24">
        <v>451</v>
      </c>
      <c r="C1262" s="24">
        <v>13115316502</v>
      </c>
      <c r="D1262" s="24">
        <v>9816060881408180</v>
      </c>
      <c r="E1262" s="24">
        <v>99</v>
      </c>
      <c r="F1262" s="24">
        <v>53390</v>
      </c>
      <c r="G1262" s="24">
        <v>99970013</v>
      </c>
      <c r="H1262" s="24">
        <v>11548</v>
      </c>
      <c r="I1262" s="25">
        <v>570710</v>
      </c>
    </row>
    <row r="1263" hidden="1" spans="1:9">
      <c r="A1263" s="24">
        <v>201707</v>
      </c>
      <c r="B1263" s="24">
        <v>459</v>
      </c>
      <c r="C1263" s="24">
        <v>13089030281</v>
      </c>
      <c r="D1263" s="24">
        <v>9816090184561740</v>
      </c>
      <c r="E1263" s="24">
        <v>99</v>
      </c>
      <c r="F1263" s="24">
        <v>53390</v>
      </c>
      <c r="G1263" s="24">
        <v>99970013</v>
      </c>
      <c r="H1263" s="24">
        <v>11548</v>
      </c>
      <c r="I1263" s="25">
        <v>80500</v>
      </c>
    </row>
    <row r="1264" hidden="1" spans="1:9">
      <c r="A1264" s="24">
        <v>201707</v>
      </c>
      <c r="B1264" s="24">
        <v>459</v>
      </c>
      <c r="C1264" s="24">
        <v>13089030281</v>
      </c>
      <c r="D1264" s="24">
        <v>9816090184561740</v>
      </c>
      <c r="E1264" s="24">
        <v>99</v>
      </c>
      <c r="F1264" s="24">
        <v>53390</v>
      </c>
      <c r="G1264" s="24">
        <v>99970016</v>
      </c>
      <c r="H1264" s="24">
        <v>11547</v>
      </c>
      <c r="I1264" s="25">
        <v>400000</v>
      </c>
    </row>
    <row r="1265" hidden="1" spans="1:9">
      <c r="A1265" s="24">
        <v>201707</v>
      </c>
      <c r="B1265" s="24">
        <v>451</v>
      </c>
      <c r="C1265" s="24">
        <v>13115316502</v>
      </c>
      <c r="D1265" s="24">
        <v>9816060881408180</v>
      </c>
      <c r="E1265" s="24">
        <v>99</v>
      </c>
      <c r="F1265" s="24">
        <v>53390</v>
      </c>
      <c r="G1265" s="24">
        <v>99970016</v>
      </c>
      <c r="H1265" s="24">
        <v>11547</v>
      </c>
      <c r="I1265" s="25">
        <v>800000</v>
      </c>
    </row>
    <row r="1266" hidden="1" spans="1:9">
      <c r="A1266" s="24">
        <v>201707</v>
      </c>
      <c r="B1266" s="24">
        <v>451</v>
      </c>
      <c r="C1266" s="24">
        <v>13054281568</v>
      </c>
      <c r="D1266" s="24">
        <v>9815112074902200</v>
      </c>
      <c r="E1266" s="24">
        <v>99</v>
      </c>
      <c r="F1266" s="24">
        <v>53390</v>
      </c>
      <c r="G1266" s="24">
        <v>99970013</v>
      </c>
      <c r="H1266" s="24">
        <v>11548</v>
      </c>
      <c r="I1266" s="25">
        <v>226380</v>
      </c>
    </row>
    <row r="1267" hidden="1" spans="1:9">
      <c r="A1267" s="24">
        <v>201707</v>
      </c>
      <c r="B1267" s="24">
        <v>459</v>
      </c>
      <c r="C1267" s="24">
        <v>18603679568</v>
      </c>
      <c r="D1267" s="24">
        <v>9815061169665820</v>
      </c>
      <c r="E1267" s="24">
        <v>99</v>
      </c>
      <c r="F1267" s="24">
        <v>53390</v>
      </c>
      <c r="G1267" s="24">
        <v>99970016</v>
      </c>
      <c r="H1267" s="24">
        <v>11547</v>
      </c>
      <c r="I1267" s="25">
        <v>800000</v>
      </c>
    </row>
    <row r="1268" hidden="1" spans="1:9">
      <c r="A1268" s="24">
        <v>201707</v>
      </c>
      <c r="B1268" s="24">
        <v>459</v>
      </c>
      <c r="C1268" s="24">
        <v>13009831305</v>
      </c>
      <c r="D1268" s="24">
        <v>9816081383734690</v>
      </c>
      <c r="E1268" s="24">
        <v>99</v>
      </c>
      <c r="F1268" s="24">
        <v>53390</v>
      </c>
      <c r="G1268" s="24">
        <v>99970016</v>
      </c>
      <c r="H1268" s="24">
        <v>11547</v>
      </c>
      <c r="I1268" s="25">
        <v>100000</v>
      </c>
    </row>
    <row r="1269" hidden="1" spans="1:9">
      <c r="A1269" s="24">
        <v>201707</v>
      </c>
      <c r="B1269" s="24">
        <v>459</v>
      </c>
      <c r="C1269" s="24">
        <v>13298771513</v>
      </c>
      <c r="D1269" s="24">
        <v>9817051997964000</v>
      </c>
      <c r="E1269" s="24">
        <v>99</v>
      </c>
      <c r="F1269" s="24">
        <v>53390</v>
      </c>
      <c r="G1269" s="24">
        <v>99970013</v>
      </c>
      <c r="H1269" s="24">
        <v>11548</v>
      </c>
      <c r="I1269" s="25">
        <v>900</v>
      </c>
    </row>
    <row r="1270" hidden="1" spans="1:9">
      <c r="A1270" s="24">
        <v>201707</v>
      </c>
      <c r="B1270" s="24">
        <v>468</v>
      </c>
      <c r="C1270" s="24">
        <v>15545903995</v>
      </c>
      <c r="D1270" s="24">
        <v>9713042218943040</v>
      </c>
      <c r="E1270" s="24">
        <v>99</v>
      </c>
      <c r="F1270" s="24">
        <v>53390</v>
      </c>
      <c r="G1270" s="24">
        <v>99970016</v>
      </c>
      <c r="H1270" s="24">
        <v>11547</v>
      </c>
      <c r="I1270" s="25">
        <v>0</v>
      </c>
    </row>
    <row r="1271" hidden="1" spans="1:9">
      <c r="A1271" s="24">
        <v>201707</v>
      </c>
      <c r="B1271" s="24">
        <v>468</v>
      </c>
      <c r="C1271" s="24">
        <v>15545903995</v>
      </c>
      <c r="D1271" s="24">
        <v>9713042218943040</v>
      </c>
      <c r="E1271" s="24">
        <v>99</v>
      </c>
      <c r="F1271" s="24">
        <v>53390</v>
      </c>
      <c r="G1271" s="24">
        <v>99970013</v>
      </c>
      <c r="H1271" s="24">
        <v>11548</v>
      </c>
      <c r="I1271" s="25">
        <v>0</v>
      </c>
    </row>
    <row r="1272" hidden="1" spans="1:9">
      <c r="A1272" s="24">
        <v>201707</v>
      </c>
      <c r="B1272" s="24">
        <v>459</v>
      </c>
      <c r="C1272" s="24">
        <v>13089006082</v>
      </c>
      <c r="D1272" s="24">
        <v>9817051097630700</v>
      </c>
      <c r="E1272" s="24">
        <v>99</v>
      </c>
      <c r="F1272" s="24">
        <v>53390</v>
      </c>
      <c r="G1272" s="24">
        <v>99970016</v>
      </c>
      <c r="H1272" s="24">
        <v>11547</v>
      </c>
      <c r="I1272" s="25">
        <v>0</v>
      </c>
    </row>
    <row r="1273" hidden="1" spans="1:9">
      <c r="A1273" s="24">
        <v>201707</v>
      </c>
      <c r="B1273" s="24">
        <v>451</v>
      </c>
      <c r="C1273" s="24">
        <v>15663678729</v>
      </c>
      <c r="D1273" s="24">
        <v>9817071400317310</v>
      </c>
      <c r="E1273" s="24">
        <v>99</v>
      </c>
      <c r="F1273" s="24">
        <v>53390</v>
      </c>
      <c r="G1273" s="24">
        <v>99970016</v>
      </c>
      <c r="H1273" s="24">
        <v>11547</v>
      </c>
      <c r="I1273" s="25">
        <v>100000</v>
      </c>
    </row>
    <row r="1274" hidden="1" spans="1:9">
      <c r="A1274" s="24">
        <v>201707</v>
      </c>
      <c r="B1274" s="24">
        <v>459</v>
      </c>
      <c r="C1274" s="24">
        <v>18644020869</v>
      </c>
      <c r="D1274" s="24">
        <v>9815101373262960</v>
      </c>
      <c r="E1274" s="24">
        <v>99</v>
      </c>
      <c r="F1274" s="24">
        <v>53390</v>
      </c>
      <c r="G1274" s="24">
        <v>99970016</v>
      </c>
      <c r="H1274" s="24">
        <v>11547</v>
      </c>
      <c r="I1274" s="25">
        <v>1200000</v>
      </c>
    </row>
    <row r="1275" hidden="1" spans="1:9">
      <c r="A1275" s="24">
        <v>201707</v>
      </c>
      <c r="B1275" s="24">
        <v>455</v>
      </c>
      <c r="C1275" s="24">
        <v>15545556309</v>
      </c>
      <c r="D1275" s="24">
        <v>9816032978578740</v>
      </c>
      <c r="E1275" s="24">
        <v>99</v>
      </c>
      <c r="F1275" s="24">
        <v>53390</v>
      </c>
      <c r="G1275" s="24">
        <v>99970016</v>
      </c>
      <c r="H1275" s="24">
        <v>11547</v>
      </c>
      <c r="I1275" s="25">
        <v>50000</v>
      </c>
    </row>
    <row r="1276" hidden="1" spans="1:9">
      <c r="A1276" s="24">
        <v>201707</v>
      </c>
      <c r="B1276" s="24">
        <v>456</v>
      </c>
      <c r="C1276" s="24">
        <v>13214668068</v>
      </c>
      <c r="D1276" s="24">
        <v>9815120975450940</v>
      </c>
      <c r="E1276" s="24">
        <v>99</v>
      </c>
      <c r="F1276" s="24">
        <v>53390</v>
      </c>
      <c r="G1276" s="24">
        <v>99970016</v>
      </c>
      <c r="H1276" s="24">
        <v>11547</v>
      </c>
      <c r="I1276" s="25">
        <v>800000</v>
      </c>
    </row>
    <row r="1277" hidden="1" spans="1:9">
      <c r="A1277" s="24">
        <v>201707</v>
      </c>
      <c r="B1277" s="24">
        <v>456</v>
      </c>
      <c r="C1277" s="24">
        <v>13029933036</v>
      </c>
      <c r="D1277" s="24">
        <v>9816070182386050</v>
      </c>
      <c r="E1277" s="24">
        <v>99</v>
      </c>
      <c r="F1277" s="24">
        <v>53390</v>
      </c>
      <c r="G1277" s="24">
        <v>99970016</v>
      </c>
      <c r="H1277" s="24">
        <v>11547</v>
      </c>
      <c r="I1277" s="25">
        <v>100000</v>
      </c>
    </row>
    <row r="1278" hidden="1" spans="1:9">
      <c r="A1278" s="24">
        <v>201707</v>
      </c>
      <c r="B1278" s="24">
        <v>453</v>
      </c>
      <c r="C1278" s="24">
        <v>15604631379</v>
      </c>
      <c r="D1278" s="24">
        <v>9816030777801050</v>
      </c>
      <c r="E1278" s="24">
        <v>99</v>
      </c>
      <c r="F1278" s="24">
        <v>53390</v>
      </c>
      <c r="G1278" s="24">
        <v>99970016</v>
      </c>
      <c r="H1278" s="24">
        <v>11547</v>
      </c>
      <c r="I1278" s="25">
        <v>50000</v>
      </c>
    </row>
    <row r="1279" hidden="1" spans="1:9">
      <c r="A1279" s="24">
        <v>201707</v>
      </c>
      <c r="B1279" s="24">
        <v>451</v>
      </c>
      <c r="C1279" s="24">
        <v>13029703065</v>
      </c>
      <c r="D1279" s="24">
        <v>9816070482503800</v>
      </c>
      <c r="E1279" s="24">
        <v>99</v>
      </c>
      <c r="F1279" s="24">
        <v>53390</v>
      </c>
      <c r="G1279" s="24">
        <v>99970016</v>
      </c>
      <c r="H1279" s="24">
        <v>11547</v>
      </c>
      <c r="I1279" s="25">
        <v>50000</v>
      </c>
    </row>
    <row r="1280" hidden="1" spans="1:9">
      <c r="A1280" s="24">
        <v>201707</v>
      </c>
      <c r="B1280" s="24">
        <v>451</v>
      </c>
      <c r="C1280" s="24">
        <v>13029847190</v>
      </c>
      <c r="D1280" s="24">
        <v>9817070599986310</v>
      </c>
      <c r="E1280" s="24">
        <v>99</v>
      </c>
      <c r="F1280" s="24">
        <v>53390</v>
      </c>
      <c r="G1280" s="24">
        <v>99970016</v>
      </c>
      <c r="H1280" s="24">
        <v>11547</v>
      </c>
      <c r="I1280" s="25">
        <v>200000</v>
      </c>
    </row>
    <row r="1281" hidden="1" spans="1:9">
      <c r="A1281" s="24">
        <v>201707</v>
      </c>
      <c r="B1281" s="24">
        <v>451</v>
      </c>
      <c r="C1281" s="24">
        <v>15694519513</v>
      </c>
      <c r="D1281" s="24">
        <v>9816101986860310</v>
      </c>
      <c r="E1281" s="24">
        <v>99</v>
      </c>
      <c r="F1281" s="24">
        <v>53390</v>
      </c>
      <c r="G1281" s="24">
        <v>99970016</v>
      </c>
      <c r="H1281" s="24">
        <v>11547</v>
      </c>
      <c r="I1281" s="25">
        <v>800000</v>
      </c>
    </row>
    <row r="1282" hidden="1" spans="1:9">
      <c r="A1282" s="24">
        <v>201707</v>
      </c>
      <c r="B1282" s="24">
        <v>451</v>
      </c>
      <c r="C1282" s="24">
        <v>13159850785</v>
      </c>
      <c r="D1282" s="24">
        <v>101108154666827</v>
      </c>
      <c r="E1282" s="24">
        <v>99</v>
      </c>
      <c r="F1282" s="24">
        <v>53390</v>
      </c>
      <c r="G1282" s="24">
        <v>99970016</v>
      </c>
      <c r="H1282" s="24">
        <v>11547</v>
      </c>
      <c r="I1282" s="25">
        <v>400000</v>
      </c>
    </row>
    <row r="1283" hidden="1" spans="1:9">
      <c r="A1283" s="24">
        <v>201707</v>
      </c>
      <c r="B1283" s="24">
        <v>467</v>
      </c>
      <c r="C1283" s="24">
        <v>13224675158</v>
      </c>
      <c r="D1283" s="24">
        <v>9713071225987090</v>
      </c>
      <c r="E1283" s="24">
        <v>99</v>
      </c>
      <c r="F1283" s="24">
        <v>53390</v>
      </c>
      <c r="G1283" s="24">
        <v>99970016</v>
      </c>
      <c r="H1283" s="24">
        <v>11547</v>
      </c>
      <c r="I1283" s="25">
        <v>50000</v>
      </c>
    </row>
    <row r="1284" hidden="1" spans="1:9">
      <c r="A1284" s="24">
        <v>201707</v>
      </c>
      <c r="B1284" s="24">
        <v>467</v>
      </c>
      <c r="C1284" s="24">
        <v>13136966202</v>
      </c>
      <c r="D1284" s="24">
        <v>9713072226639910</v>
      </c>
      <c r="E1284" s="24">
        <v>99</v>
      </c>
      <c r="F1284" s="24">
        <v>53390</v>
      </c>
      <c r="G1284" s="24">
        <v>99970013</v>
      </c>
      <c r="H1284" s="24">
        <v>11548</v>
      </c>
      <c r="I1284" s="25">
        <v>23220</v>
      </c>
    </row>
    <row r="1285" hidden="1" spans="1:9">
      <c r="A1285" s="24">
        <v>201707</v>
      </c>
      <c r="B1285" s="24">
        <v>467</v>
      </c>
      <c r="C1285" s="24">
        <v>13136966202</v>
      </c>
      <c r="D1285" s="24">
        <v>9713072226639910</v>
      </c>
      <c r="E1285" s="24">
        <v>99</v>
      </c>
      <c r="F1285" s="24">
        <v>53390</v>
      </c>
      <c r="G1285" s="24">
        <v>99970016</v>
      </c>
      <c r="H1285" s="24">
        <v>11547</v>
      </c>
      <c r="I1285" s="25">
        <v>50000</v>
      </c>
    </row>
    <row r="1286" hidden="1" spans="1:9">
      <c r="A1286" s="24">
        <v>201707</v>
      </c>
      <c r="B1286" s="24">
        <v>455</v>
      </c>
      <c r="C1286" s="24">
        <v>13039953705</v>
      </c>
      <c r="D1286" s="24">
        <v>9816053181124200</v>
      </c>
      <c r="E1286" s="24">
        <v>99</v>
      </c>
      <c r="F1286" s="24">
        <v>53390</v>
      </c>
      <c r="G1286" s="24">
        <v>99970013</v>
      </c>
      <c r="H1286" s="24">
        <v>11548</v>
      </c>
      <c r="I1286" s="25">
        <v>24570</v>
      </c>
    </row>
    <row r="1287" hidden="1" spans="1:9">
      <c r="A1287" s="24">
        <v>201707</v>
      </c>
      <c r="B1287" s="24">
        <v>455</v>
      </c>
      <c r="C1287" s="24">
        <v>13039953705</v>
      </c>
      <c r="D1287" s="24">
        <v>9816053181124200</v>
      </c>
      <c r="E1287" s="24">
        <v>99</v>
      </c>
      <c r="F1287" s="24">
        <v>53390</v>
      </c>
      <c r="G1287" s="24">
        <v>99970016</v>
      </c>
      <c r="H1287" s="24">
        <v>11547</v>
      </c>
      <c r="I1287" s="25">
        <v>400000</v>
      </c>
    </row>
    <row r="1288" hidden="1" spans="1:9">
      <c r="A1288" s="24">
        <v>201707</v>
      </c>
      <c r="B1288" s="24">
        <v>451</v>
      </c>
      <c r="C1288" s="24">
        <v>13009803147</v>
      </c>
      <c r="D1288" s="24">
        <v>9816070582524720</v>
      </c>
      <c r="E1288" s="24">
        <v>99</v>
      </c>
      <c r="F1288" s="24">
        <v>53390</v>
      </c>
      <c r="G1288" s="24">
        <v>99970016</v>
      </c>
      <c r="H1288" s="24">
        <v>11547</v>
      </c>
      <c r="I1288" s="25">
        <v>50000</v>
      </c>
    </row>
    <row r="1289" hidden="1" spans="1:9">
      <c r="A1289" s="24">
        <v>201707</v>
      </c>
      <c r="B1289" s="24">
        <v>451</v>
      </c>
      <c r="C1289" s="24">
        <v>13029807572</v>
      </c>
      <c r="D1289" s="24">
        <v>9816020377184640</v>
      </c>
      <c r="E1289" s="24">
        <v>99</v>
      </c>
      <c r="F1289" s="24">
        <v>53390</v>
      </c>
      <c r="G1289" s="24">
        <v>99970016</v>
      </c>
      <c r="H1289" s="24">
        <v>11547</v>
      </c>
      <c r="I1289" s="25">
        <v>50000</v>
      </c>
    </row>
    <row r="1290" hidden="1" spans="1:9">
      <c r="A1290" s="24">
        <v>201707</v>
      </c>
      <c r="B1290" s="24">
        <v>452</v>
      </c>
      <c r="C1290" s="24">
        <v>13069970854</v>
      </c>
      <c r="D1290" s="24">
        <v>9816080983575180</v>
      </c>
      <c r="E1290" s="24">
        <v>99</v>
      </c>
      <c r="F1290" s="24">
        <v>53390</v>
      </c>
      <c r="G1290" s="24">
        <v>99970016</v>
      </c>
      <c r="H1290" s="24">
        <v>11547</v>
      </c>
      <c r="I1290" s="25">
        <v>400000</v>
      </c>
    </row>
    <row r="1291" hidden="1" spans="1:9">
      <c r="A1291" s="24">
        <v>201707</v>
      </c>
      <c r="B1291" s="24">
        <v>456</v>
      </c>
      <c r="C1291" s="24">
        <v>15604565830</v>
      </c>
      <c r="D1291" s="24">
        <v>9816080983603520</v>
      </c>
      <c r="E1291" s="24">
        <v>99</v>
      </c>
      <c r="F1291" s="24">
        <v>53390</v>
      </c>
      <c r="G1291" s="24">
        <v>99970016</v>
      </c>
      <c r="H1291" s="24">
        <v>11547</v>
      </c>
      <c r="I1291" s="25">
        <v>200000</v>
      </c>
    </row>
    <row r="1292" hidden="1" spans="1:9">
      <c r="A1292" s="24">
        <v>201707</v>
      </c>
      <c r="B1292" s="24">
        <v>453</v>
      </c>
      <c r="C1292" s="24">
        <v>13045340809</v>
      </c>
      <c r="D1292" s="24">
        <v>9817031395108780</v>
      </c>
      <c r="E1292" s="24">
        <v>99</v>
      </c>
      <c r="F1292" s="24">
        <v>53390</v>
      </c>
      <c r="G1292" s="24">
        <v>99970013</v>
      </c>
      <c r="H1292" s="24">
        <v>11548</v>
      </c>
      <c r="I1292" s="25">
        <v>45360</v>
      </c>
    </row>
    <row r="1293" hidden="1" spans="1:9">
      <c r="A1293" s="24">
        <v>201707</v>
      </c>
      <c r="B1293" s="24">
        <v>453</v>
      </c>
      <c r="C1293" s="24">
        <v>13045340809</v>
      </c>
      <c r="D1293" s="24">
        <v>9817031395108780</v>
      </c>
      <c r="E1293" s="24">
        <v>99</v>
      </c>
      <c r="F1293" s="24">
        <v>53390</v>
      </c>
      <c r="G1293" s="24">
        <v>99970016</v>
      </c>
      <c r="H1293" s="24">
        <v>11547</v>
      </c>
      <c r="I1293" s="25">
        <v>50000</v>
      </c>
    </row>
    <row r="1294" hidden="1" spans="1:9">
      <c r="A1294" s="24">
        <v>201707</v>
      </c>
      <c r="B1294" s="24">
        <v>451</v>
      </c>
      <c r="C1294" s="24">
        <v>15636160874</v>
      </c>
      <c r="D1294" s="24">
        <v>9816061381580380</v>
      </c>
      <c r="E1294" s="24">
        <v>99</v>
      </c>
      <c r="F1294" s="24">
        <v>53390</v>
      </c>
      <c r="G1294" s="24">
        <v>99970016</v>
      </c>
      <c r="H1294" s="24">
        <v>11547</v>
      </c>
      <c r="I1294" s="25">
        <v>400000</v>
      </c>
    </row>
    <row r="1295" hidden="1" spans="1:9">
      <c r="A1295" s="24">
        <v>201707</v>
      </c>
      <c r="B1295" s="24">
        <v>451</v>
      </c>
      <c r="C1295" s="24">
        <v>15504500846</v>
      </c>
      <c r="D1295" s="24">
        <v>9816070182412120</v>
      </c>
      <c r="E1295" s="24">
        <v>99</v>
      </c>
      <c r="F1295" s="24">
        <v>53390</v>
      </c>
      <c r="G1295" s="24">
        <v>99970016</v>
      </c>
      <c r="H1295" s="24">
        <v>11547</v>
      </c>
      <c r="I1295" s="25">
        <v>200000</v>
      </c>
    </row>
    <row r="1296" hidden="1" spans="1:9">
      <c r="A1296" s="24">
        <v>201707</v>
      </c>
      <c r="B1296" s="24">
        <v>452</v>
      </c>
      <c r="C1296" s="24">
        <v>15546269462</v>
      </c>
      <c r="D1296" s="24">
        <v>9815110273971200</v>
      </c>
      <c r="E1296" s="24">
        <v>99</v>
      </c>
      <c r="F1296" s="24">
        <v>53390</v>
      </c>
      <c r="G1296" s="24">
        <v>99970016</v>
      </c>
      <c r="H1296" s="24">
        <v>11547</v>
      </c>
      <c r="I1296" s="25">
        <v>800000</v>
      </c>
    </row>
    <row r="1297" hidden="1" spans="1:9">
      <c r="A1297" s="24">
        <v>201707</v>
      </c>
      <c r="B1297" s="24">
        <v>453</v>
      </c>
      <c r="C1297" s="24">
        <v>13224639887</v>
      </c>
      <c r="D1297" s="24">
        <v>9815092772833380</v>
      </c>
      <c r="E1297" s="24">
        <v>99</v>
      </c>
      <c r="F1297" s="24">
        <v>53390</v>
      </c>
      <c r="G1297" s="24">
        <v>99970016</v>
      </c>
      <c r="H1297" s="24">
        <v>11547</v>
      </c>
      <c r="I1297" s="25">
        <v>200000</v>
      </c>
    </row>
    <row r="1298" hidden="1" spans="1:9">
      <c r="A1298" s="24">
        <v>201707</v>
      </c>
      <c r="B1298" s="24">
        <v>451</v>
      </c>
      <c r="C1298" s="24">
        <v>18646284550</v>
      </c>
      <c r="D1298" s="24">
        <v>9714040346589210</v>
      </c>
      <c r="E1298" s="24">
        <v>99</v>
      </c>
      <c r="F1298" s="24">
        <v>53390</v>
      </c>
      <c r="G1298" s="24">
        <v>99970016</v>
      </c>
      <c r="H1298" s="24">
        <v>11547</v>
      </c>
      <c r="I1298" s="25">
        <v>100000</v>
      </c>
    </row>
    <row r="1299" hidden="1" spans="1:9">
      <c r="A1299" s="24">
        <v>201707</v>
      </c>
      <c r="B1299" s="24">
        <v>451</v>
      </c>
      <c r="C1299" s="24">
        <v>15663875317</v>
      </c>
      <c r="D1299" s="24">
        <v>9817042897110620</v>
      </c>
      <c r="E1299" s="24">
        <v>99</v>
      </c>
      <c r="F1299" s="24">
        <v>53390</v>
      </c>
      <c r="G1299" s="24">
        <v>99970016</v>
      </c>
      <c r="H1299" s="24">
        <v>11547</v>
      </c>
      <c r="I1299" s="25">
        <v>100000</v>
      </c>
    </row>
    <row r="1300" hidden="1" spans="1:9">
      <c r="A1300" s="24">
        <v>201707</v>
      </c>
      <c r="B1300" s="24">
        <v>459</v>
      </c>
      <c r="C1300" s="24">
        <v>13039826317</v>
      </c>
      <c r="D1300" s="24">
        <v>9815102773691000</v>
      </c>
      <c r="E1300" s="24">
        <v>99</v>
      </c>
      <c r="F1300" s="24">
        <v>53390</v>
      </c>
      <c r="G1300" s="24">
        <v>99970013</v>
      </c>
      <c r="H1300" s="24">
        <v>11548</v>
      </c>
      <c r="I1300" s="25">
        <v>2521380</v>
      </c>
    </row>
    <row r="1301" hidden="1" spans="1:9">
      <c r="A1301" s="24">
        <v>201707</v>
      </c>
      <c r="B1301" s="24">
        <v>457</v>
      </c>
      <c r="C1301" s="24">
        <v>15636430675</v>
      </c>
      <c r="D1301" s="24">
        <v>9816091285208950</v>
      </c>
      <c r="E1301" s="24">
        <v>99</v>
      </c>
      <c r="F1301" s="24">
        <v>53390</v>
      </c>
      <c r="G1301" s="24">
        <v>99970016</v>
      </c>
      <c r="H1301" s="24">
        <v>11547</v>
      </c>
      <c r="I1301" s="25">
        <v>50000</v>
      </c>
    </row>
    <row r="1302" hidden="1" spans="1:9">
      <c r="A1302" s="24">
        <v>201707</v>
      </c>
      <c r="B1302" s="24">
        <v>459</v>
      </c>
      <c r="C1302" s="24">
        <v>13054208433</v>
      </c>
      <c r="D1302" s="24">
        <v>9815110273997620</v>
      </c>
      <c r="E1302" s="24">
        <v>99</v>
      </c>
      <c r="F1302" s="24">
        <v>53390</v>
      </c>
      <c r="G1302" s="24">
        <v>99970016</v>
      </c>
      <c r="H1302" s="24">
        <v>11547</v>
      </c>
      <c r="I1302" s="25">
        <v>400000</v>
      </c>
    </row>
    <row r="1303" hidden="1" spans="1:9">
      <c r="A1303" s="24">
        <v>201707</v>
      </c>
      <c r="B1303" s="24">
        <v>451</v>
      </c>
      <c r="C1303" s="24">
        <v>13159878569</v>
      </c>
      <c r="D1303" s="24">
        <v>9816121490305070</v>
      </c>
      <c r="E1303" s="24">
        <v>99</v>
      </c>
      <c r="F1303" s="24">
        <v>53390</v>
      </c>
      <c r="G1303" s="24">
        <v>99970016</v>
      </c>
      <c r="H1303" s="24">
        <v>11547</v>
      </c>
      <c r="I1303" s="25">
        <v>100000</v>
      </c>
    </row>
    <row r="1304" hidden="1" spans="1:9">
      <c r="A1304" s="24">
        <v>201707</v>
      </c>
      <c r="B1304" s="24">
        <v>451</v>
      </c>
      <c r="C1304" s="24">
        <v>15545540032</v>
      </c>
      <c r="D1304" s="24">
        <v>101105273082804</v>
      </c>
      <c r="E1304" s="24">
        <v>99</v>
      </c>
      <c r="F1304" s="24">
        <v>53390</v>
      </c>
      <c r="G1304" s="24">
        <v>99970013</v>
      </c>
      <c r="H1304" s="24">
        <v>11548</v>
      </c>
      <c r="I1304" s="25">
        <v>323190</v>
      </c>
    </row>
    <row r="1305" hidden="1" spans="1:9">
      <c r="A1305" s="24">
        <v>201707</v>
      </c>
      <c r="B1305" s="24">
        <v>451</v>
      </c>
      <c r="C1305" s="24">
        <v>15545540032</v>
      </c>
      <c r="D1305" s="24">
        <v>101105273082804</v>
      </c>
      <c r="E1305" s="24">
        <v>99</v>
      </c>
      <c r="F1305" s="24">
        <v>53390</v>
      </c>
      <c r="G1305" s="24">
        <v>99970016</v>
      </c>
      <c r="H1305" s="24">
        <v>11547</v>
      </c>
      <c r="I1305" s="25">
        <v>400000</v>
      </c>
    </row>
    <row r="1306" hidden="1" spans="1:9">
      <c r="A1306" s="24">
        <v>201707</v>
      </c>
      <c r="B1306" s="24">
        <v>451</v>
      </c>
      <c r="C1306" s="24">
        <v>18686782050</v>
      </c>
      <c r="D1306" s="24">
        <v>9816121990669030</v>
      </c>
      <c r="E1306" s="24">
        <v>99</v>
      </c>
      <c r="F1306" s="24">
        <v>53390</v>
      </c>
      <c r="G1306" s="24">
        <v>99970013</v>
      </c>
      <c r="H1306" s="24">
        <v>11548</v>
      </c>
      <c r="I1306" s="25">
        <v>6639550</v>
      </c>
    </row>
    <row r="1307" hidden="1" spans="1:9">
      <c r="A1307" s="24">
        <v>201707</v>
      </c>
      <c r="B1307" s="24">
        <v>456</v>
      </c>
      <c r="C1307" s="24">
        <v>13124560757</v>
      </c>
      <c r="D1307" s="24">
        <v>9816062281952890</v>
      </c>
      <c r="E1307" s="24">
        <v>99</v>
      </c>
      <c r="F1307" s="24">
        <v>53390</v>
      </c>
      <c r="G1307" s="24">
        <v>99970016</v>
      </c>
      <c r="H1307" s="24">
        <v>11547</v>
      </c>
      <c r="I1307" s="25">
        <v>200000</v>
      </c>
    </row>
    <row r="1308" hidden="1" spans="1:9">
      <c r="A1308" s="24">
        <v>201707</v>
      </c>
      <c r="B1308" s="24">
        <v>456</v>
      </c>
      <c r="C1308" s="24">
        <v>13124560757</v>
      </c>
      <c r="D1308" s="24">
        <v>9816062281952890</v>
      </c>
      <c r="E1308" s="24">
        <v>99</v>
      </c>
      <c r="F1308" s="24">
        <v>53390</v>
      </c>
      <c r="G1308" s="24">
        <v>99970013</v>
      </c>
      <c r="H1308" s="24">
        <v>11548</v>
      </c>
      <c r="I1308" s="25">
        <v>248800</v>
      </c>
    </row>
    <row r="1309" hidden="1" spans="1:9">
      <c r="A1309" s="24">
        <v>201707</v>
      </c>
      <c r="B1309" s="24">
        <v>453</v>
      </c>
      <c r="C1309" s="24">
        <v>13039700587</v>
      </c>
      <c r="D1309" s="24">
        <v>9815082071689710</v>
      </c>
      <c r="E1309" s="24">
        <v>99</v>
      </c>
      <c r="F1309" s="24">
        <v>53390</v>
      </c>
      <c r="G1309" s="24">
        <v>99970016</v>
      </c>
      <c r="H1309" s="24">
        <v>11547</v>
      </c>
      <c r="I1309" s="25">
        <v>100000</v>
      </c>
    </row>
    <row r="1310" hidden="1" spans="1:9">
      <c r="A1310" s="24">
        <v>201707</v>
      </c>
      <c r="B1310" s="24">
        <v>453</v>
      </c>
      <c r="C1310" s="24">
        <v>13039700587</v>
      </c>
      <c r="D1310" s="24">
        <v>9815082071689710</v>
      </c>
      <c r="E1310" s="24">
        <v>99</v>
      </c>
      <c r="F1310" s="24">
        <v>53390</v>
      </c>
      <c r="G1310" s="24">
        <v>99970013</v>
      </c>
      <c r="H1310" s="24">
        <v>11548</v>
      </c>
      <c r="I1310" s="25">
        <v>804160</v>
      </c>
    </row>
    <row r="1311" hidden="1" spans="1:9">
      <c r="A1311" s="24">
        <v>201707</v>
      </c>
      <c r="B1311" s="24">
        <v>453</v>
      </c>
      <c r="C1311" s="24">
        <v>13298795531</v>
      </c>
      <c r="D1311" s="24">
        <v>9817021393552280</v>
      </c>
      <c r="E1311" s="24">
        <v>99</v>
      </c>
      <c r="F1311" s="24">
        <v>53390</v>
      </c>
      <c r="G1311" s="24">
        <v>99970016</v>
      </c>
      <c r="H1311" s="24">
        <v>11547</v>
      </c>
      <c r="I1311" s="25">
        <v>100000</v>
      </c>
    </row>
    <row r="1312" hidden="1" spans="1:9">
      <c r="A1312" s="24">
        <v>201707</v>
      </c>
      <c r="B1312" s="24">
        <v>456</v>
      </c>
      <c r="C1312" s="24">
        <v>13039787819</v>
      </c>
      <c r="D1312" s="24">
        <v>9816031578019890</v>
      </c>
      <c r="E1312" s="24">
        <v>99</v>
      </c>
      <c r="F1312" s="24">
        <v>53390</v>
      </c>
      <c r="G1312" s="24">
        <v>99970016</v>
      </c>
      <c r="H1312" s="24">
        <v>11547</v>
      </c>
      <c r="I1312" s="25">
        <v>400000</v>
      </c>
    </row>
    <row r="1313" hidden="1" spans="1:9">
      <c r="A1313" s="24">
        <v>201707</v>
      </c>
      <c r="B1313" s="24">
        <v>459</v>
      </c>
      <c r="C1313" s="24">
        <v>13069740736</v>
      </c>
      <c r="D1313" s="24">
        <v>9816070182383640</v>
      </c>
      <c r="E1313" s="24">
        <v>99</v>
      </c>
      <c r="F1313" s="24">
        <v>53390</v>
      </c>
      <c r="G1313" s="24">
        <v>99970016</v>
      </c>
      <c r="H1313" s="24">
        <v>11547</v>
      </c>
      <c r="I1313" s="25">
        <v>100000</v>
      </c>
    </row>
    <row r="1314" hidden="1" spans="1:9">
      <c r="A1314" s="24">
        <v>201707</v>
      </c>
      <c r="B1314" s="24">
        <v>451</v>
      </c>
      <c r="C1314" s="24">
        <v>13100874110</v>
      </c>
      <c r="D1314" s="24">
        <v>100708025110887</v>
      </c>
      <c r="E1314" s="24">
        <v>99</v>
      </c>
      <c r="F1314" s="24">
        <v>53390</v>
      </c>
      <c r="G1314" s="24">
        <v>99970013</v>
      </c>
      <c r="H1314" s="24">
        <v>11548</v>
      </c>
      <c r="I1314" s="25">
        <v>88550</v>
      </c>
    </row>
    <row r="1315" hidden="1" spans="1:9">
      <c r="A1315" s="24">
        <v>201707</v>
      </c>
      <c r="B1315" s="24">
        <v>451</v>
      </c>
      <c r="C1315" s="24">
        <v>13100874110</v>
      </c>
      <c r="D1315" s="24">
        <v>100708025110887</v>
      </c>
      <c r="E1315" s="24">
        <v>99</v>
      </c>
      <c r="F1315" s="24">
        <v>53390</v>
      </c>
      <c r="G1315" s="24">
        <v>99970016</v>
      </c>
      <c r="H1315" s="24">
        <v>11547</v>
      </c>
      <c r="I1315" s="25">
        <v>400000</v>
      </c>
    </row>
    <row r="1316" hidden="1" spans="1:9">
      <c r="A1316" s="24">
        <v>201707</v>
      </c>
      <c r="B1316" s="24">
        <v>457</v>
      </c>
      <c r="C1316" s="24">
        <v>13039910121</v>
      </c>
      <c r="D1316" s="24">
        <v>9816101786804990</v>
      </c>
      <c r="E1316" s="24">
        <v>99</v>
      </c>
      <c r="F1316" s="24">
        <v>53390</v>
      </c>
      <c r="G1316" s="24">
        <v>99970016</v>
      </c>
      <c r="H1316" s="24">
        <v>11547</v>
      </c>
      <c r="I1316" s="25">
        <v>200000</v>
      </c>
    </row>
    <row r="1317" hidden="1" spans="1:9">
      <c r="A1317" s="24">
        <v>201707</v>
      </c>
      <c r="B1317" s="24">
        <v>459</v>
      </c>
      <c r="C1317" s="24">
        <v>13029836886</v>
      </c>
      <c r="D1317" s="24">
        <v>9816040178713340</v>
      </c>
      <c r="E1317" s="24">
        <v>99</v>
      </c>
      <c r="F1317" s="24">
        <v>53390</v>
      </c>
      <c r="G1317" s="24">
        <v>99970016</v>
      </c>
      <c r="H1317" s="24">
        <v>11547</v>
      </c>
      <c r="I1317" s="25">
        <v>400000</v>
      </c>
    </row>
    <row r="1318" hidden="1" spans="1:9">
      <c r="A1318" s="24">
        <v>201707</v>
      </c>
      <c r="B1318" s="24">
        <v>451</v>
      </c>
      <c r="C1318" s="24">
        <v>15546624210</v>
      </c>
      <c r="D1318" s="24">
        <v>9816090684827010</v>
      </c>
      <c r="E1318" s="24">
        <v>99</v>
      </c>
      <c r="F1318" s="24">
        <v>53390</v>
      </c>
      <c r="G1318" s="24">
        <v>99970013</v>
      </c>
      <c r="H1318" s="24">
        <v>11548</v>
      </c>
      <c r="I1318" s="25">
        <v>0</v>
      </c>
    </row>
    <row r="1319" hidden="1" spans="1:9">
      <c r="A1319" s="24">
        <v>201707</v>
      </c>
      <c r="B1319" s="24">
        <v>458</v>
      </c>
      <c r="C1319" s="24">
        <v>13134583975</v>
      </c>
      <c r="D1319" s="24">
        <v>9817070700066350</v>
      </c>
      <c r="E1319" s="24">
        <v>99</v>
      </c>
      <c r="F1319" s="24">
        <v>53390</v>
      </c>
      <c r="G1319" s="24">
        <v>99970013</v>
      </c>
      <c r="H1319" s="24">
        <v>11548</v>
      </c>
      <c r="I1319" s="25">
        <v>1001650</v>
      </c>
    </row>
    <row r="1320" hidden="1" spans="1:9">
      <c r="A1320" s="24">
        <v>201707</v>
      </c>
      <c r="B1320" s="24">
        <v>459</v>
      </c>
      <c r="C1320" s="24">
        <v>13199407682</v>
      </c>
      <c r="D1320" s="24">
        <v>9816082584202310</v>
      </c>
      <c r="E1320" s="24">
        <v>99</v>
      </c>
      <c r="F1320" s="24">
        <v>53390</v>
      </c>
      <c r="G1320" s="24">
        <v>99970016</v>
      </c>
      <c r="H1320" s="24">
        <v>11547</v>
      </c>
      <c r="I1320" s="25">
        <v>100000</v>
      </c>
    </row>
    <row r="1321" hidden="1" spans="1:9">
      <c r="A1321" s="24">
        <v>201707</v>
      </c>
      <c r="B1321" s="24">
        <v>459</v>
      </c>
      <c r="C1321" s="24">
        <v>15604593101</v>
      </c>
      <c r="D1321" s="24">
        <v>9816031077881550</v>
      </c>
      <c r="E1321" s="24">
        <v>99</v>
      </c>
      <c r="F1321" s="24">
        <v>53390</v>
      </c>
      <c r="G1321" s="24">
        <v>99970016</v>
      </c>
      <c r="H1321" s="24">
        <v>11547</v>
      </c>
      <c r="I1321" s="25">
        <v>800000</v>
      </c>
    </row>
    <row r="1322" hidden="1" spans="1:9">
      <c r="A1322" s="24">
        <v>201707</v>
      </c>
      <c r="B1322" s="24">
        <v>458</v>
      </c>
      <c r="C1322" s="24">
        <v>13089625051</v>
      </c>
      <c r="D1322" s="24">
        <v>9816040178686730</v>
      </c>
      <c r="E1322" s="24">
        <v>99</v>
      </c>
      <c r="F1322" s="24">
        <v>53390</v>
      </c>
      <c r="G1322" s="24">
        <v>99970013</v>
      </c>
      <c r="H1322" s="24">
        <v>11548</v>
      </c>
      <c r="I1322" s="25">
        <v>102780</v>
      </c>
    </row>
    <row r="1323" hidden="1" spans="1:9">
      <c r="A1323" s="24">
        <v>201707</v>
      </c>
      <c r="B1323" s="24">
        <v>458</v>
      </c>
      <c r="C1323" s="24">
        <v>13089625051</v>
      </c>
      <c r="D1323" s="24">
        <v>9816040178686730</v>
      </c>
      <c r="E1323" s="24">
        <v>99</v>
      </c>
      <c r="F1323" s="24">
        <v>53390</v>
      </c>
      <c r="G1323" s="24">
        <v>99970016</v>
      </c>
      <c r="H1323" s="24">
        <v>11547</v>
      </c>
      <c r="I1323" s="25">
        <v>50000</v>
      </c>
    </row>
    <row r="1324" hidden="1" spans="1:9">
      <c r="A1324" s="24">
        <v>201707</v>
      </c>
      <c r="B1324" s="24">
        <v>451</v>
      </c>
      <c r="C1324" s="24">
        <v>13125911397</v>
      </c>
      <c r="D1324" s="24">
        <v>9816032178221190</v>
      </c>
      <c r="E1324" s="24">
        <v>99</v>
      </c>
      <c r="F1324" s="24">
        <v>53390</v>
      </c>
      <c r="G1324" s="24">
        <v>99970013</v>
      </c>
      <c r="H1324" s="24">
        <v>11548</v>
      </c>
      <c r="I1324" s="25">
        <v>3112920</v>
      </c>
    </row>
    <row r="1325" hidden="1" spans="1:9">
      <c r="A1325" s="24">
        <v>201707</v>
      </c>
      <c r="B1325" s="24">
        <v>451</v>
      </c>
      <c r="C1325" s="24">
        <v>13029726327</v>
      </c>
      <c r="D1325" s="24">
        <v>9816031578020570</v>
      </c>
      <c r="E1325" s="24">
        <v>99</v>
      </c>
      <c r="F1325" s="24">
        <v>53390</v>
      </c>
      <c r="G1325" s="24">
        <v>99970016</v>
      </c>
      <c r="H1325" s="24">
        <v>11547</v>
      </c>
      <c r="I1325" s="25">
        <v>100000</v>
      </c>
    </row>
    <row r="1326" hidden="1" spans="1:9">
      <c r="A1326" s="24">
        <v>201707</v>
      </c>
      <c r="B1326" s="24">
        <v>451</v>
      </c>
      <c r="C1326" s="24">
        <v>13029726327</v>
      </c>
      <c r="D1326" s="24">
        <v>9816031578020570</v>
      </c>
      <c r="E1326" s="24">
        <v>99</v>
      </c>
      <c r="F1326" s="24">
        <v>53390</v>
      </c>
      <c r="G1326" s="24">
        <v>99970013</v>
      </c>
      <c r="H1326" s="24">
        <v>11548</v>
      </c>
      <c r="I1326" s="25">
        <v>179680</v>
      </c>
    </row>
    <row r="1327" hidden="1" spans="1:9">
      <c r="A1327" s="24">
        <v>201707</v>
      </c>
      <c r="B1327" s="24">
        <v>464</v>
      </c>
      <c r="C1327" s="24">
        <v>13009968712</v>
      </c>
      <c r="D1327" s="24">
        <v>9816051180285510</v>
      </c>
      <c r="E1327" s="24">
        <v>99</v>
      </c>
      <c r="F1327" s="24">
        <v>53390</v>
      </c>
      <c r="G1327" s="24">
        <v>99970016</v>
      </c>
      <c r="H1327" s="24">
        <v>11547</v>
      </c>
      <c r="I1327" s="25">
        <v>50000</v>
      </c>
    </row>
    <row r="1328" hidden="1" spans="1:9">
      <c r="A1328" s="24">
        <v>201707</v>
      </c>
      <c r="B1328" s="24">
        <v>451</v>
      </c>
      <c r="C1328" s="24">
        <v>15561563870</v>
      </c>
      <c r="D1328" s="24">
        <v>9816092685848590</v>
      </c>
      <c r="E1328" s="24">
        <v>99</v>
      </c>
      <c r="F1328" s="24">
        <v>53390</v>
      </c>
      <c r="G1328" s="24">
        <v>99970016</v>
      </c>
      <c r="H1328" s="24">
        <v>11547</v>
      </c>
      <c r="I1328" s="25">
        <v>50000</v>
      </c>
    </row>
    <row r="1329" hidden="1" spans="1:9">
      <c r="A1329" s="24">
        <v>201707</v>
      </c>
      <c r="B1329" s="24">
        <v>451</v>
      </c>
      <c r="C1329" s="24">
        <v>15546108519</v>
      </c>
      <c r="D1329" s="24">
        <v>9816051780499110</v>
      </c>
      <c r="E1329" s="24">
        <v>99</v>
      </c>
      <c r="F1329" s="24">
        <v>53390</v>
      </c>
      <c r="G1329" s="24">
        <v>99970013</v>
      </c>
      <c r="H1329" s="24">
        <v>11548</v>
      </c>
      <c r="I1329" s="25">
        <v>2279130</v>
      </c>
    </row>
    <row r="1330" hidden="1" spans="1:9">
      <c r="A1330" s="24">
        <v>201707</v>
      </c>
      <c r="B1330" s="24">
        <v>451</v>
      </c>
      <c r="C1330" s="24">
        <v>15546405596</v>
      </c>
      <c r="D1330" s="24">
        <v>9817032495617800</v>
      </c>
      <c r="E1330" s="24">
        <v>99</v>
      </c>
      <c r="F1330" s="24">
        <v>53390</v>
      </c>
      <c r="G1330" s="24">
        <v>99970016</v>
      </c>
      <c r="H1330" s="24">
        <v>11547</v>
      </c>
      <c r="I1330" s="25">
        <v>800000</v>
      </c>
    </row>
    <row r="1331" hidden="1" spans="1:9">
      <c r="A1331" s="24">
        <v>201707</v>
      </c>
      <c r="B1331" s="24">
        <v>459</v>
      </c>
      <c r="C1331" s="24">
        <v>13045491596</v>
      </c>
      <c r="D1331" s="24">
        <v>9816080483443270</v>
      </c>
      <c r="E1331" s="24">
        <v>99</v>
      </c>
      <c r="F1331" s="24">
        <v>53390</v>
      </c>
      <c r="G1331" s="24">
        <v>99970016</v>
      </c>
      <c r="H1331" s="24">
        <v>11547</v>
      </c>
      <c r="I1331" s="25">
        <v>50000</v>
      </c>
    </row>
    <row r="1332" hidden="1" spans="1:9">
      <c r="A1332" s="24">
        <v>201707</v>
      </c>
      <c r="B1332" s="24">
        <v>454</v>
      </c>
      <c r="C1332" s="24">
        <v>15545413110</v>
      </c>
      <c r="D1332" s="24">
        <v>9816011176616520</v>
      </c>
      <c r="E1332" s="24">
        <v>99</v>
      </c>
      <c r="F1332" s="24">
        <v>53390</v>
      </c>
      <c r="G1332" s="24">
        <v>99970016</v>
      </c>
      <c r="H1332" s="24">
        <v>11547</v>
      </c>
      <c r="I1332" s="25">
        <v>200000</v>
      </c>
    </row>
    <row r="1333" hidden="1" spans="1:9">
      <c r="A1333" s="24">
        <v>201707</v>
      </c>
      <c r="B1333" s="24">
        <v>453</v>
      </c>
      <c r="C1333" s="24">
        <v>15603631425</v>
      </c>
      <c r="D1333" s="24">
        <v>9816033178657030</v>
      </c>
      <c r="E1333" s="24">
        <v>99</v>
      </c>
      <c r="F1333" s="24">
        <v>53390</v>
      </c>
      <c r="G1333" s="24">
        <v>99970016</v>
      </c>
      <c r="H1333" s="24">
        <v>11547</v>
      </c>
      <c r="I1333" s="25">
        <v>200000</v>
      </c>
    </row>
    <row r="1334" hidden="1" spans="1:9">
      <c r="A1334" s="24">
        <v>201707</v>
      </c>
      <c r="B1334" s="24">
        <v>453</v>
      </c>
      <c r="C1334" s="24">
        <v>13045336752</v>
      </c>
      <c r="D1334" s="24">
        <v>9816040578809050</v>
      </c>
      <c r="E1334" s="24">
        <v>99</v>
      </c>
      <c r="F1334" s="24">
        <v>53390</v>
      </c>
      <c r="G1334" s="24">
        <v>99970016</v>
      </c>
      <c r="H1334" s="24">
        <v>11547</v>
      </c>
      <c r="I1334" s="25">
        <v>100000</v>
      </c>
    </row>
    <row r="1335" hidden="1" spans="1:9">
      <c r="A1335" s="24">
        <v>201707</v>
      </c>
      <c r="B1335" s="24">
        <v>464</v>
      </c>
      <c r="C1335" s="24">
        <v>15645570168</v>
      </c>
      <c r="D1335" s="24">
        <v>9815120875435580</v>
      </c>
      <c r="E1335" s="24">
        <v>99</v>
      </c>
      <c r="F1335" s="24">
        <v>53390</v>
      </c>
      <c r="G1335" s="24">
        <v>99970016</v>
      </c>
      <c r="H1335" s="24">
        <v>11547</v>
      </c>
      <c r="I1335" s="25">
        <v>1200000</v>
      </c>
    </row>
    <row r="1336" hidden="1" spans="1:9">
      <c r="A1336" s="24">
        <v>201707</v>
      </c>
      <c r="B1336" s="24">
        <v>452</v>
      </c>
      <c r="C1336" s="24">
        <v>13089740575</v>
      </c>
      <c r="D1336" s="24">
        <v>9816050980206980</v>
      </c>
      <c r="E1336" s="24">
        <v>99</v>
      </c>
      <c r="F1336" s="24">
        <v>53390</v>
      </c>
      <c r="G1336" s="24">
        <v>99970016</v>
      </c>
      <c r="H1336" s="24">
        <v>11547</v>
      </c>
      <c r="I1336" s="25">
        <v>50000</v>
      </c>
    </row>
    <row r="1337" hidden="1" spans="1:9">
      <c r="A1337" s="24">
        <v>201707</v>
      </c>
      <c r="B1337" s="24">
        <v>452</v>
      </c>
      <c r="C1337" s="24">
        <v>13089755402</v>
      </c>
      <c r="D1337" s="24">
        <v>9815081171444520</v>
      </c>
      <c r="E1337" s="24">
        <v>99</v>
      </c>
      <c r="F1337" s="24">
        <v>53390</v>
      </c>
      <c r="G1337" s="24">
        <v>99970013</v>
      </c>
      <c r="H1337" s="24">
        <v>11548</v>
      </c>
      <c r="I1337" s="25">
        <v>405090</v>
      </c>
    </row>
    <row r="1338" hidden="1" spans="1:9">
      <c r="A1338" s="24">
        <v>201707</v>
      </c>
      <c r="B1338" s="24">
        <v>452</v>
      </c>
      <c r="C1338" s="24">
        <v>13089755402</v>
      </c>
      <c r="D1338" s="24">
        <v>9815081171444520</v>
      </c>
      <c r="E1338" s="24">
        <v>99</v>
      </c>
      <c r="F1338" s="24">
        <v>53390</v>
      </c>
      <c r="G1338" s="24">
        <v>99970016</v>
      </c>
      <c r="H1338" s="24">
        <v>11547</v>
      </c>
      <c r="I1338" s="25">
        <v>800000</v>
      </c>
    </row>
    <row r="1339" hidden="1" spans="1:9">
      <c r="A1339" s="24">
        <v>201707</v>
      </c>
      <c r="B1339" s="24">
        <v>454</v>
      </c>
      <c r="C1339" s="24">
        <v>15545413110</v>
      </c>
      <c r="D1339" s="24">
        <v>9816011176616520</v>
      </c>
      <c r="E1339" s="24">
        <v>99</v>
      </c>
      <c r="F1339" s="24">
        <v>53390</v>
      </c>
      <c r="G1339" s="24">
        <v>99970014</v>
      </c>
      <c r="H1339" s="26"/>
      <c r="I1339" s="25">
        <v>0</v>
      </c>
    </row>
    <row r="1340" hidden="1" spans="1:9">
      <c r="A1340" s="24">
        <v>201707</v>
      </c>
      <c r="B1340" s="24">
        <v>454</v>
      </c>
      <c r="C1340" s="24">
        <v>15545413110</v>
      </c>
      <c r="D1340" s="24">
        <v>9816011176616520</v>
      </c>
      <c r="E1340" s="24">
        <v>98</v>
      </c>
      <c r="F1340" s="24">
        <v>53390</v>
      </c>
      <c r="G1340" s="24">
        <v>99970015</v>
      </c>
      <c r="H1340" s="26"/>
      <c r="I1340" s="25">
        <v>0</v>
      </c>
    </row>
    <row r="1341" hidden="1" spans="1:9">
      <c r="A1341" s="24">
        <v>201707</v>
      </c>
      <c r="B1341" s="24">
        <v>452</v>
      </c>
      <c r="C1341" s="24">
        <v>13089755402</v>
      </c>
      <c r="D1341" s="24">
        <v>9815081171444520</v>
      </c>
      <c r="E1341" s="24">
        <v>99</v>
      </c>
      <c r="F1341" s="24">
        <v>53390</v>
      </c>
      <c r="G1341" s="24">
        <v>99970014</v>
      </c>
      <c r="H1341" s="26"/>
      <c r="I1341" s="25">
        <v>0</v>
      </c>
    </row>
    <row r="1342" hidden="1" spans="1:9">
      <c r="A1342" s="24">
        <v>201707</v>
      </c>
      <c r="B1342" s="24">
        <v>452</v>
      </c>
      <c r="C1342" s="24">
        <v>13089740575</v>
      </c>
      <c r="D1342" s="24">
        <v>9816050980206980</v>
      </c>
      <c r="E1342" s="24">
        <v>98</v>
      </c>
      <c r="F1342" s="24">
        <v>53390</v>
      </c>
      <c r="G1342" s="24">
        <v>99970015</v>
      </c>
      <c r="H1342" s="26"/>
      <c r="I1342" s="25">
        <v>0</v>
      </c>
    </row>
    <row r="1343" hidden="1" spans="1:9">
      <c r="A1343" s="24">
        <v>201707</v>
      </c>
      <c r="B1343" s="24">
        <v>452</v>
      </c>
      <c r="C1343" s="24">
        <v>13089755402</v>
      </c>
      <c r="D1343" s="24">
        <v>9815081171444520</v>
      </c>
      <c r="E1343" s="24">
        <v>98</v>
      </c>
      <c r="F1343" s="24">
        <v>53390</v>
      </c>
      <c r="G1343" s="24">
        <v>99970015</v>
      </c>
      <c r="H1343" s="26"/>
      <c r="I1343" s="25">
        <v>0</v>
      </c>
    </row>
    <row r="1344" hidden="1" spans="1:9">
      <c r="A1344" s="24">
        <v>201707</v>
      </c>
      <c r="B1344" s="24">
        <v>452</v>
      </c>
      <c r="C1344" s="24">
        <v>13069970854</v>
      </c>
      <c r="D1344" s="24">
        <v>9816080983575180</v>
      </c>
      <c r="E1344" s="24">
        <v>98</v>
      </c>
      <c r="F1344" s="24">
        <v>53390</v>
      </c>
      <c r="G1344" s="24">
        <v>99970015</v>
      </c>
      <c r="H1344" s="26"/>
      <c r="I1344" s="25">
        <v>0</v>
      </c>
    </row>
    <row r="1345" hidden="1" spans="1:9">
      <c r="A1345" s="24">
        <v>201707</v>
      </c>
      <c r="B1345" s="24">
        <v>452</v>
      </c>
      <c r="C1345" s="24">
        <v>13089740575</v>
      </c>
      <c r="D1345" s="24">
        <v>9816050980206980</v>
      </c>
      <c r="E1345" s="24">
        <v>99</v>
      </c>
      <c r="F1345" s="24">
        <v>53390</v>
      </c>
      <c r="G1345" s="24">
        <v>99970014</v>
      </c>
      <c r="H1345" s="26"/>
      <c r="I1345" s="25">
        <v>0</v>
      </c>
    </row>
    <row r="1346" hidden="1" spans="1:9">
      <c r="A1346" s="24">
        <v>201707</v>
      </c>
      <c r="B1346" s="24">
        <v>468</v>
      </c>
      <c r="C1346" s="24">
        <v>15545903995</v>
      </c>
      <c r="D1346" s="24">
        <v>9713042218943040</v>
      </c>
      <c r="E1346" s="24">
        <v>99</v>
      </c>
      <c r="F1346" s="24">
        <v>53390</v>
      </c>
      <c r="G1346" s="24">
        <v>99970014</v>
      </c>
      <c r="H1346" s="26"/>
      <c r="I1346" s="25">
        <v>0</v>
      </c>
    </row>
    <row r="1347" hidden="1" spans="1:9">
      <c r="A1347" s="24">
        <v>201707</v>
      </c>
      <c r="B1347" s="24">
        <v>468</v>
      </c>
      <c r="C1347" s="24">
        <v>15545903995</v>
      </c>
      <c r="D1347" s="24">
        <v>9713042218943040</v>
      </c>
      <c r="E1347" s="24">
        <v>98</v>
      </c>
      <c r="F1347" s="24">
        <v>53390</v>
      </c>
      <c r="G1347" s="24">
        <v>99970015</v>
      </c>
      <c r="H1347" s="26"/>
      <c r="I1347" s="25">
        <v>0</v>
      </c>
    </row>
    <row r="1348" hidden="1" spans="1:9">
      <c r="A1348" s="24">
        <v>201707</v>
      </c>
      <c r="B1348" s="24">
        <v>453</v>
      </c>
      <c r="C1348" s="24">
        <v>15604631379</v>
      </c>
      <c r="D1348" s="24">
        <v>9816030777801050</v>
      </c>
      <c r="E1348" s="24">
        <v>98</v>
      </c>
      <c r="F1348" s="24">
        <v>53390</v>
      </c>
      <c r="G1348" s="24">
        <v>99970015</v>
      </c>
      <c r="H1348" s="26"/>
      <c r="I1348" s="25">
        <v>0</v>
      </c>
    </row>
    <row r="1349" hidden="1" spans="1:9">
      <c r="A1349" s="24">
        <v>201707</v>
      </c>
      <c r="B1349" s="24">
        <v>453</v>
      </c>
      <c r="C1349" s="24">
        <v>13039700587</v>
      </c>
      <c r="D1349" s="24">
        <v>9815082071689710</v>
      </c>
      <c r="E1349" s="24">
        <v>98</v>
      </c>
      <c r="F1349" s="24">
        <v>53390</v>
      </c>
      <c r="G1349" s="24">
        <v>99970015</v>
      </c>
      <c r="H1349" s="26"/>
      <c r="I1349" s="25">
        <v>0</v>
      </c>
    </row>
    <row r="1350" hidden="1" spans="1:9">
      <c r="A1350" s="24">
        <v>201707</v>
      </c>
      <c r="B1350" s="24">
        <v>453</v>
      </c>
      <c r="C1350" s="24">
        <v>15603631425</v>
      </c>
      <c r="D1350" s="24">
        <v>9816033178657030</v>
      </c>
      <c r="E1350" s="24">
        <v>99</v>
      </c>
      <c r="F1350" s="24">
        <v>53390</v>
      </c>
      <c r="G1350" s="24">
        <v>99970014</v>
      </c>
      <c r="H1350" s="26"/>
      <c r="I1350" s="25">
        <v>0</v>
      </c>
    </row>
    <row r="1351" hidden="1" spans="1:9">
      <c r="A1351" s="24">
        <v>201707</v>
      </c>
      <c r="B1351" s="24">
        <v>453</v>
      </c>
      <c r="C1351" s="24">
        <v>13045340809</v>
      </c>
      <c r="D1351" s="24">
        <v>9817031395108780</v>
      </c>
      <c r="E1351" s="24">
        <v>98</v>
      </c>
      <c r="F1351" s="24">
        <v>53390</v>
      </c>
      <c r="G1351" s="24">
        <v>99970015</v>
      </c>
      <c r="H1351" s="26"/>
      <c r="I1351" s="25">
        <v>0</v>
      </c>
    </row>
    <row r="1352" hidden="1" spans="1:9">
      <c r="A1352" s="24">
        <v>201707</v>
      </c>
      <c r="B1352" s="24">
        <v>453</v>
      </c>
      <c r="C1352" s="24">
        <v>13045336752</v>
      </c>
      <c r="D1352" s="24">
        <v>9816040578809050</v>
      </c>
      <c r="E1352" s="24">
        <v>98</v>
      </c>
      <c r="F1352" s="24">
        <v>53390</v>
      </c>
      <c r="G1352" s="24">
        <v>99970015</v>
      </c>
      <c r="H1352" s="26"/>
      <c r="I1352" s="25">
        <v>0</v>
      </c>
    </row>
    <row r="1353" hidden="1" spans="1:9">
      <c r="A1353" s="24">
        <v>201707</v>
      </c>
      <c r="B1353" s="24">
        <v>453</v>
      </c>
      <c r="C1353" s="24">
        <v>13045336752</v>
      </c>
      <c r="D1353" s="24">
        <v>9816040578809050</v>
      </c>
      <c r="E1353" s="24">
        <v>99</v>
      </c>
      <c r="F1353" s="24">
        <v>53390</v>
      </c>
      <c r="G1353" s="24">
        <v>99970014</v>
      </c>
      <c r="H1353" s="26"/>
      <c r="I1353" s="25">
        <v>0</v>
      </c>
    </row>
    <row r="1354" hidden="1" spans="1:9">
      <c r="A1354" s="24">
        <v>201707</v>
      </c>
      <c r="B1354" s="24">
        <v>453</v>
      </c>
      <c r="C1354" s="24">
        <v>13224639887</v>
      </c>
      <c r="D1354" s="24">
        <v>9815092772833380</v>
      </c>
      <c r="E1354" s="24">
        <v>99</v>
      </c>
      <c r="F1354" s="24">
        <v>53390</v>
      </c>
      <c r="G1354" s="24">
        <v>99970014</v>
      </c>
      <c r="H1354" s="26"/>
      <c r="I1354" s="25">
        <v>0</v>
      </c>
    </row>
    <row r="1355" hidden="1" spans="1:9">
      <c r="A1355" s="24">
        <v>201707</v>
      </c>
      <c r="B1355" s="24">
        <v>453</v>
      </c>
      <c r="C1355" s="24">
        <v>13045340809</v>
      </c>
      <c r="D1355" s="24">
        <v>9817031395108780</v>
      </c>
      <c r="E1355" s="24">
        <v>99</v>
      </c>
      <c r="F1355" s="24">
        <v>53390</v>
      </c>
      <c r="G1355" s="24">
        <v>99970014</v>
      </c>
      <c r="H1355" s="26"/>
      <c r="I1355" s="25">
        <v>0</v>
      </c>
    </row>
    <row r="1356" hidden="1" spans="1:9">
      <c r="A1356" s="24">
        <v>201707</v>
      </c>
      <c r="B1356" s="24">
        <v>453</v>
      </c>
      <c r="C1356" s="24">
        <v>13224639887</v>
      </c>
      <c r="D1356" s="24">
        <v>9815092772833380</v>
      </c>
      <c r="E1356" s="24">
        <v>98</v>
      </c>
      <c r="F1356" s="24">
        <v>53390</v>
      </c>
      <c r="G1356" s="24">
        <v>99970015</v>
      </c>
      <c r="H1356" s="26"/>
      <c r="I1356" s="25">
        <v>0</v>
      </c>
    </row>
    <row r="1357" hidden="1" spans="1:9">
      <c r="A1357" s="24">
        <v>201707</v>
      </c>
      <c r="B1357" s="24">
        <v>453</v>
      </c>
      <c r="C1357" s="24">
        <v>13039700587</v>
      </c>
      <c r="D1357" s="24">
        <v>9815082071689710</v>
      </c>
      <c r="E1357" s="24">
        <v>99</v>
      </c>
      <c r="F1357" s="24">
        <v>53390</v>
      </c>
      <c r="G1357" s="24">
        <v>99970014</v>
      </c>
      <c r="H1357" s="26"/>
      <c r="I1357" s="25">
        <v>0</v>
      </c>
    </row>
    <row r="1358" hidden="1" spans="1:9">
      <c r="A1358" s="24">
        <v>201707</v>
      </c>
      <c r="B1358" s="24">
        <v>453</v>
      </c>
      <c r="C1358" s="24">
        <v>15604631379</v>
      </c>
      <c r="D1358" s="24">
        <v>9816030777801050</v>
      </c>
      <c r="E1358" s="24">
        <v>99</v>
      </c>
      <c r="F1358" s="24">
        <v>53390</v>
      </c>
      <c r="G1358" s="24">
        <v>99970014</v>
      </c>
      <c r="H1358" s="26"/>
      <c r="I1358" s="25">
        <v>0</v>
      </c>
    </row>
    <row r="1359" hidden="1" spans="1:9">
      <c r="A1359" s="24">
        <v>201707</v>
      </c>
      <c r="B1359" s="24">
        <v>456</v>
      </c>
      <c r="C1359" s="24">
        <v>13124560757</v>
      </c>
      <c r="D1359" s="24">
        <v>9816062281952890</v>
      </c>
      <c r="E1359" s="24">
        <v>99</v>
      </c>
      <c r="F1359" s="24">
        <v>53390</v>
      </c>
      <c r="G1359" s="24">
        <v>99970014</v>
      </c>
      <c r="H1359" s="26"/>
      <c r="I1359" s="25">
        <v>0</v>
      </c>
    </row>
    <row r="1360" hidden="1" spans="1:9">
      <c r="A1360" s="24">
        <v>201707</v>
      </c>
      <c r="B1360" s="24">
        <v>456</v>
      </c>
      <c r="C1360" s="24">
        <v>13214668068</v>
      </c>
      <c r="D1360" s="24">
        <v>9815120975450940</v>
      </c>
      <c r="E1360" s="24">
        <v>99</v>
      </c>
      <c r="F1360" s="24">
        <v>53390</v>
      </c>
      <c r="G1360" s="24">
        <v>99970014</v>
      </c>
      <c r="H1360" s="26"/>
      <c r="I1360" s="25">
        <v>0</v>
      </c>
    </row>
    <row r="1361" hidden="1" spans="1:9">
      <c r="A1361" s="24">
        <v>201707</v>
      </c>
      <c r="B1361" s="24">
        <v>456</v>
      </c>
      <c r="C1361" s="24">
        <v>15604565830</v>
      </c>
      <c r="D1361" s="24">
        <v>9816080983603520</v>
      </c>
      <c r="E1361" s="24">
        <v>99</v>
      </c>
      <c r="F1361" s="24">
        <v>53390</v>
      </c>
      <c r="G1361" s="24">
        <v>99970014</v>
      </c>
      <c r="H1361" s="26"/>
      <c r="I1361" s="25">
        <v>0</v>
      </c>
    </row>
    <row r="1362" hidden="1" spans="1:9">
      <c r="A1362" s="24">
        <v>201707</v>
      </c>
      <c r="B1362" s="24">
        <v>456</v>
      </c>
      <c r="C1362" s="24">
        <v>13214668068</v>
      </c>
      <c r="D1362" s="24">
        <v>9815120975450940</v>
      </c>
      <c r="E1362" s="24">
        <v>98</v>
      </c>
      <c r="F1362" s="24">
        <v>53390</v>
      </c>
      <c r="G1362" s="24">
        <v>99970015</v>
      </c>
      <c r="H1362" s="26"/>
      <c r="I1362" s="25">
        <v>0</v>
      </c>
    </row>
    <row r="1363" hidden="1" spans="1:9">
      <c r="A1363" s="24">
        <v>201707</v>
      </c>
      <c r="B1363" s="24">
        <v>456</v>
      </c>
      <c r="C1363" s="24">
        <v>15604565830</v>
      </c>
      <c r="D1363" s="24">
        <v>9816080983603520</v>
      </c>
      <c r="E1363" s="24">
        <v>98</v>
      </c>
      <c r="F1363" s="24">
        <v>53390</v>
      </c>
      <c r="G1363" s="24">
        <v>99970015</v>
      </c>
      <c r="H1363" s="26"/>
      <c r="I1363" s="25">
        <v>0</v>
      </c>
    </row>
    <row r="1364" hidden="1" spans="1:9">
      <c r="A1364" s="24">
        <v>201707</v>
      </c>
      <c r="B1364" s="24">
        <v>456</v>
      </c>
      <c r="C1364" s="24">
        <v>13124560757</v>
      </c>
      <c r="D1364" s="24">
        <v>9816062281952890</v>
      </c>
      <c r="E1364" s="24">
        <v>98</v>
      </c>
      <c r="F1364" s="24">
        <v>53390</v>
      </c>
      <c r="G1364" s="24">
        <v>99970015</v>
      </c>
      <c r="H1364" s="26"/>
      <c r="I1364" s="25">
        <v>0</v>
      </c>
    </row>
    <row r="1365" hidden="1" spans="1:9">
      <c r="A1365" s="24">
        <v>201707</v>
      </c>
      <c r="B1365" s="24">
        <v>467</v>
      </c>
      <c r="C1365" s="24">
        <v>13136966202</v>
      </c>
      <c r="D1365" s="24">
        <v>9713072226639910</v>
      </c>
      <c r="E1365" s="24">
        <v>99</v>
      </c>
      <c r="F1365" s="24">
        <v>53390</v>
      </c>
      <c r="G1365" s="24">
        <v>99970014</v>
      </c>
      <c r="H1365" s="26"/>
      <c r="I1365" s="25">
        <v>0</v>
      </c>
    </row>
    <row r="1366" hidden="1" spans="1:9">
      <c r="A1366" s="24">
        <v>201707</v>
      </c>
      <c r="B1366" s="24">
        <v>467</v>
      </c>
      <c r="C1366" s="24">
        <v>13224675158</v>
      </c>
      <c r="D1366" s="24">
        <v>9713071225987090</v>
      </c>
      <c r="E1366" s="24">
        <v>99</v>
      </c>
      <c r="F1366" s="24">
        <v>53390</v>
      </c>
      <c r="G1366" s="24">
        <v>99970014</v>
      </c>
      <c r="H1366" s="26"/>
      <c r="I1366" s="25">
        <v>0</v>
      </c>
    </row>
    <row r="1367" hidden="1" spans="1:9">
      <c r="A1367" s="24">
        <v>201707</v>
      </c>
      <c r="B1367" s="24">
        <v>467</v>
      </c>
      <c r="C1367" s="24">
        <v>13224675158</v>
      </c>
      <c r="D1367" s="24">
        <v>9713071225987090</v>
      </c>
      <c r="E1367" s="24">
        <v>98</v>
      </c>
      <c r="F1367" s="24">
        <v>53390</v>
      </c>
      <c r="G1367" s="24">
        <v>99970015</v>
      </c>
      <c r="H1367" s="26"/>
      <c r="I1367" s="25">
        <v>0</v>
      </c>
    </row>
    <row r="1368" hidden="1" spans="1:9">
      <c r="A1368" s="24">
        <v>201707</v>
      </c>
      <c r="B1368" s="24">
        <v>467</v>
      </c>
      <c r="C1368" s="24">
        <v>13136966202</v>
      </c>
      <c r="D1368" s="24">
        <v>9713072226639910</v>
      </c>
      <c r="E1368" s="24">
        <v>98</v>
      </c>
      <c r="F1368" s="24">
        <v>53390</v>
      </c>
      <c r="G1368" s="24">
        <v>99970015</v>
      </c>
      <c r="H1368" s="26"/>
      <c r="I1368" s="25">
        <v>0</v>
      </c>
    </row>
    <row r="1369" hidden="1" spans="1:9">
      <c r="A1369" s="24">
        <v>201707</v>
      </c>
      <c r="B1369" s="24">
        <v>457</v>
      </c>
      <c r="C1369" s="24">
        <v>13039910121</v>
      </c>
      <c r="D1369" s="24">
        <v>9816101786804990</v>
      </c>
      <c r="E1369" s="24">
        <v>98</v>
      </c>
      <c r="F1369" s="24">
        <v>53390</v>
      </c>
      <c r="G1369" s="24">
        <v>99970015</v>
      </c>
      <c r="H1369" s="26"/>
      <c r="I1369" s="25">
        <v>0</v>
      </c>
    </row>
    <row r="1370" hidden="1" spans="1:9">
      <c r="A1370" s="24">
        <v>201707</v>
      </c>
      <c r="B1370" s="24">
        <v>457</v>
      </c>
      <c r="C1370" s="24">
        <v>13039910121</v>
      </c>
      <c r="D1370" s="24">
        <v>9816101786804990</v>
      </c>
      <c r="E1370" s="24">
        <v>99</v>
      </c>
      <c r="F1370" s="24">
        <v>53390</v>
      </c>
      <c r="G1370" s="24">
        <v>99970014</v>
      </c>
      <c r="H1370" s="26"/>
      <c r="I1370" s="25">
        <v>0</v>
      </c>
    </row>
    <row r="1371" hidden="1" spans="1:9">
      <c r="A1371" s="24">
        <v>201707</v>
      </c>
      <c r="B1371" s="24">
        <v>464</v>
      </c>
      <c r="C1371" s="24">
        <v>15645570168</v>
      </c>
      <c r="D1371" s="24">
        <v>9815120875435580</v>
      </c>
      <c r="E1371" s="24">
        <v>99</v>
      </c>
      <c r="F1371" s="24">
        <v>53390</v>
      </c>
      <c r="G1371" s="24">
        <v>99970014</v>
      </c>
      <c r="H1371" s="26"/>
      <c r="I1371" s="25">
        <v>0</v>
      </c>
    </row>
    <row r="1372" hidden="1" spans="1:9">
      <c r="A1372" s="24">
        <v>201707</v>
      </c>
      <c r="B1372" s="24">
        <v>464</v>
      </c>
      <c r="C1372" s="24">
        <v>15645570168</v>
      </c>
      <c r="D1372" s="24">
        <v>9815120875435580</v>
      </c>
      <c r="E1372" s="24">
        <v>98</v>
      </c>
      <c r="F1372" s="24">
        <v>53390</v>
      </c>
      <c r="G1372" s="24">
        <v>99970015</v>
      </c>
      <c r="H1372" s="26"/>
      <c r="I1372" s="25">
        <v>0</v>
      </c>
    </row>
    <row r="1373" hidden="1" spans="1:9">
      <c r="A1373" s="24">
        <v>201707</v>
      </c>
      <c r="B1373" s="24">
        <v>458</v>
      </c>
      <c r="C1373" s="24">
        <v>13134583975</v>
      </c>
      <c r="D1373" s="24">
        <v>9817070700066350</v>
      </c>
      <c r="E1373" s="24">
        <v>98</v>
      </c>
      <c r="F1373" s="24">
        <v>53390</v>
      </c>
      <c r="G1373" s="24">
        <v>99970015</v>
      </c>
      <c r="H1373" s="26"/>
      <c r="I1373" s="25">
        <v>0</v>
      </c>
    </row>
    <row r="1374" hidden="1" spans="1:9">
      <c r="A1374" s="24">
        <v>201707</v>
      </c>
      <c r="B1374" s="24">
        <v>458</v>
      </c>
      <c r="C1374" s="24">
        <v>13089625051</v>
      </c>
      <c r="D1374" s="24">
        <v>9816040178686730</v>
      </c>
      <c r="E1374" s="24">
        <v>98</v>
      </c>
      <c r="F1374" s="24">
        <v>53390</v>
      </c>
      <c r="G1374" s="24">
        <v>99970015</v>
      </c>
      <c r="H1374" s="26"/>
      <c r="I1374" s="25">
        <v>0</v>
      </c>
    </row>
    <row r="1375" hidden="1" spans="1:9">
      <c r="A1375" s="24">
        <v>201707</v>
      </c>
      <c r="B1375" s="24">
        <v>458</v>
      </c>
      <c r="C1375" s="24">
        <v>13089625051</v>
      </c>
      <c r="D1375" s="24">
        <v>9816040178686730</v>
      </c>
      <c r="E1375" s="24">
        <v>99</v>
      </c>
      <c r="F1375" s="24">
        <v>53390</v>
      </c>
      <c r="G1375" s="24">
        <v>99970014</v>
      </c>
      <c r="H1375" s="26"/>
      <c r="I1375" s="25">
        <v>0</v>
      </c>
    </row>
    <row r="1376" hidden="1" spans="1:9">
      <c r="A1376" s="24">
        <v>201707</v>
      </c>
      <c r="B1376" s="24">
        <v>458</v>
      </c>
      <c r="C1376" s="24">
        <v>13134583975</v>
      </c>
      <c r="D1376" s="24">
        <v>9817070700066350</v>
      </c>
      <c r="E1376" s="24">
        <v>99</v>
      </c>
      <c r="F1376" s="24">
        <v>53390</v>
      </c>
      <c r="G1376" s="24">
        <v>99970014</v>
      </c>
      <c r="H1376" s="26"/>
      <c r="I1376" s="25">
        <v>0</v>
      </c>
    </row>
    <row r="1377" hidden="1" spans="1:9">
      <c r="A1377" s="24">
        <v>201707</v>
      </c>
      <c r="B1377" s="24">
        <v>455</v>
      </c>
      <c r="C1377" s="24">
        <v>13039953705</v>
      </c>
      <c r="D1377" s="24">
        <v>9816053181124200</v>
      </c>
      <c r="E1377" s="24">
        <v>99</v>
      </c>
      <c r="F1377" s="24">
        <v>53390</v>
      </c>
      <c r="G1377" s="24">
        <v>99970014</v>
      </c>
      <c r="H1377" s="26"/>
      <c r="I1377" s="25">
        <v>0</v>
      </c>
    </row>
    <row r="1378" hidden="1" spans="1:9">
      <c r="A1378" s="24">
        <v>201707</v>
      </c>
      <c r="B1378" s="24">
        <v>455</v>
      </c>
      <c r="C1378" s="24">
        <v>13039953705</v>
      </c>
      <c r="D1378" s="24">
        <v>9816053181124200</v>
      </c>
      <c r="E1378" s="24">
        <v>98</v>
      </c>
      <c r="F1378" s="24">
        <v>53390</v>
      </c>
      <c r="G1378" s="24">
        <v>99970015</v>
      </c>
      <c r="H1378" s="26"/>
      <c r="I1378" s="25">
        <v>0</v>
      </c>
    </row>
    <row r="1379" hidden="1" spans="1:9">
      <c r="A1379" s="24">
        <v>201707</v>
      </c>
      <c r="B1379" s="24">
        <v>455</v>
      </c>
      <c r="C1379" s="24">
        <v>15545556309</v>
      </c>
      <c r="D1379" s="24">
        <v>9816032978578740</v>
      </c>
      <c r="E1379" s="24">
        <v>98</v>
      </c>
      <c r="F1379" s="24">
        <v>53390</v>
      </c>
      <c r="G1379" s="24">
        <v>99970015</v>
      </c>
      <c r="H1379" s="26"/>
      <c r="I1379" s="25">
        <v>0</v>
      </c>
    </row>
    <row r="1380" hidden="1" spans="1:9">
      <c r="A1380" s="24">
        <v>201707</v>
      </c>
      <c r="B1380" s="24">
        <v>459</v>
      </c>
      <c r="C1380" s="24">
        <v>13298771513</v>
      </c>
      <c r="D1380" s="24">
        <v>9817051997964000</v>
      </c>
      <c r="E1380" s="24">
        <v>98</v>
      </c>
      <c r="F1380" s="24">
        <v>53390</v>
      </c>
      <c r="G1380" s="24">
        <v>99970015</v>
      </c>
      <c r="H1380" s="26"/>
      <c r="I1380" s="25">
        <v>0</v>
      </c>
    </row>
    <row r="1381" hidden="1" spans="1:9">
      <c r="A1381" s="24">
        <v>201707</v>
      </c>
      <c r="B1381" s="24">
        <v>459</v>
      </c>
      <c r="C1381" s="24">
        <v>18603679568</v>
      </c>
      <c r="D1381" s="24">
        <v>9815061169665820</v>
      </c>
      <c r="E1381" s="24">
        <v>98</v>
      </c>
      <c r="F1381" s="24">
        <v>53390</v>
      </c>
      <c r="G1381" s="24">
        <v>99970015</v>
      </c>
      <c r="H1381" s="26"/>
      <c r="I1381" s="25">
        <v>0</v>
      </c>
    </row>
    <row r="1382" hidden="1" spans="1:9">
      <c r="A1382" s="24">
        <v>201707</v>
      </c>
      <c r="B1382" s="24">
        <v>459</v>
      </c>
      <c r="C1382" s="24">
        <v>13089030281</v>
      </c>
      <c r="D1382" s="24">
        <v>9816090184561740</v>
      </c>
      <c r="E1382" s="24">
        <v>98</v>
      </c>
      <c r="F1382" s="24">
        <v>53390</v>
      </c>
      <c r="G1382" s="24">
        <v>99970015</v>
      </c>
      <c r="H1382" s="26"/>
      <c r="I1382" s="25">
        <v>0</v>
      </c>
    </row>
    <row r="1383" hidden="1" spans="1:9">
      <c r="A1383" s="24">
        <v>201707</v>
      </c>
      <c r="B1383" s="24">
        <v>459</v>
      </c>
      <c r="C1383" s="24">
        <v>13019085503</v>
      </c>
      <c r="D1383" s="24">
        <v>9815102773696610</v>
      </c>
      <c r="E1383" s="24">
        <v>99</v>
      </c>
      <c r="F1383" s="24">
        <v>53390</v>
      </c>
      <c r="G1383" s="24">
        <v>99970014</v>
      </c>
      <c r="H1383" s="26"/>
      <c r="I1383" s="25">
        <v>0</v>
      </c>
    </row>
    <row r="1384" hidden="1" spans="1:9">
      <c r="A1384" s="24">
        <v>201707</v>
      </c>
      <c r="B1384" s="24">
        <v>459</v>
      </c>
      <c r="C1384" s="24">
        <v>13039826317</v>
      </c>
      <c r="D1384" s="24">
        <v>9815102773691000</v>
      </c>
      <c r="E1384" s="24">
        <v>98</v>
      </c>
      <c r="F1384" s="24">
        <v>53390</v>
      </c>
      <c r="G1384" s="24">
        <v>99970015</v>
      </c>
      <c r="H1384" s="26"/>
      <c r="I1384" s="25">
        <v>0</v>
      </c>
    </row>
    <row r="1385" hidden="1" spans="1:9">
      <c r="A1385" s="24">
        <v>201707</v>
      </c>
      <c r="B1385" s="24">
        <v>459</v>
      </c>
      <c r="C1385" s="24">
        <v>13089030281</v>
      </c>
      <c r="D1385" s="24">
        <v>9816090184561740</v>
      </c>
      <c r="E1385" s="24">
        <v>99</v>
      </c>
      <c r="F1385" s="24">
        <v>53390</v>
      </c>
      <c r="G1385" s="24">
        <v>99970014</v>
      </c>
      <c r="H1385" s="26"/>
      <c r="I1385" s="25">
        <v>0</v>
      </c>
    </row>
    <row r="1386" hidden="1" spans="1:9">
      <c r="A1386" s="24">
        <v>201707</v>
      </c>
      <c r="B1386" s="24">
        <v>459</v>
      </c>
      <c r="C1386" s="24">
        <v>13199407682</v>
      </c>
      <c r="D1386" s="24">
        <v>9816082584202310</v>
      </c>
      <c r="E1386" s="24">
        <v>99</v>
      </c>
      <c r="F1386" s="24">
        <v>53390</v>
      </c>
      <c r="G1386" s="24">
        <v>99970014</v>
      </c>
      <c r="H1386" s="26"/>
      <c r="I1386" s="25">
        <v>0</v>
      </c>
    </row>
    <row r="1387" hidden="1" spans="1:9">
      <c r="A1387" s="24">
        <v>201707</v>
      </c>
      <c r="B1387" s="24">
        <v>459</v>
      </c>
      <c r="C1387" s="24">
        <v>13199407682</v>
      </c>
      <c r="D1387" s="24">
        <v>9816082584202310</v>
      </c>
      <c r="E1387" s="24">
        <v>98</v>
      </c>
      <c r="F1387" s="24">
        <v>53390</v>
      </c>
      <c r="G1387" s="24">
        <v>99970015</v>
      </c>
      <c r="H1387" s="26"/>
      <c r="I1387" s="25">
        <v>0</v>
      </c>
    </row>
    <row r="1388" hidden="1" spans="1:9">
      <c r="A1388" s="24">
        <v>201707</v>
      </c>
      <c r="B1388" s="24">
        <v>459</v>
      </c>
      <c r="C1388" s="24">
        <v>13029836886</v>
      </c>
      <c r="D1388" s="24">
        <v>9816040178713340</v>
      </c>
      <c r="E1388" s="24">
        <v>98</v>
      </c>
      <c r="F1388" s="24">
        <v>53390</v>
      </c>
      <c r="G1388" s="24">
        <v>99970015</v>
      </c>
      <c r="H1388" s="26"/>
      <c r="I1388" s="25">
        <v>0</v>
      </c>
    </row>
    <row r="1389" hidden="1" spans="1:9">
      <c r="A1389" s="24">
        <v>201707</v>
      </c>
      <c r="B1389" s="24">
        <v>459</v>
      </c>
      <c r="C1389" s="24">
        <v>18603679568</v>
      </c>
      <c r="D1389" s="24">
        <v>9815061169665820</v>
      </c>
      <c r="E1389" s="24">
        <v>99</v>
      </c>
      <c r="F1389" s="24">
        <v>53390</v>
      </c>
      <c r="G1389" s="24">
        <v>99970014</v>
      </c>
      <c r="H1389" s="26"/>
      <c r="I1389" s="25">
        <v>0</v>
      </c>
    </row>
    <row r="1390" hidden="1" spans="1:9">
      <c r="A1390" s="24">
        <v>201707</v>
      </c>
      <c r="B1390" s="24">
        <v>459</v>
      </c>
      <c r="C1390" s="24">
        <v>15604593101</v>
      </c>
      <c r="D1390" s="24">
        <v>9816031077881550</v>
      </c>
      <c r="E1390" s="24">
        <v>99</v>
      </c>
      <c r="F1390" s="24">
        <v>53390</v>
      </c>
      <c r="G1390" s="24">
        <v>99970014</v>
      </c>
      <c r="H1390" s="26"/>
      <c r="I1390" s="25">
        <v>0</v>
      </c>
    </row>
    <row r="1391" hidden="1" spans="1:9">
      <c r="A1391" s="24">
        <v>201707</v>
      </c>
      <c r="B1391" s="24">
        <v>459</v>
      </c>
      <c r="C1391" s="24">
        <v>13019085503</v>
      </c>
      <c r="D1391" s="24">
        <v>9815102773696610</v>
      </c>
      <c r="E1391" s="24">
        <v>98</v>
      </c>
      <c r="F1391" s="24">
        <v>53390</v>
      </c>
      <c r="G1391" s="24">
        <v>99970015</v>
      </c>
      <c r="H1391" s="26"/>
      <c r="I1391" s="25">
        <v>0</v>
      </c>
    </row>
    <row r="1392" hidden="1" spans="1:9">
      <c r="A1392" s="24">
        <v>201707</v>
      </c>
      <c r="B1392" s="24">
        <v>459</v>
      </c>
      <c r="C1392" s="24">
        <v>13039826317</v>
      </c>
      <c r="D1392" s="24">
        <v>9815102773691000</v>
      </c>
      <c r="E1392" s="24">
        <v>99</v>
      </c>
      <c r="F1392" s="24">
        <v>53390</v>
      </c>
      <c r="G1392" s="24">
        <v>99970014</v>
      </c>
      <c r="H1392" s="26"/>
      <c r="I1392" s="25">
        <v>0</v>
      </c>
    </row>
    <row r="1393" hidden="1" spans="1:9">
      <c r="A1393" s="24">
        <v>201707</v>
      </c>
      <c r="B1393" s="24">
        <v>459</v>
      </c>
      <c r="C1393" s="24">
        <v>18644020869</v>
      </c>
      <c r="D1393" s="24">
        <v>9815101373262960</v>
      </c>
      <c r="E1393" s="24">
        <v>98</v>
      </c>
      <c r="F1393" s="24">
        <v>53390</v>
      </c>
      <c r="G1393" s="24">
        <v>99970015</v>
      </c>
      <c r="H1393" s="26"/>
      <c r="I1393" s="25">
        <v>0</v>
      </c>
    </row>
    <row r="1394" hidden="1" spans="1:9">
      <c r="A1394" s="24">
        <v>201707</v>
      </c>
      <c r="B1394" s="24">
        <v>459</v>
      </c>
      <c r="C1394" s="24">
        <v>13029836886</v>
      </c>
      <c r="D1394" s="24">
        <v>9816040178713340</v>
      </c>
      <c r="E1394" s="24">
        <v>99</v>
      </c>
      <c r="F1394" s="24">
        <v>53390</v>
      </c>
      <c r="G1394" s="24">
        <v>99970014</v>
      </c>
      <c r="H1394" s="26"/>
      <c r="I1394" s="25">
        <v>0</v>
      </c>
    </row>
    <row r="1395" hidden="1" spans="1:9">
      <c r="A1395" s="24">
        <v>201707</v>
      </c>
      <c r="B1395" s="24">
        <v>459</v>
      </c>
      <c r="C1395" s="24">
        <v>18644020869</v>
      </c>
      <c r="D1395" s="24">
        <v>9815101373262960</v>
      </c>
      <c r="E1395" s="24">
        <v>99</v>
      </c>
      <c r="F1395" s="24">
        <v>53390</v>
      </c>
      <c r="G1395" s="24">
        <v>99970014</v>
      </c>
      <c r="H1395" s="26"/>
      <c r="I1395" s="25">
        <v>0</v>
      </c>
    </row>
    <row r="1396" hidden="1" spans="1:9">
      <c r="A1396" s="24">
        <v>201707</v>
      </c>
      <c r="B1396" s="24">
        <v>451</v>
      </c>
      <c r="C1396" s="24">
        <v>13125911397</v>
      </c>
      <c r="D1396" s="24">
        <v>9816032178221190</v>
      </c>
      <c r="E1396" s="24">
        <v>99</v>
      </c>
      <c r="F1396" s="24">
        <v>53390</v>
      </c>
      <c r="G1396" s="24">
        <v>99970014</v>
      </c>
      <c r="H1396" s="26"/>
      <c r="I1396" s="25">
        <v>0</v>
      </c>
    </row>
    <row r="1397" hidden="1" spans="1:9">
      <c r="A1397" s="24">
        <v>201707</v>
      </c>
      <c r="B1397" s="24">
        <v>451</v>
      </c>
      <c r="C1397" s="24">
        <v>15545540032</v>
      </c>
      <c r="D1397" s="24">
        <v>101105273082804</v>
      </c>
      <c r="E1397" s="24">
        <v>98</v>
      </c>
      <c r="F1397" s="24">
        <v>53390</v>
      </c>
      <c r="G1397" s="24">
        <v>99970015</v>
      </c>
      <c r="H1397" s="26"/>
      <c r="I1397" s="25">
        <v>0</v>
      </c>
    </row>
    <row r="1398" hidden="1" spans="1:9">
      <c r="A1398" s="24">
        <v>201707</v>
      </c>
      <c r="B1398" s="24">
        <v>451</v>
      </c>
      <c r="C1398" s="24">
        <v>15546108519</v>
      </c>
      <c r="D1398" s="24">
        <v>9816051780499110</v>
      </c>
      <c r="E1398" s="24">
        <v>99</v>
      </c>
      <c r="F1398" s="24">
        <v>53390</v>
      </c>
      <c r="G1398" s="24">
        <v>99970014</v>
      </c>
      <c r="H1398" s="26"/>
      <c r="I1398" s="25">
        <v>0</v>
      </c>
    </row>
    <row r="1399" hidden="1" spans="1:9">
      <c r="A1399" s="24">
        <v>201707</v>
      </c>
      <c r="B1399" s="24">
        <v>451</v>
      </c>
      <c r="C1399" s="24">
        <v>15636160874</v>
      </c>
      <c r="D1399" s="24">
        <v>9816061381580380</v>
      </c>
      <c r="E1399" s="24">
        <v>99</v>
      </c>
      <c r="F1399" s="24">
        <v>53390</v>
      </c>
      <c r="G1399" s="24">
        <v>99970014</v>
      </c>
      <c r="H1399" s="26"/>
      <c r="I1399" s="25">
        <v>0</v>
      </c>
    </row>
    <row r="1400" hidden="1" spans="1:9">
      <c r="A1400" s="24">
        <v>201707</v>
      </c>
      <c r="B1400" s="24">
        <v>451</v>
      </c>
      <c r="C1400" s="24">
        <v>13029726327</v>
      </c>
      <c r="D1400" s="24">
        <v>9816031578020570</v>
      </c>
      <c r="E1400" s="24">
        <v>98</v>
      </c>
      <c r="F1400" s="24">
        <v>53390</v>
      </c>
      <c r="G1400" s="24">
        <v>99970015</v>
      </c>
      <c r="H1400" s="26"/>
      <c r="I1400" s="25">
        <v>0</v>
      </c>
    </row>
    <row r="1401" hidden="1" spans="1:9">
      <c r="A1401" s="24">
        <v>201707</v>
      </c>
      <c r="B1401" s="24">
        <v>451</v>
      </c>
      <c r="C1401" s="24">
        <v>13054281568</v>
      </c>
      <c r="D1401" s="24">
        <v>9815112074902200</v>
      </c>
      <c r="E1401" s="24">
        <v>98</v>
      </c>
      <c r="F1401" s="24">
        <v>53390</v>
      </c>
      <c r="G1401" s="24">
        <v>99970015</v>
      </c>
      <c r="H1401" s="26"/>
      <c r="I1401" s="25">
        <v>0</v>
      </c>
    </row>
    <row r="1402" hidden="1" spans="1:9">
      <c r="A1402" s="24">
        <v>201707</v>
      </c>
      <c r="B1402" s="24">
        <v>451</v>
      </c>
      <c r="C1402" s="24">
        <v>13159878569</v>
      </c>
      <c r="D1402" s="24">
        <v>9816121490305070</v>
      </c>
      <c r="E1402" s="24">
        <v>98</v>
      </c>
      <c r="F1402" s="24">
        <v>53390</v>
      </c>
      <c r="G1402" s="24">
        <v>99970015</v>
      </c>
      <c r="H1402" s="26"/>
      <c r="I1402" s="25">
        <v>0</v>
      </c>
    </row>
    <row r="1403" hidden="1" spans="1:9">
      <c r="A1403" s="24">
        <v>201707</v>
      </c>
      <c r="B1403" s="24">
        <v>451</v>
      </c>
      <c r="C1403" s="24">
        <v>15694519513</v>
      </c>
      <c r="D1403" s="24">
        <v>9816101986860310</v>
      </c>
      <c r="E1403" s="24">
        <v>98</v>
      </c>
      <c r="F1403" s="24">
        <v>53390</v>
      </c>
      <c r="G1403" s="24">
        <v>99970015</v>
      </c>
      <c r="H1403" s="26"/>
      <c r="I1403" s="25">
        <v>0</v>
      </c>
    </row>
    <row r="1404" hidden="1" spans="1:9">
      <c r="A1404" s="24">
        <v>201707</v>
      </c>
      <c r="B1404" s="24">
        <v>451</v>
      </c>
      <c r="C1404" s="24">
        <v>13100874110</v>
      </c>
      <c r="D1404" s="24">
        <v>100708025110887</v>
      </c>
      <c r="E1404" s="24">
        <v>99</v>
      </c>
      <c r="F1404" s="24">
        <v>53390</v>
      </c>
      <c r="G1404" s="24">
        <v>99970014</v>
      </c>
      <c r="H1404" s="26"/>
      <c r="I1404" s="25">
        <v>0</v>
      </c>
    </row>
    <row r="1405" hidden="1" spans="1:9">
      <c r="A1405" s="24">
        <v>201707</v>
      </c>
      <c r="B1405" s="24">
        <v>451</v>
      </c>
      <c r="C1405" s="24">
        <v>13125911397</v>
      </c>
      <c r="D1405" s="24">
        <v>9816032178221190</v>
      </c>
      <c r="E1405" s="24">
        <v>98</v>
      </c>
      <c r="F1405" s="24">
        <v>53390</v>
      </c>
      <c r="G1405" s="24">
        <v>99970015</v>
      </c>
      <c r="H1405" s="26"/>
      <c r="I1405" s="25">
        <v>0</v>
      </c>
    </row>
    <row r="1406" hidden="1" spans="1:9">
      <c r="A1406" s="24">
        <v>201707</v>
      </c>
      <c r="B1406" s="24">
        <v>451</v>
      </c>
      <c r="C1406" s="24">
        <v>15663875317</v>
      </c>
      <c r="D1406" s="24">
        <v>9817042897110620</v>
      </c>
      <c r="E1406" s="24">
        <v>98</v>
      </c>
      <c r="F1406" s="24">
        <v>53390</v>
      </c>
      <c r="G1406" s="24">
        <v>99970015</v>
      </c>
      <c r="H1406" s="26"/>
      <c r="I1406" s="25">
        <v>0</v>
      </c>
    </row>
    <row r="1407" hidden="1" spans="1:9">
      <c r="A1407" s="24">
        <v>201707</v>
      </c>
      <c r="B1407" s="24">
        <v>451</v>
      </c>
      <c r="C1407" s="24">
        <v>15546624210</v>
      </c>
      <c r="D1407" s="24">
        <v>9816090684827010</v>
      </c>
      <c r="E1407" s="24">
        <v>99</v>
      </c>
      <c r="F1407" s="24">
        <v>53390</v>
      </c>
      <c r="G1407" s="24">
        <v>99970014</v>
      </c>
      <c r="H1407" s="26"/>
      <c r="I1407" s="25">
        <v>0</v>
      </c>
    </row>
    <row r="1408" hidden="1" spans="1:9">
      <c r="A1408" s="24">
        <v>201707</v>
      </c>
      <c r="B1408" s="24">
        <v>451</v>
      </c>
      <c r="C1408" s="24">
        <v>15546405596</v>
      </c>
      <c r="D1408" s="24">
        <v>9817032495617800</v>
      </c>
      <c r="E1408" s="24">
        <v>98</v>
      </c>
      <c r="F1408" s="24">
        <v>53390</v>
      </c>
      <c r="G1408" s="24">
        <v>99970015</v>
      </c>
      <c r="H1408" s="26"/>
      <c r="I1408" s="25">
        <v>0</v>
      </c>
    </row>
    <row r="1409" hidden="1" spans="1:9">
      <c r="A1409" s="24">
        <v>201707</v>
      </c>
      <c r="B1409" s="24">
        <v>451</v>
      </c>
      <c r="C1409" s="24">
        <v>15546108519</v>
      </c>
      <c r="D1409" s="24">
        <v>9816051780499110</v>
      </c>
      <c r="E1409" s="24">
        <v>98</v>
      </c>
      <c r="F1409" s="24">
        <v>53390</v>
      </c>
      <c r="G1409" s="24">
        <v>99970015</v>
      </c>
      <c r="H1409" s="26"/>
      <c r="I1409" s="25">
        <v>0</v>
      </c>
    </row>
    <row r="1410" hidden="1" spans="1:9">
      <c r="A1410" s="24">
        <v>201707</v>
      </c>
      <c r="B1410" s="24">
        <v>451</v>
      </c>
      <c r="C1410" s="24">
        <v>13054281568</v>
      </c>
      <c r="D1410" s="24">
        <v>9815112074902200</v>
      </c>
      <c r="E1410" s="24">
        <v>99</v>
      </c>
      <c r="F1410" s="24">
        <v>53390</v>
      </c>
      <c r="G1410" s="24">
        <v>99970014</v>
      </c>
      <c r="H1410" s="26"/>
      <c r="I1410" s="25">
        <v>0</v>
      </c>
    </row>
    <row r="1411" hidden="1" spans="1:9">
      <c r="A1411" s="24">
        <v>201707</v>
      </c>
      <c r="B1411" s="24">
        <v>451</v>
      </c>
      <c r="C1411" s="24">
        <v>15561563870</v>
      </c>
      <c r="D1411" s="24">
        <v>9816092685848590</v>
      </c>
      <c r="E1411" s="24">
        <v>98</v>
      </c>
      <c r="F1411" s="24">
        <v>53390</v>
      </c>
      <c r="G1411" s="24">
        <v>99970015</v>
      </c>
      <c r="H1411" s="26"/>
      <c r="I1411" s="25">
        <v>0</v>
      </c>
    </row>
    <row r="1412" hidden="1" spans="1:9">
      <c r="A1412" s="24">
        <v>201707</v>
      </c>
      <c r="B1412" s="24">
        <v>451</v>
      </c>
      <c r="C1412" s="24">
        <v>13019723169</v>
      </c>
      <c r="D1412" s="24">
        <v>9816070482503250</v>
      </c>
      <c r="E1412" s="24">
        <v>98</v>
      </c>
      <c r="F1412" s="24">
        <v>53390</v>
      </c>
      <c r="G1412" s="24">
        <v>99970015</v>
      </c>
      <c r="H1412" s="26"/>
      <c r="I1412" s="25">
        <v>0</v>
      </c>
    </row>
    <row r="1413" hidden="1" spans="1:9">
      <c r="A1413" s="24">
        <v>201707</v>
      </c>
      <c r="B1413" s="24">
        <v>451</v>
      </c>
      <c r="C1413" s="24">
        <v>13029703065</v>
      </c>
      <c r="D1413" s="24">
        <v>9816070482503800</v>
      </c>
      <c r="E1413" s="24">
        <v>98</v>
      </c>
      <c r="F1413" s="24">
        <v>53390</v>
      </c>
      <c r="G1413" s="24">
        <v>99970015</v>
      </c>
      <c r="H1413" s="26"/>
      <c r="I1413" s="25">
        <v>0</v>
      </c>
    </row>
    <row r="1414" hidden="1" spans="1:9">
      <c r="A1414" s="24">
        <v>201707</v>
      </c>
      <c r="B1414" s="24">
        <v>451</v>
      </c>
      <c r="C1414" s="24">
        <v>13009803147</v>
      </c>
      <c r="D1414" s="24">
        <v>9816070582524720</v>
      </c>
      <c r="E1414" s="24">
        <v>99</v>
      </c>
      <c r="F1414" s="24">
        <v>53390</v>
      </c>
      <c r="G1414" s="24">
        <v>99970014</v>
      </c>
      <c r="H1414" s="26"/>
      <c r="I1414" s="25">
        <v>0</v>
      </c>
    </row>
    <row r="1415" hidden="1" spans="1:9">
      <c r="A1415" s="24">
        <v>201707</v>
      </c>
      <c r="B1415" s="24">
        <v>451</v>
      </c>
      <c r="C1415" s="24">
        <v>13029847190</v>
      </c>
      <c r="D1415" s="24">
        <v>9817070599986310</v>
      </c>
      <c r="E1415" s="24">
        <v>99</v>
      </c>
      <c r="F1415" s="24">
        <v>53390</v>
      </c>
      <c r="G1415" s="24">
        <v>99970014</v>
      </c>
      <c r="H1415" s="26"/>
      <c r="I1415" s="25">
        <v>0</v>
      </c>
    </row>
    <row r="1416" hidden="1" spans="1:9">
      <c r="A1416" s="24">
        <v>201707</v>
      </c>
      <c r="B1416" s="24">
        <v>451</v>
      </c>
      <c r="C1416" s="24">
        <v>15546405596</v>
      </c>
      <c r="D1416" s="24">
        <v>9817032495617800</v>
      </c>
      <c r="E1416" s="24">
        <v>99</v>
      </c>
      <c r="F1416" s="24">
        <v>53390</v>
      </c>
      <c r="G1416" s="24">
        <v>99970014</v>
      </c>
      <c r="H1416" s="26"/>
      <c r="I1416" s="25">
        <v>0</v>
      </c>
    </row>
    <row r="1417" hidden="1" spans="1:9">
      <c r="A1417" s="24">
        <v>201707</v>
      </c>
      <c r="B1417" s="24">
        <v>451</v>
      </c>
      <c r="C1417" s="24">
        <v>13115316502</v>
      </c>
      <c r="D1417" s="24">
        <v>9816060881408180</v>
      </c>
      <c r="E1417" s="24">
        <v>99</v>
      </c>
      <c r="F1417" s="24">
        <v>53390</v>
      </c>
      <c r="G1417" s="24">
        <v>99970014</v>
      </c>
      <c r="H1417" s="26"/>
      <c r="I1417" s="25">
        <v>0</v>
      </c>
    </row>
    <row r="1418" hidden="1" spans="1:9">
      <c r="A1418" s="24">
        <v>201707</v>
      </c>
      <c r="B1418" s="24">
        <v>451</v>
      </c>
      <c r="C1418" s="24">
        <v>15561563870</v>
      </c>
      <c r="D1418" s="24">
        <v>9816092685848590</v>
      </c>
      <c r="E1418" s="24">
        <v>99</v>
      </c>
      <c r="F1418" s="24">
        <v>53390</v>
      </c>
      <c r="G1418" s="24">
        <v>99970014</v>
      </c>
      <c r="H1418" s="26"/>
      <c r="I1418" s="25">
        <v>0</v>
      </c>
    </row>
    <row r="1419" hidden="1" spans="1:9">
      <c r="A1419" s="24">
        <v>201707</v>
      </c>
      <c r="B1419" s="24">
        <v>451</v>
      </c>
      <c r="C1419" s="24">
        <v>15636160874</v>
      </c>
      <c r="D1419" s="24">
        <v>9816061381580380</v>
      </c>
      <c r="E1419" s="24">
        <v>98</v>
      </c>
      <c r="F1419" s="24">
        <v>53390</v>
      </c>
      <c r="G1419" s="24">
        <v>99970015</v>
      </c>
      <c r="H1419" s="26"/>
      <c r="I1419" s="25">
        <v>0</v>
      </c>
    </row>
    <row r="1420" hidden="1" spans="1:9">
      <c r="A1420" s="24">
        <v>201707</v>
      </c>
      <c r="B1420" s="24">
        <v>451</v>
      </c>
      <c r="C1420" s="24">
        <v>15663875317</v>
      </c>
      <c r="D1420" s="24">
        <v>9817042897110620</v>
      </c>
      <c r="E1420" s="24">
        <v>99</v>
      </c>
      <c r="F1420" s="24">
        <v>53390</v>
      </c>
      <c r="G1420" s="24">
        <v>99970014</v>
      </c>
      <c r="H1420" s="26"/>
      <c r="I1420" s="25">
        <v>0</v>
      </c>
    </row>
    <row r="1421" hidden="1" spans="1:9">
      <c r="A1421" s="24">
        <v>201707</v>
      </c>
      <c r="B1421" s="24">
        <v>451</v>
      </c>
      <c r="C1421" s="24">
        <v>13019723169</v>
      </c>
      <c r="D1421" s="24">
        <v>9816070482503250</v>
      </c>
      <c r="E1421" s="24">
        <v>99</v>
      </c>
      <c r="F1421" s="24">
        <v>53390</v>
      </c>
      <c r="G1421" s="24">
        <v>99970014</v>
      </c>
      <c r="H1421" s="26"/>
      <c r="I1421" s="25">
        <v>0</v>
      </c>
    </row>
    <row r="1422" hidden="1" spans="1:9">
      <c r="A1422" s="24">
        <v>201707</v>
      </c>
      <c r="B1422" s="24">
        <v>451</v>
      </c>
      <c r="C1422" s="24">
        <v>13029703065</v>
      </c>
      <c r="D1422" s="24">
        <v>9816070482503800</v>
      </c>
      <c r="E1422" s="24">
        <v>99</v>
      </c>
      <c r="F1422" s="24">
        <v>53390</v>
      </c>
      <c r="G1422" s="24">
        <v>99970014</v>
      </c>
      <c r="H1422" s="26"/>
      <c r="I1422" s="25">
        <v>0</v>
      </c>
    </row>
    <row r="1423" hidden="1" spans="1:9">
      <c r="A1423" s="24">
        <v>201707</v>
      </c>
      <c r="B1423" s="24">
        <v>451</v>
      </c>
      <c r="C1423" s="24">
        <v>13029847190</v>
      </c>
      <c r="D1423" s="24">
        <v>9817070599986310</v>
      </c>
      <c r="E1423" s="24">
        <v>98</v>
      </c>
      <c r="F1423" s="24">
        <v>53390</v>
      </c>
      <c r="G1423" s="24">
        <v>99970015</v>
      </c>
      <c r="H1423" s="26"/>
      <c r="I1423" s="25">
        <v>0</v>
      </c>
    </row>
    <row r="1424" hidden="1" spans="1:9">
      <c r="A1424" s="24">
        <v>201707</v>
      </c>
      <c r="B1424" s="24">
        <v>451</v>
      </c>
      <c r="C1424" s="24">
        <v>13115316502</v>
      </c>
      <c r="D1424" s="24">
        <v>9816060881408180</v>
      </c>
      <c r="E1424" s="24">
        <v>98</v>
      </c>
      <c r="F1424" s="24">
        <v>53390</v>
      </c>
      <c r="G1424" s="24">
        <v>99970015</v>
      </c>
      <c r="H1424" s="26"/>
      <c r="I1424" s="25">
        <v>0</v>
      </c>
    </row>
    <row r="1425" hidden="1" spans="1:9">
      <c r="A1425" s="24">
        <v>201707</v>
      </c>
      <c r="B1425" s="24">
        <v>451</v>
      </c>
      <c r="C1425" s="24">
        <v>15694519513</v>
      </c>
      <c r="D1425" s="24">
        <v>9816101986860310</v>
      </c>
      <c r="E1425" s="24">
        <v>99</v>
      </c>
      <c r="F1425" s="24">
        <v>53390</v>
      </c>
      <c r="G1425" s="24">
        <v>99970014</v>
      </c>
      <c r="H1425" s="26"/>
      <c r="I1425" s="25">
        <v>0</v>
      </c>
    </row>
    <row r="1426" hidden="1" spans="1:9">
      <c r="A1426" s="24">
        <v>201707</v>
      </c>
      <c r="B1426" s="24">
        <v>451</v>
      </c>
      <c r="C1426" s="24">
        <v>13100874110</v>
      </c>
      <c r="D1426" s="24">
        <v>100708025110887</v>
      </c>
      <c r="E1426" s="24">
        <v>98</v>
      </c>
      <c r="F1426" s="24">
        <v>53390</v>
      </c>
      <c r="G1426" s="24">
        <v>99970015</v>
      </c>
      <c r="H1426" s="26"/>
      <c r="I1426" s="25">
        <v>0</v>
      </c>
    </row>
    <row r="1427" hidden="1" spans="1:9">
      <c r="A1427" s="24">
        <v>201707</v>
      </c>
      <c r="B1427" s="24">
        <v>451</v>
      </c>
      <c r="C1427" s="24">
        <v>18686782050</v>
      </c>
      <c r="D1427" s="24">
        <v>9816121990669030</v>
      </c>
      <c r="E1427" s="24">
        <v>98</v>
      </c>
      <c r="F1427" s="24">
        <v>53390</v>
      </c>
      <c r="G1427" s="24">
        <v>99970015</v>
      </c>
      <c r="H1427" s="26"/>
      <c r="I1427" s="25">
        <v>0</v>
      </c>
    </row>
    <row r="1428" hidden="1" spans="1:9">
      <c r="A1428" s="24">
        <v>201707</v>
      </c>
      <c r="B1428" s="24">
        <v>451</v>
      </c>
      <c r="C1428" s="24">
        <v>13029726327</v>
      </c>
      <c r="D1428" s="24">
        <v>9816031578020570</v>
      </c>
      <c r="E1428" s="24">
        <v>99</v>
      </c>
      <c r="F1428" s="24">
        <v>53390</v>
      </c>
      <c r="G1428" s="24">
        <v>99970014</v>
      </c>
      <c r="H1428" s="26"/>
      <c r="I1428" s="25">
        <v>0</v>
      </c>
    </row>
    <row r="1429" hidden="1" spans="1:9">
      <c r="A1429" s="24">
        <v>201707</v>
      </c>
      <c r="B1429" s="24">
        <v>451</v>
      </c>
      <c r="C1429" s="24">
        <v>15504500846</v>
      </c>
      <c r="D1429" s="24">
        <v>9816070182412120</v>
      </c>
      <c r="E1429" s="24">
        <v>99</v>
      </c>
      <c r="F1429" s="24">
        <v>53390</v>
      </c>
      <c r="G1429" s="24">
        <v>99970014</v>
      </c>
      <c r="H1429" s="26"/>
      <c r="I1429" s="25">
        <v>0</v>
      </c>
    </row>
    <row r="1430" hidden="1" spans="1:9">
      <c r="A1430" s="24">
        <v>201707</v>
      </c>
      <c r="B1430" s="24">
        <v>451</v>
      </c>
      <c r="C1430" s="24">
        <v>15504500846</v>
      </c>
      <c r="D1430" s="24">
        <v>9816070182412120</v>
      </c>
      <c r="E1430" s="24">
        <v>98</v>
      </c>
      <c r="F1430" s="24">
        <v>53390</v>
      </c>
      <c r="G1430" s="24">
        <v>99970015</v>
      </c>
      <c r="H1430" s="26"/>
      <c r="I1430" s="25">
        <v>0</v>
      </c>
    </row>
    <row r="1431" hidden="1" spans="1:9">
      <c r="A1431" s="24">
        <v>201707</v>
      </c>
      <c r="B1431" s="24">
        <v>451</v>
      </c>
      <c r="C1431" s="24">
        <v>15545540032</v>
      </c>
      <c r="D1431" s="24">
        <v>101105273082804</v>
      </c>
      <c r="E1431" s="24">
        <v>99</v>
      </c>
      <c r="F1431" s="24">
        <v>53390</v>
      </c>
      <c r="G1431" s="24">
        <v>99970014</v>
      </c>
      <c r="H1431" s="26"/>
      <c r="I1431" s="25">
        <v>0</v>
      </c>
    </row>
    <row r="1432" hidden="1" spans="1:9">
      <c r="A1432" s="24">
        <v>201707</v>
      </c>
      <c r="B1432" s="24">
        <v>451</v>
      </c>
      <c r="C1432" s="24">
        <v>13009803147</v>
      </c>
      <c r="D1432" s="24">
        <v>9816070582524720</v>
      </c>
      <c r="E1432" s="24">
        <v>98</v>
      </c>
      <c r="F1432" s="24">
        <v>53390</v>
      </c>
      <c r="G1432" s="24">
        <v>99970015</v>
      </c>
      <c r="H1432" s="26"/>
      <c r="I1432" s="25">
        <v>0</v>
      </c>
    </row>
    <row r="1433" hidden="1" spans="1:9">
      <c r="A1433" s="24">
        <v>201707</v>
      </c>
      <c r="B1433" s="24">
        <v>451</v>
      </c>
      <c r="C1433" s="24">
        <v>13159878569</v>
      </c>
      <c r="D1433" s="24">
        <v>9816121490305070</v>
      </c>
      <c r="E1433" s="24">
        <v>99</v>
      </c>
      <c r="F1433" s="24">
        <v>53390</v>
      </c>
      <c r="G1433" s="24">
        <v>99970014</v>
      </c>
      <c r="H1433" s="26"/>
      <c r="I1433" s="25">
        <v>0</v>
      </c>
    </row>
    <row r="1434" hidden="1" spans="1:9">
      <c r="A1434" s="24">
        <v>201707</v>
      </c>
      <c r="B1434" s="24">
        <v>451</v>
      </c>
      <c r="C1434" s="24">
        <v>15546624210</v>
      </c>
      <c r="D1434" s="24">
        <v>9816090684827010</v>
      </c>
      <c r="E1434" s="24">
        <v>98</v>
      </c>
      <c r="F1434" s="24">
        <v>53390</v>
      </c>
      <c r="G1434" s="24">
        <v>99970015</v>
      </c>
      <c r="H1434" s="26"/>
      <c r="I1434" s="25">
        <v>0</v>
      </c>
    </row>
    <row r="1435" hidden="1" spans="1:9">
      <c r="A1435" s="24">
        <v>201707</v>
      </c>
      <c r="B1435" s="24">
        <v>451</v>
      </c>
      <c r="C1435" s="24">
        <v>18686782050</v>
      </c>
      <c r="D1435" s="24">
        <v>9816121990669030</v>
      </c>
      <c r="E1435" s="24">
        <v>99</v>
      </c>
      <c r="F1435" s="24">
        <v>53390</v>
      </c>
      <c r="G1435" s="24">
        <v>99970014</v>
      </c>
      <c r="H1435" s="26"/>
      <c r="I1435" s="25">
        <v>0</v>
      </c>
    </row>
    <row r="1436" hidden="1" spans="1:9">
      <c r="A1436" s="24">
        <v>201708</v>
      </c>
      <c r="B1436" s="24">
        <v>451</v>
      </c>
      <c r="C1436" s="24">
        <v>15545540032</v>
      </c>
      <c r="D1436" s="24">
        <v>101105273082804</v>
      </c>
      <c r="E1436" s="24">
        <v>98</v>
      </c>
      <c r="F1436" s="24">
        <v>53390</v>
      </c>
      <c r="G1436" s="24">
        <v>99970015</v>
      </c>
      <c r="H1436" s="26"/>
      <c r="I1436" s="25">
        <v>0</v>
      </c>
    </row>
    <row r="1437" hidden="1" spans="1:9">
      <c r="A1437" s="24">
        <v>201708</v>
      </c>
      <c r="B1437" s="24">
        <v>451</v>
      </c>
      <c r="C1437" s="24">
        <v>13206696812</v>
      </c>
      <c r="D1437" s="24">
        <v>9817081401365760</v>
      </c>
      <c r="E1437" s="24">
        <v>99</v>
      </c>
      <c r="F1437" s="24">
        <v>53390</v>
      </c>
      <c r="G1437" s="24">
        <v>99970014</v>
      </c>
      <c r="H1437" s="26"/>
      <c r="I1437" s="25">
        <v>0</v>
      </c>
    </row>
    <row r="1438" hidden="1" spans="1:9">
      <c r="A1438" s="24">
        <v>201708</v>
      </c>
      <c r="B1438" s="24">
        <v>451</v>
      </c>
      <c r="C1438" s="24">
        <v>15546108519</v>
      </c>
      <c r="D1438" s="24">
        <v>9816051780499110</v>
      </c>
      <c r="E1438" s="24">
        <v>99</v>
      </c>
      <c r="F1438" s="24">
        <v>53390</v>
      </c>
      <c r="G1438" s="24">
        <v>99970014</v>
      </c>
      <c r="H1438" s="26"/>
      <c r="I1438" s="25">
        <v>0</v>
      </c>
    </row>
    <row r="1439" hidden="1" spans="1:9">
      <c r="A1439" s="24">
        <v>201708</v>
      </c>
      <c r="B1439" s="24">
        <v>451</v>
      </c>
      <c r="C1439" s="24">
        <v>15636160874</v>
      </c>
      <c r="D1439" s="24">
        <v>9816061381580380</v>
      </c>
      <c r="E1439" s="24">
        <v>99</v>
      </c>
      <c r="F1439" s="24">
        <v>53390</v>
      </c>
      <c r="G1439" s="24">
        <v>99970014</v>
      </c>
      <c r="H1439" s="26"/>
      <c r="I1439" s="25">
        <v>0</v>
      </c>
    </row>
    <row r="1440" hidden="1" spans="1:9">
      <c r="A1440" s="24">
        <v>201708</v>
      </c>
      <c r="B1440" s="24">
        <v>451</v>
      </c>
      <c r="C1440" s="24">
        <v>13029726327</v>
      </c>
      <c r="D1440" s="24">
        <v>9816031578020570</v>
      </c>
      <c r="E1440" s="24">
        <v>98</v>
      </c>
      <c r="F1440" s="24">
        <v>53390</v>
      </c>
      <c r="G1440" s="24">
        <v>99970015</v>
      </c>
      <c r="H1440" s="26"/>
      <c r="I1440" s="25">
        <v>0</v>
      </c>
    </row>
    <row r="1441" hidden="1" spans="1:9">
      <c r="A1441" s="24">
        <v>201708</v>
      </c>
      <c r="B1441" s="24">
        <v>451</v>
      </c>
      <c r="C1441" s="24">
        <v>13054281568</v>
      </c>
      <c r="D1441" s="24">
        <v>9815112074902200</v>
      </c>
      <c r="E1441" s="24">
        <v>98</v>
      </c>
      <c r="F1441" s="24">
        <v>53390</v>
      </c>
      <c r="G1441" s="24">
        <v>99970015</v>
      </c>
      <c r="H1441" s="26"/>
      <c r="I1441" s="25">
        <v>0</v>
      </c>
    </row>
    <row r="1442" hidden="1" spans="1:9">
      <c r="A1442" s="24">
        <v>201708</v>
      </c>
      <c r="B1442" s="24">
        <v>451</v>
      </c>
      <c r="C1442" s="24">
        <v>13159878569</v>
      </c>
      <c r="D1442" s="24">
        <v>9816121490305070</v>
      </c>
      <c r="E1442" s="24">
        <v>98</v>
      </c>
      <c r="F1442" s="24">
        <v>53390</v>
      </c>
      <c r="G1442" s="24">
        <v>99970015</v>
      </c>
      <c r="H1442" s="26"/>
      <c r="I1442" s="25">
        <v>0</v>
      </c>
    </row>
    <row r="1443" hidden="1" spans="1:9">
      <c r="A1443" s="24">
        <v>201708</v>
      </c>
      <c r="B1443" s="24">
        <v>451</v>
      </c>
      <c r="C1443" s="24">
        <v>15694519513</v>
      </c>
      <c r="D1443" s="24">
        <v>9816101986860310</v>
      </c>
      <c r="E1443" s="24">
        <v>98</v>
      </c>
      <c r="F1443" s="24">
        <v>53390</v>
      </c>
      <c r="G1443" s="24">
        <v>99970015</v>
      </c>
      <c r="H1443" s="26"/>
      <c r="I1443" s="25">
        <v>0</v>
      </c>
    </row>
    <row r="1444" hidden="1" spans="1:9">
      <c r="A1444" s="24">
        <v>201708</v>
      </c>
      <c r="B1444" s="24">
        <v>451</v>
      </c>
      <c r="C1444" s="24">
        <v>13125911397</v>
      </c>
      <c r="D1444" s="24">
        <v>9816032178221190</v>
      </c>
      <c r="E1444" s="24">
        <v>98</v>
      </c>
      <c r="F1444" s="24">
        <v>53390</v>
      </c>
      <c r="G1444" s="24">
        <v>99970015</v>
      </c>
      <c r="H1444" s="26"/>
      <c r="I1444" s="25">
        <v>0</v>
      </c>
    </row>
    <row r="1445" hidden="1" spans="1:9">
      <c r="A1445" s="24">
        <v>201708</v>
      </c>
      <c r="B1445" s="24">
        <v>451</v>
      </c>
      <c r="C1445" s="24">
        <v>15663875317</v>
      </c>
      <c r="D1445" s="24">
        <v>9817042897110620</v>
      </c>
      <c r="E1445" s="24">
        <v>98</v>
      </c>
      <c r="F1445" s="24">
        <v>53390</v>
      </c>
      <c r="G1445" s="24">
        <v>99970015</v>
      </c>
      <c r="H1445" s="26"/>
      <c r="I1445" s="25">
        <v>0</v>
      </c>
    </row>
    <row r="1446" hidden="1" spans="1:9">
      <c r="A1446" s="24">
        <v>201708</v>
      </c>
      <c r="B1446" s="24">
        <v>451</v>
      </c>
      <c r="C1446" s="24">
        <v>13100874110</v>
      </c>
      <c r="D1446" s="24">
        <v>100708025110887</v>
      </c>
      <c r="E1446" s="24">
        <v>99</v>
      </c>
      <c r="F1446" s="24">
        <v>53390</v>
      </c>
      <c r="G1446" s="24">
        <v>99970014</v>
      </c>
      <c r="H1446" s="26"/>
      <c r="I1446" s="25">
        <v>0</v>
      </c>
    </row>
    <row r="1447" hidden="1" spans="1:9">
      <c r="A1447" s="24">
        <v>201708</v>
      </c>
      <c r="B1447" s="24">
        <v>451</v>
      </c>
      <c r="C1447" s="24">
        <v>15546624210</v>
      </c>
      <c r="D1447" s="24">
        <v>9816090684827010</v>
      </c>
      <c r="E1447" s="24">
        <v>99</v>
      </c>
      <c r="F1447" s="24">
        <v>53390</v>
      </c>
      <c r="G1447" s="24">
        <v>99970014</v>
      </c>
      <c r="H1447" s="26"/>
      <c r="I1447" s="25">
        <v>0</v>
      </c>
    </row>
    <row r="1448" hidden="1" spans="1:9">
      <c r="A1448" s="24">
        <v>201708</v>
      </c>
      <c r="B1448" s="24">
        <v>451</v>
      </c>
      <c r="C1448" s="24">
        <v>15546405596</v>
      </c>
      <c r="D1448" s="24">
        <v>9817032495617800</v>
      </c>
      <c r="E1448" s="24">
        <v>98</v>
      </c>
      <c r="F1448" s="24">
        <v>53390</v>
      </c>
      <c r="G1448" s="24">
        <v>99970015</v>
      </c>
      <c r="H1448" s="26"/>
      <c r="I1448" s="25">
        <v>0</v>
      </c>
    </row>
    <row r="1449" hidden="1" spans="1:9">
      <c r="A1449" s="24">
        <v>201708</v>
      </c>
      <c r="B1449" s="24">
        <v>451</v>
      </c>
      <c r="C1449" s="24">
        <v>15546108519</v>
      </c>
      <c r="D1449" s="24">
        <v>9816051780499110</v>
      </c>
      <c r="E1449" s="24">
        <v>98</v>
      </c>
      <c r="F1449" s="24">
        <v>53390</v>
      </c>
      <c r="G1449" s="24">
        <v>99970015</v>
      </c>
      <c r="H1449" s="26"/>
      <c r="I1449" s="25">
        <v>0</v>
      </c>
    </row>
    <row r="1450" hidden="1" spans="1:9">
      <c r="A1450" s="24">
        <v>201708</v>
      </c>
      <c r="B1450" s="24">
        <v>451</v>
      </c>
      <c r="C1450" s="24">
        <v>18646284550</v>
      </c>
      <c r="D1450" s="24">
        <v>9714040346589210</v>
      </c>
      <c r="E1450" s="24">
        <v>99</v>
      </c>
      <c r="F1450" s="24">
        <v>53390</v>
      </c>
      <c r="G1450" s="24">
        <v>99970014</v>
      </c>
      <c r="H1450" s="26"/>
      <c r="I1450" s="25">
        <v>0</v>
      </c>
    </row>
    <row r="1451" hidden="1" spans="1:9">
      <c r="A1451" s="24">
        <v>201708</v>
      </c>
      <c r="B1451" s="24">
        <v>451</v>
      </c>
      <c r="C1451" s="24">
        <v>13054281568</v>
      </c>
      <c r="D1451" s="24">
        <v>9815112074902200</v>
      </c>
      <c r="E1451" s="24">
        <v>99</v>
      </c>
      <c r="F1451" s="24">
        <v>53390</v>
      </c>
      <c r="G1451" s="24">
        <v>99970014</v>
      </c>
      <c r="H1451" s="26"/>
      <c r="I1451" s="25">
        <v>0</v>
      </c>
    </row>
    <row r="1452" hidden="1" spans="1:9">
      <c r="A1452" s="24">
        <v>201708</v>
      </c>
      <c r="B1452" s="24">
        <v>451</v>
      </c>
      <c r="C1452" s="24">
        <v>15561563870</v>
      </c>
      <c r="D1452" s="24">
        <v>9816092685848590</v>
      </c>
      <c r="E1452" s="24">
        <v>98</v>
      </c>
      <c r="F1452" s="24">
        <v>53390</v>
      </c>
      <c r="G1452" s="24">
        <v>99970015</v>
      </c>
      <c r="H1452" s="26"/>
      <c r="I1452" s="25">
        <v>0</v>
      </c>
    </row>
    <row r="1453" hidden="1" spans="1:9">
      <c r="A1453" s="24">
        <v>201708</v>
      </c>
      <c r="B1453" s="24">
        <v>451</v>
      </c>
      <c r="C1453" s="24">
        <v>13019723169</v>
      </c>
      <c r="D1453" s="24">
        <v>9816070482503250</v>
      </c>
      <c r="E1453" s="24">
        <v>98</v>
      </c>
      <c r="F1453" s="24">
        <v>53390</v>
      </c>
      <c r="G1453" s="24">
        <v>99970015</v>
      </c>
      <c r="H1453" s="26"/>
      <c r="I1453" s="25">
        <v>0</v>
      </c>
    </row>
    <row r="1454" hidden="1" spans="1:9">
      <c r="A1454" s="24">
        <v>201708</v>
      </c>
      <c r="B1454" s="24">
        <v>451</v>
      </c>
      <c r="C1454" s="24">
        <v>13009803147</v>
      </c>
      <c r="D1454" s="24">
        <v>9816070582524720</v>
      </c>
      <c r="E1454" s="24">
        <v>99</v>
      </c>
      <c r="F1454" s="24">
        <v>53390</v>
      </c>
      <c r="G1454" s="24">
        <v>99970014</v>
      </c>
      <c r="H1454" s="26"/>
      <c r="I1454" s="25">
        <v>0</v>
      </c>
    </row>
    <row r="1455" hidden="1" spans="1:9">
      <c r="A1455" s="24">
        <v>201708</v>
      </c>
      <c r="B1455" s="24">
        <v>451</v>
      </c>
      <c r="C1455" s="24">
        <v>13029847190</v>
      </c>
      <c r="D1455" s="24">
        <v>9817070599986310</v>
      </c>
      <c r="E1455" s="24">
        <v>99</v>
      </c>
      <c r="F1455" s="24">
        <v>53390</v>
      </c>
      <c r="G1455" s="24">
        <v>99970014</v>
      </c>
      <c r="H1455" s="26"/>
      <c r="I1455" s="25">
        <v>0</v>
      </c>
    </row>
    <row r="1456" hidden="1" spans="1:9">
      <c r="A1456" s="24">
        <v>201708</v>
      </c>
      <c r="B1456" s="24">
        <v>451</v>
      </c>
      <c r="C1456" s="24">
        <v>15546405596</v>
      </c>
      <c r="D1456" s="24">
        <v>9817032495617800</v>
      </c>
      <c r="E1456" s="24">
        <v>99</v>
      </c>
      <c r="F1456" s="24">
        <v>53390</v>
      </c>
      <c r="G1456" s="24">
        <v>99970014</v>
      </c>
      <c r="H1456" s="26"/>
      <c r="I1456" s="25">
        <v>0</v>
      </c>
    </row>
    <row r="1457" hidden="1" spans="1:9">
      <c r="A1457" s="24">
        <v>201708</v>
      </c>
      <c r="B1457" s="24">
        <v>451</v>
      </c>
      <c r="C1457" s="24">
        <v>13115316502</v>
      </c>
      <c r="D1457" s="24">
        <v>9816060881408180</v>
      </c>
      <c r="E1457" s="24">
        <v>99</v>
      </c>
      <c r="F1457" s="24">
        <v>53390</v>
      </c>
      <c r="G1457" s="24">
        <v>99970014</v>
      </c>
      <c r="H1457" s="26"/>
      <c r="I1457" s="25">
        <v>0</v>
      </c>
    </row>
    <row r="1458" hidden="1" spans="1:9">
      <c r="A1458" s="24">
        <v>201708</v>
      </c>
      <c r="B1458" s="24">
        <v>451</v>
      </c>
      <c r="C1458" s="24">
        <v>15561563870</v>
      </c>
      <c r="D1458" s="24">
        <v>9816092685848590</v>
      </c>
      <c r="E1458" s="24">
        <v>99</v>
      </c>
      <c r="F1458" s="24">
        <v>53390</v>
      </c>
      <c r="G1458" s="24">
        <v>99970014</v>
      </c>
      <c r="H1458" s="26"/>
      <c r="I1458" s="25">
        <v>0</v>
      </c>
    </row>
    <row r="1459" hidden="1" spans="1:9">
      <c r="A1459" s="24">
        <v>201708</v>
      </c>
      <c r="B1459" s="24">
        <v>451</v>
      </c>
      <c r="C1459" s="24">
        <v>15636160874</v>
      </c>
      <c r="D1459" s="24">
        <v>9816061381580380</v>
      </c>
      <c r="E1459" s="24">
        <v>98</v>
      </c>
      <c r="F1459" s="24">
        <v>53390</v>
      </c>
      <c r="G1459" s="24">
        <v>99970015</v>
      </c>
      <c r="H1459" s="26"/>
      <c r="I1459" s="25">
        <v>0</v>
      </c>
    </row>
    <row r="1460" hidden="1" spans="1:9">
      <c r="A1460" s="24">
        <v>201708</v>
      </c>
      <c r="B1460" s="24">
        <v>451</v>
      </c>
      <c r="C1460" s="24">
        <v>15663875317</v>
      </c>
      <c r="D1460" s="24">
        <v>9817042897110620</v>
      </c>
      <c r="E1460" s="24">
        <v>99</v>
      </c>
      <c r="F1460" s="24">
        <v>53390</v>
      </c>
      <c r="G1460" s="24">
        <v>99970014</v>
      </c>
      <c r="H1460" s="26"/>
      <c r="I1460" s="25">
        <v>0</v>
      </c>
    </row>
    <row r="1461" hidden="1" spans="1:9">
      <c r="A1461" s="24">
        <v>201708</v>
      </c>
      <c r="B1461" s="24">
        <v>451</v>
      </c>
      <c r="C1461" s="24">
        <v>13019723169</v>
      </c>
      <c r="D1461" s="24">
        <v>9816070482503250</v>
      </c>
      <c r="E1461" s="24">
        <v>99</v>
      </c>
      <c r="F1461" s="24">
        <v>53390</v>
      </c>
      <c r="G1461" s="24">
        <v>99970014</v>
      </c>
      <c r="H1461" s="26"/>
      <c r="I1461" s="25">
        <v>0</v>
      </c>
    </row>
    <row r="1462" hidden="1" spans="1:9">
      <c r="A1462" s="24">
        <v>201708</v>
      </c>
      <c r="B1462" s="24">
        <v>451</v>
      </c>
      <c r="C1462" s="24">
        <v>13206696812</v>
      </c>
      <c r="D1462" s="24">
        <v>9817081401365760</v>
      </c>
      <c r="E1462" s="24">
        <v>98</v>
      </c>
      <c r="F1462" s="24">
        <v>53390</v>
      </c>
      <c r="G1462" s="24">
        <v>99970015</v>
      </c>
      <c r="H1462" s="26"/>
      <c r="I1462" s="25">
        <v>0</v>
      </c>
    </row>
    <row r="1463" hidden="1" spans="1:9">
      <c r="A1463" s="24">
        <v>201708</v>
      </c>
      <c r="B1463" s="24">
        <v>451</v>
      </c>
      <c r="C1463" s="24">
        <v>13029847190</v>
      </c>
      <c r="D1463" s="24">
        <v>9817070599986310</v>
      </c>
      <c r="E1463" s="24">
        <v>98</v>
      </c>
      <c r="F1463" s="24">
        <v>53390</v>
      </c>
      <c r="G1463" s="24">
        <v>99970015</v>
      </c>
      <c r="H1463" s="26"/>
      <c r="I1463" s="25">
        <v>0</v>
      </c>
    </row>
    <row r="1464" hidden="1" spans="1:9">
      <c r="A1464" s="24">
        <v>201708</v>
      </c>
      <c r="B1464" s="24">
        <v>451</v>
      </c>
      <c r="C1464" s="24">
        <v>13115316502</v>
      </c>
      <c r="D1464" s="24">
        <v>9816060881408180</v>
      </c>
      <c r="E1464" s="24">
        <v>98</v>
      </c>
      <c r="F1464" s="24">
        <v>53390</v>
      </c>
      <c r="G1464" s="24">
        <v>99970015</v>
      </c>
      <c r="H1464" s="26"/>
      <c r="I1464" s="25">
        <v>0</v>
      </c>
    </row>
    <row r="1465" hidden="1" spans="1:9">
      <c r="A1465" s="24">
        <v>201708</v>
      </c>
      <c r="B1465" s="24">
        <v>451</v>
      </c>
      <c r="C1465" s="24">
        <v>15694519513</v>
      </c>
      <c r="D1465" s="24">
        <v>9816101986860310</v>
      </c>
      <c r="E1465" s="24">
        <v>99</v>
      </c>
      <c r="F1465" s="24">
        <v>53390</v>
      </c>
      <c r="G1465" s="24">
        <v>99970014</v>
      </c>
      <c r="H1465" s="26"/>
      <c r="I1465" s="25">
        <v>0</v>
      </c>
    </row>
    <row r="1466" hidden="1" spans="1:9">
      <c r="A1466" s="24">
        <v>201708</v>
      </c>
      <c r="B1466" s="24">
        <v>451</v>
      </c>
      <c r="C1466" s="24">
        <v>13100874110</v>
      </c>
      <c r="D1466" s="24">
        <v>100708025110887</v>
      </c>
      <c r="E1466" s="24">
        <v>98</v>
      </c>
      <c r="F1466" s="24">
        <v>53390</v>
      </c>
      <c r="G1466" s="24">
        <v>99970015</v>
      </c>
      <c r="H1466" s="26"/>
      <c r="I1466" s="25">
        <v>0</v>
      </c>
    </row>
    <row r="1467" hidden="1" spans="1:9">
      <c r="A1467" s="24">
        <v>201708</v>
      </c>
      <c r="B1467" s="24">
        <v>451</v>
      </c>
      <c r="C1467" s="24">
        <v>13199530121</v>
      </c>
      <c r="D1467" s="24">
        <v>9817080901204490</v>
      </c>
      <c r="E1467" s="24">
        <v>99</v>
      </c>
      <c r="F1467" s="24">
        <v>53390</v>
      </c>
      <c r="G1467" s="24">
        <v>99970014</v>
      </c>
      <c r="H1467" s="26"/>
      <c r="I1467" s="25">
        <v>0</v>
      </c>
    </row>
    <row r="1468" hidden="1" spans="1:9">
      <c r="A1468" s="24">
        <v>201708</v>
      </c>
      <c r="B1468" s="24">
        <v>451</v>
      </c>
      <c r="C1468" s="24">
        <v>13199530121</v>
      </c>
      <c r="D1468" s="24">
        <v>9817080901204490</v>
      </c>
      <c r="E1468" s="24">
        <v>98</v>
      </c>
      <c r="F1468" s="24">
        <v>53390</v>
      </c>
      <c r="G1468" s="24">
        <v>99970015</v>
      </c>
      <c r="H1468" s="26"/>
      <c r="I1468" s="25">
        <v>0</v>
      </c>
    </row>
    <row r="1469" hidden="1" spans="1:9">
      <c r="A1469" s="24">
        <v>201708</v>
      </c>
      <c r="B1469" s="24">
        <v>451</v>
      </c>
      <c r="C1469" s="24">
        <v>18686782050</v>
      </c>
      <c r="D1469" s="24">
        <v>9816121990669030</v>
      </c>
      <c r="E1469" s="24">
        <v>98</v>
      </c>
      <c r="F1469" s="24">
        <v>53390</v>
      </c>
      <c r="G1469" s="24">
        <v>99970015</v>
      </c>
      <c r="H1469" s="26"/>
      <c r="I1469" s="25">
        <v>0</v>
      </c>
    </row>
    <row r="1470" hidden="1" spans="1:9">
      <c r="A1470" s="24">
        <v>201708</v>
      </c>
      <c r="B1470" s="24">
        <v>451</v>
      </c>
      <c r="C1470" s="24">
        <v>13029726327</v>
      </c>
      <c r="D1470" s="24">
        <v>9816031578020570</v>
      </c>
      <c r="E1470" s="24">
        <v>99</v>
      </c>
      <c r="F1470" s="24">
        <v>53390</v>
      </c>
      <c r="G1470" s="24">
        <v>99970014</v>
      </c>
      <c r="H1470" s="26"/>
      <c r="I1470" s="25">
        <v>0</v>
      </c>
    </row>
    <row r="1471" hidden="1" spans="1:9">
      <c r="A1471" s="24">
        <v>201708</v>
      </c>
      <c r="B1471" s="24">
        <v>451</v>
      </c>
      <c r="C1471" s="24">
        <v>15504500846</v>
      </c>
      <c r="D1471" s="24">
        <v>9816070182412120</v>
      </c>
      <c r="E1471" s="24">
        <v>99</v>
      </c>
      <c r="F1471" s="24">
        <v>53390</v>
      </c>
      <c r="G1471" s="24">
        <v>99970014</v>
      </c>
      <c r="H1471" s="26"/>
      <c r="I1471" s="25">
        <v>0</v>
      </c>
    </row>
    <row r="1472" hidden="1" spans="1:9">
      <c r="A1472" s="24">
        <v>201708</v>
      </c>
      <c r="B1472" s="24">
        <v>451</v>
      </c>
      <c r="C1472" s="24">
        <v>15504500846</v>
      </c>
      <c r="D1472" s="24">
        <v>9816070182412120</v>
      </c>
      <c r="E1472" s="24">
        <v>98</v>
      </c>
      <c r="F1472" s="24">
        <v>53390</v>
      </c>
      <c r="G1472" s="24">
        <v>99970015</v>
      </c>
      <c r="H1472" s="26"/>
      <c r="I1472" s="25">
        <v>0</v>
      </c>
    </row>
    <row r="1473" hidden="1" spans="1:9">
      <c r="A1473" s="24">
        <v>201708</v>
      </c>
      <c r="B1473" s="24">
        <v>451</v>
      </c>
      <c r="C1473" s="24">
        <v>15545540032</v>
      </c>
      <c r="D1473" s="24">
        <v>101105273082804</v>
      </c>
      <c r="E1473" s="24">
        <v>99</v>
      </c>
      <c r="F1473" s="24">
        <v>53390</v>
      </c>
      <c r="G1473" s="24">
        <v>99970014</v>
      </c>
      <c r="H1473" s="26"/>
      <c r="I1473" s="25">
        <v>0</v>
      </c>
    </row>
    <row r="1474" hidden="1" spans="1:9">
      <c r="A1474" s="24">
        <v>201708</v>
      </c>
      <c r="B1474" s="24">
        <v>451</v>
      </c>
      <c r="C1474" s="24">
        <v>13009803147</v>
      </c>
      <c r="D1474" s="24">
        <v>9816070582524720</v>
      </c>
      <c r="E1474" s="24">
        <v>98</v>
      </c>
      <c r="F1474" s="24">
        <v>53390</v>
      </c>
      <c r="G1474" s="24">
        <v>99970015</v>
      </c>
      <c r="H1474" s="26"/>
      <c r="I1474" s="25">
        <v>0</v>
      </c>
    </row>
    <row r="1475" hidden="1" spans="1:9">
      <c r="A1475" s="24">
        <v>201708</v>
      </c>
      <c r="B1475" s="24">
        <v>451</v>
      </c>
      <c r="C1475" s="24">
        <v>13159878569</v>
      </c>
      <c r="D1475" s="24">
        <v>9816121490305070</v>
      </c>
      <c r="E1475" s="24">
        <v>99</v>
      </c>
      <c r="F1475" s="24">
        <v>53390</v>
      </c>
      <c r="G1475" s="24">
        <v>99970014</v>
      </c>
      <c r="H1475" s="26"/>
      <c r="I1475" s="25">
        <v>0</v>
      </c>
    </row>
    <row r="1476" hidden="1" spans="1:9">
      <c r="A1476" s="24">
        <v>201708</v>
      </c>
      <c r="B1476" s="24">
        <v>451</v>
      </c>
      <c r="C1476" s="24">
        <v>15546624210</v>
      </c>
      <c r="D1476" s="24">
        <v>9816090684827010</v>
      </c>
      <c r="E1476" s="24">
        <v>98</v>
      </c>
      <c r="F1476" s="24">
        <v>53390</v>
      </c>
      <c r="G1476" s="24">
        <v>99970015</v>
      </c>
      <c r="H1476" s="26"/>
      <c r="I1476" s="25">
        <v>0</v>
      </c>
    </row>
    <row r="1477" hidden="1" spans="1:9">
      <c r="A1477" s="24">
        <v>201708</v>
      </c>
      <c r="B1477" s="24">
        <v>451</v>
      </c>
      <c r="C1477" s="24">
        <v>18686782050</v>
      </c>
      <c r="D1477" s="24">
        <v>9816121990669030</v>
      </c>
      <c r="E1477" s="24">
        <v>99</v>
      </c>
      <c r="F1477" s="24">
        <v>53390</v>
      </c>
      <c r="G1477" s="24">
        <v>99970014</v>
      </c>
      <c r="H1477" s="26"/>
      <c r="I1477" s="25">
        <v>0</v>
      </c>
    </row>
    <row r="1478" hidden="1" spans="1:9">
      <c r="A1478" s="24">
        <v>201708</v>
      </c>
      <c r="B1478" s="24">
        <v>451</v>
      </c>
      <c r="C1478" s="24">
        <v>18646284550</v>
      </c>
      <c r="D1478" s="24">
        <v>9714040346589210</v>
      </c>
      <c r="E1478" s="24">
        <v>98</v>
      </c>
      <c r="F1478" s="24">
        <v>53390</v>
      </c>
      <c r="G1478" s="24">
        <v>99970015</v>
      </c>
      <c r="H1478" s="26"/>
      <c r="I1478" s="25">
        <v>0</v>
      </c>
    </row>
    <row r="1479" hidden="1" spans="1:9">
      <c r="A1479" s="24">
        <v>201708</v>
      </c>
      <c r="B1479" s="24">
        <v>452</v>
      </c>
      <c r="C1479" s="24">
        <v>13089755402</v>
      </c>
      <c r="D1479" s="24">
        <v>9815081171444520</v>
      </c>
      <c r="E1479" s="24">
        <v>99</v>
      </c>
      <c r="F1479" s="24">
        <v>53390</v>
      </c>
      <c r="G1479" s="24">
        <v>99970014</v>
      </c>
      <c r="H1479" s="26"/>
      <c r="I1479" s="25">
        <v>0</v>
      </c>
    </row>
    <row r="1480" hidden="1" spans="1:9">
      <c r="A1480" s="24">
        <v>201708</v>
      </c>
      <c r="B1480" s="24">
        <v>452</v>
      </c>
      <c r="C1480" s="24">
        <v>13089740575</v>
      </c>
      <c r="D1480" s="24">
        <v>9816050980206980</v>
      </c>
      <c r="E1480" s="24">
        <v>98</v>
      </c>
      <c r="F1480" s="24">
        <v>53390</v>
      </c>
      <c r="G1480" s="24">
        <v>99970015</v>
      </c>
      <c r="H1480" s="26"/>
      <c r="I1480" s="25">
        <v>0</v>
      </c>
    </row>
    <row r="1481" hidden="1" spans="1:9">
      <c r="A1481" s="24">
        <v>201708</v>
      </c>
      <c r="B1481" s="24">
        <v>452</v>
      </c>
      <c r="C1481" s="24">
        <v>13089755402</v>
      </c>
      <c r="D1481" s="24">
        <v>9815081171444520</v>
      </c>
      <c r="E1481" s="24">
        <v>98</v>
      </c>
      <c r="F1481" s="24">
        <v>53390</v>
      </c>
      <c r="G1481" s="24">
        <v>99970015</v>
      </c>
      <c r="H1481" s="26"/>
      <c r="I1481" s="25">
        <v>0</v>
      </c>
    </row>
    <row r="1482" hidden="1" spans="1:9">
      <c r="A1482" s="24">
        <v>201708</v>
      </c>
      <c r="B1482" s="24">
        <v>452</v>
      </c>
      <c r="C1482" s="24">
        <v>13069970854</v>
      </c>
      <c r="D1482" s="24">
        <v>9816080983575180</v>
      </c>
      <c r="E1482" s="24">
        <v>98</v>
      </c>
      <c r="F1482" s="24">
        <v>53390</v>
      </c>
      <c r="G1482" s="24">
        <v>99970015</v>
      </c>
      <c r="H1482" s="26"/>
      <c r="I1482" s="25">
        <v>0</v>
      </c>
    </row>
    <row r="1483" hidden="1" spans="1:9">
      <c r="A1483" s="24">
        <v>201708</v>
      </c>
      <c r="B1483" s="24">
        <v>452</v>
      </c>
      <c r="C1483" s="24">
        <v>13089740575</v>
      </c>
      <c r="D1483" s="24">
        <v>9816050980206980</v>
      </c>
      <c r="E1483" s="24">
        <v>99</v>
      </c>
      <c r="F1483" s="24">
        <v>53390</v>
      </c>
      <c r="G1483" s="24">
        <v>99970014</v>
      </c>
      <c r="H1483" s="26"/>
      <c r="I1483" s="25">
        <v>0</v>
      </c>
    </row>
    <row r="1484" hidden="1" spans="1:9">
      <c r="A1484" s="24">
        <v>201708</v>
      </c>
      <c r="B1484" s="24">
        <v>468</v>
      </c>
      <c r="C1484" s="24">
        <v>15545903995</v>
      </c>
      <c r="D1484" s="24">
        <v>9713042218943040</v>
      </c>
      <c r="E1484" s="24">
        <v>99</v>
      </c>
      <c r="F1484" s="24">
        <v>53390</v>
      </c>
      <c r="G1484" s="24">
        <v>99970014</v>
      </c>
      <c r="H1484" s="26"/>
      <c r="I1484" s="25">
        <v>0</v>
      </c>
    </row>
    <row r="1485" hidden="1" spans="1:9">
      <c r="A1485" s="24">
        <v>201708</v>
      </c>
      <c r="B1485" s="24">
        <v>468</v>
      </c>
      <c r="C1485" s="24">
        <v>15545903995</v>
      </c>
      <c r="D1485" s="24">
        <v>9713042218943040</v>
      </c>
      <c r="E1485" s="24">
        <v>98</v>
      </c>
      <c r="F1485" s="24">
        <v>53390</v>
      </c>
      <c r="G1485" s="24">
        <v>99970015</v>
      </c>
      <c r="H1485" s="26"/>
      <c r="I1485" s="25">
        <v>0</v>
      </c>
    </row>
    <row r="1486" hidden="1" spans="1:9">
      <c r="A1486" s="24">
        <v>201708</v>
      </c>
      <c r="B1486" s="24">
        <v>454</v>
      </c>
      <c r="C1486" s="24">
        <v>15545413110</v>
      </c>
      <c r="D1486" s="24">
        <v>9816011176616520</v>
      </c>
      <c r="E1486" s="24">
        <v>99</v>
      </c>
      <c r="F1486" s="24">
        <v>53390</v>
      </c>
      <c r="G1486" s="24">
        <v>99970014</v>
      </c>
      <c r="H1486" s="26"/>
      <c r="I1486" s="25">
        <v>0</v>
      </c>
    </row>
    <row r="1487" hidden="1" spans="1:9">
      <c r="A1487" s="24">
        <v>201708</v>
      </c>
      <c r="B1487" s="24">
        <v>454</v>
      </c>
      <c r="C1487" s="24">
        <v>15545413110</v>
      </c>
      <c r="D1487" s="24">
        <v>9816011176616520</v>
      </c>
      <c r="E1487" s="24">
        <v>98</v>
      </c>
      <c r="F1487" s="24">
        <v>53390</v>
      </c>
      <c r="G1487" s="24">
        <v>99970015</v>
      </c>
      <c r="H1487" s="26"/>
      <c r="I1487" s="25">
        <v>0</v>
      </c>
    </row>
    <row r="1488" hidden="1" spans="1:9">
      <c r="A1488" s="24">
        <v>201708</v>
      </c>
      <c r="B1488" s="24">
        <v>453</v>
      </c>
      <c r="C1488" s="24">
        <v>15604631379</v>
      </c>
      <c r="D1488" s="24">
        <v>9816030777801050</v>
      </c>
      <c r="E1488" s="24">
        <v>98</v>
      </c>
      <c r="F1488" s="24">
        <v>53390</v>
      </c>
      <c r="G1488" s="24">
        <v>99970015</v>
      </c>
      <c r="H1488" s="26"/>
      <c r="I1488" s="25">
        <v>0</v>
      </c>
    </row>
    <row r="1489" hidden="1" spans="1:9">
      <c r="A1489" s="24">
        <v>201708</v>
      </c>
      <c r="B1489" s="24">
        <v>453</v>
      </c>
      <c r="C1489" s="24">
        <v>13154537508</v>
      </c>
      <c r="D1489" s="24">
        <v>9817073100872290</v>
      </c>
      <c r="E1489" s="24">
        <v>98</v>
      </c>
      <c r="F1489" s="24">
        <v>53390</v>
      </c>
      <c r="G1489" s="24">
        <v>99970015</v>
      </c>
      <c r="H1489" s="26"/>
      <c r="I1489" s="25">
        <v>0</v>
      </c>
    </row>
    <row r="1490" hidden="1" spans="1:9">
      <c r="A1490" s="24">
        <v>201708</v>
      </c>
      <c r="B1490" s="24">
        <v>453</v>
      </c>
      <c r="C1490" s="24">
        <v>13039700587</v>
      </c>
      <c r="D1490" s="24">
        <v>9815082071689710</v>
      </c>
      <c r="E1490" s="24">
        <v>98</v>
      </c>
      <c r="F1490" s="24">
        <v>53390</v>
      </c>
      <c r="G1490" s="24">
        <v>99970015</v>
      </c>
      <c r="H1490" s="26"/>
      <c r="I1490" s="25">
        <v>0</v>
      </c>
    </row>
    <row r="1491" hidden="1" spans="1:9">
      <c r="A1491" s="24">
        <v>201708</v>
      </c>
      <c r="B1491" s="24">
        <v>453</v>
      </c>
      <c r="C1491" s="24">
        <v>13298795531</v>
      </c>
      <c r="D1491" s="24">
        <v>9817021393552280</v>
      </c>
      <c r="E1491" s="24">
        <v>99</v>
      </c>
      <c r="F1491" s="24">
        <v>53390</v>
      </c>
      <c r="G1491" s="24">
        <v>99970014</v>
      </c>
      <c r="H1491" s="26"/>
      <c r="I1491" s="25">
        <v>0</v>
      </c>
    </row>
    <row r="1492" hidden="1" spans="1:9">
      <c r="A1492" s="24">
        <v>201708</v>
      </c>
      <c r="B1492" s="24">
        <v>453</v>
      </c>
      <c r="C1492" s="24">
        <v>15603631425</v>
      </c>
      <c r="D1492" s="24">
        <v>9816033178657030</v>
      </c>
      <c r="E1492" s="24">
        <v>99</v>
      </c>
      <c r="F1492" s="24">
        <v>53390</v>
      </c>
      <c r="G1492" s="24">
        <v>99970014</v>
      </c>
      <c r="H1492" s="26"/>
      <c r="I1492" s="25">
        <v>0</v>
      </c>
    </row>
    <row r="1493" hidden="1" spans="1:9">
      <c r="A1493" s="24">
        <v>201708</v>
      </c>
      <c r="B1493" s="24">
        <v>453</v>
      </c>
      <c r="C1493" s="24">
        <v>13298795531</v>
      </c>
      <c r="D1493" s="24">
        <v>9817021393552280</v>
      </c>
      <c r="E1493" s="24">
        <v>98</v>
      </c>
      <c r="F1493" s="24">
        <v>53390</v>
      </c>
      <c r="G1493" s="24">
        <v>99970015</v>
      </c>
      <c r="H1493" s="26"/>
      <c r="I1493" s="25">
        <v>0</v>
      </c>
    </row>
    <row r="1494" hidden="1" spans="1:9">
      <c r="A1494" s="24">
        <v>201708</v>
      </c>
      <c r="B1494" s="24">
        <v>453</v>
      </c>
      <c r="C1494" s="24">
        <v>13224639887</v>
      </c>
      <c r="D1494" s="24">
        <v>9815092772833380</v>
      </c>
      <c r="E1494" s="24">
        <v>99</v>
      </c>
      <c r="F1494" s="24">
        <v>53390</v>
      </c>
      <c r="G1494" s="24">
        <v>99970014</v>
      </c>
      <c r="H1494" s="26"/>
      <c r="I1494" s="25">
        <v>0</v>
      </c>
    </row>
    <row r="1495" hidden="1" spans="1:9">
      <c r="A1495" s="24">
        <v>201708</v>
      </c>
      <c r="B1495" s="24">
        <v>453</v>
      </c>
      <c r="C1495" s="24">
        <v>13154537508</v>
      </c>
      <c r="D1495" s="24">
        <v>9817073100872290</v>
      </c>
      <c r="E1495" s="24">
        <v>99</v>
      </c>
      <c r="F1495" s="24">
        <v>53390</v>
      </c>
      <c r="G1495" s="24">
        <v>99970014</v>
      </c>
      <c r="H1495" s="26"/>
      <c r="I1495" s="25">
        <v>0</v>
      </c>
    </row>
    <row r="1496" hidden="1" spans="1:9">
      <c r="A1496" s="24">
        <v>201708</v>
      </c>
      <c r="B1496" s="24">
        <v>453</v>
      </c>
      <c r="C1496" s="24">
        <v>13224639887</v>
      </c>
      <c r="D1496" s="24">
        <v>9815092772833380</v>
      </c>
      <c r="E1496" s="24">
        <v>98</v>
      </c>
      <c r="F1496" s="24">
        <v>53390</v>
      </c>
      <c r="G1496" s="24">
        <v>99970015</v>
      </c>
      <c r="H1496" s="26"/>
      <c r="I1496" s="25">
        <v>0</v>
      </c>
    </row>
    <row r="1497" hidden="1" spans="1:9">
      <c r="A1497" s="24">
        <v>201708</v>
      </c>
      <c r="B1497" s="24">
        <v>453</v>
      </c>
      <c r="C1497" s="24">
        <v>13039700587</v>
      </c>
      <c r="D1497" s="24">
        <v>9815082071689710</v>
      </c>
      <c r="E1497" s="24">
        <v>99</v>
      </c>
      <c r="F1497" s="24">
        <v>53390</v>
      </c>
      <c r="G1497" s="24">
        <v>99970014</v>
      </c>
      <c r="H1497" s="26"/>
      <c r="I1497" s="25">
        <v>0</v>
      </c>
    </row>
    <row r="1498" hidden="1" spans="1:9">
      <c r="A1498" s="24">
        <v>201708</v>
      </c>
      <c r="B1498" s="24">
        <v>453</v>
      </c>
      <c r="C1498" s="24">
        <v>15604631379</v>
      </c>
      <c r="D1498" s="24">
        <v>9816030777801050</v>
      </c>
      <c r="E1498" s="24">
        <v>99</v>
      </c>
      <c r="F1498" s="24">
        <v>53390</v>
      </c>
      <c r="G1498" s="24">
        <v>99970014</v>
      </c>
      <c r="H1498" s="26"/>
      <c r="I1498" s="25">
        <v>0</v>
      </c>
    </row>
    <row r="1499" hidden="1" spans="1:9">
      <c r="A1499" s="24">
        <v>201708</v>
      </c>
      <c r="B1499" s="24">
        <v>464</v>
      </c>
      <c r="C1499" s="24">
        <v>15645570168</v>
      </c>
      <c r="D1499" s="24">
        <v>9815120875435580</v>
      </c>
      <c r="E1499" s="24">
        <v>99</v>
      </c>
      <c r="F1499" s="24">
        <v>53390</v>
      </c>
      <c r="G1499" s="24">
        <v>99970014</v>
      </c>
      <c r="H1499" s="26"/>
      <c r="I1499" s="25">
        <v>0</v>
      </c>
    </row>
    <row r="1500" hidden="1" spans="1:9">
      <c r="A1500" s="24">
        <v>201708</v>
      </c>
      <c r="B1500" s="24">
        <v>464</v>
      </c>
      <c r="C1500" s="24">
        <v>15645570168</v>
      </c>
      <c r="D1500" s="24">
        <v>9815120875435580</v>
      </c>
      <c r="E1500" s="24">
        <v>98</v>
      </c>
      <c r="F1500" s="24">
        <v>53390</v>
      </c>
      <c r="G1500" s="24">
        <v>99970015</v>
      </c>
      <c r="H1500" s="26"/>
      <c r="I1500" s="25">
        <v>0</v>
      </c>
    </row>
    <row r="1501" hidden="1" spans="1:9">
      <c r="A1501" s="24">
        <v>201708</v>
      </c>
      <c r="B1501" s="24">
        <v>456</v>
      </c>
      <c r="C1501" s="24">
        <v>13214668068</v>
      </c>
      <c r="D1501" s="24">
        <v>9815120975450940</v>
      </c>
      <c r="E1501" s="24">
        <v>99</v>
      </c>
      <c r="F1501" s="24">
        <v>53390</v>
      </c>
      <c r="G1501" s="24">
        <v>99970014</v>
      </c>
      <c r="H1501" s="26"/>
      <c r="I1501" s="25">
        <v>0</v>
      </c>
    </row>
    <row r="1502" hidden="1" spans="1:9">
      <c r="A1502" s="24">
        <v>201708</v>
      </c>
      <c r="B1502" s="24">
        <v>456</v>
      </c>
      <c r="C1502" s="24">
        <v>13124560757</v>
      </c>
      <c r="D1502" s="24">
        <v>9816062281952890</v>
      </c>
      <c r="E1502" s="24">
        <v>99</v>
      </c>
      <c r="F1502" s="24">
        <v>53390</v>
      </c>
      <c r="G1502" s="24">
        <v>99970014</v>
      </c>
      <c r="H1502" s="26"/>
      <c r="I1502" s="25">
        <v>0</v>
      </c>
    </row>
    <row r="1503" hidden="1" spans="1:9">
      <c r="A1503" s="24">
        <v>201708</v>
      </c>
      <c r="B1503" s="24">
        <v>456</v>
      </c>
      <c r="C1503" s="24">
        <v>15604565830</v>
      </c>
      <c r="D1503" s="24">
        <v>9816080983603520</v>
      </c>
      <c r="E1503" s="24">
        <v>99</v>
      </c>
      <c r="F1503" s="24">
        <v>53390</v>
      </c>
      <c r="G1503" s="24">
        <v>99970014</v>
      </c>
      <c r="H1503" s="26"/>
      <c r="I1503" s="25">
        <v>0</v>
      </c>
    </row>
    <row r="1504" hidden="1" spans="1:9">
      <c r="A1504" s="24">
        <v>201708</v>
      </c>
      <c r="B1504" s="24">
        <v>456</v>
      </c>
      <c r="C1504" s="24">
        <v>13214668068</v>
      </c>
      <c r="D1504" s="24">
        <v>9815120975450940</v>
      </c>
      <c r="E1504" s="24">
        <v>98</v>
      </c>
      <c r="F1504" s="24">
        <v>53390</v>
      </c>
      <c r="G1504" s="24">
        <v>99970015</v>
      </c>
      <c r="H1504" s="26"/>
      <c r="I1504" s="25">
        <v>0</v>
      </c>
    </row>
    <row r="1505" hidden="1" spans="1:9">
      <c r="A1505" s="24">
        <v>201708</v>
      </c>
      <c r="B1505" s="24">
        <v>456</v>
      </c>
      <c r="C1505" s="24">
        <v>13029933036</v>
      </c>
      <c r="D1505" s="24">
        <v>9816070182386050</v>
      </c>
      <c r="E1505" s="24">
        <v>98</v>
      </c>
      <c r="F1505" s="24">
        <v>53390</v>
      </c>
      <c r="G1505" s="24">
        <v>99970015</v>
      </c>
      <c r="H1505" s="26"/>
      <c r="I1505" s="25">
        <v>0</v>
      </c>
    </row>
    <row r="1506" hidden="1" spans="1:9">
      <c r="A1506" s="24">
        <v>201708</v>
      </c>
      <c r="B1506" s="24">
        <v>456</v>
      </c>
      <c r="C1506" s="24">
        <v>15604565830</v>
      </c>
      <c r="D1506" s="24">
        <v>9816080983603520</v>
      </c>
      <c r="E1506" s="24">
        <v>98</v>
      </c>
      <c r="F1506" s="24">
        <v>53390</v>
      </c>
      <c r="G1506" s="24">
        <v>99970015</v>
      </c>
      <c r="H1506" s="26"/>
      <c r="I1506" s="25">
        <v>0</v>
      </c>
    </row>
    <row r="1507" hidden="1" spans="1:9">
      <c r="A1507" s="24">
        <v>201708</v>
      </c>
      <c r="B1507" s="24">
        <v>456</v>
      </c>
      <c r="C1507" s="24">
        <v>13029933036</v>
      </c>
      <c r="D1507" s="24">
        <v>9816070182386050</v>
      </c>
      <c r="E1507" s="24">
        <v>99</v>
      </c>
      <c r="F1507" s="24">
        <v>53390</v>
      </c>
      <c r="G1507" s="24">
        <v>99970014</v>
      </c>
      <c r="H1507" s="26"/>
      <c r="I1507" s="25">
        <v>0</v>
      </c>
    </row>
    <row r="1508" hidden="1" spans="1:9">
      <c r="A1508" s="24">
        <v>201708</v>
      </c>
      <c r="B1508" s="24">
        <v>456</v>
      </c>
      <c r="C1508" s="24">
        <v>13124560757</v>
      </c>
      <c r="D1508" s="24">
        <v>9816062281952890</v>
      </c>
      <c r="E1508" s="24">
        <v>98</v>
      </c>
      <c r="F1508" s="24">
        <v>53390</v>
      </c>
      <c r="G1508" s="24">
        <v>99970015</v>
      </c>
      <c r="H1508" s="26"/>
      <c r="I1508" s="25">
        <v>0</v>
      </c>
    </row>
    <row r="1509" hidden="1" spans="1:9">
      <c r="A1509" s="24">
        <v>201708</v>
      </c>
      <c r="B1509" s="24">
        <v>457</v>
      </c>
      <c r="C1509" s="24">
        <v>13039910121</v>
      </c>
      <c r="D1509" s="24">
        <v>9816101786804990</v>
      </c>
      <c r="E1509" s="24">
        <v>98</v>
      </c>
      <c r="F1509" s="24">
        <v>53390</v>
      </c>
      <c r="G1509" s="24">
        <v>99970015</v>
      </c>
      <c r="H1509" s="26"/>
      <c r="I1509" s="25">
        <v>0</v>
      </c>
    </row>
    <row r="1510" hidden="1" spans="1:9">
      <c r="A1510" s="24">
        <v>201708</v>
      </c>
      <c r="B1510" s="24">
        <v>457</v>
      </c>
      <c r="C1510" s="24">
        <v>13039910121</v>
      </c>
      <c r="D1510" s="24">
        <v>9816101786804990</v>
      </c>
      <c r="E1510" s="24">
        <v>99</v>
      </c>
      <c r="F1510" s="24">
        <v>53390</v>
      </c>
      <c r="G1510" s="24">
        <v>99970014</v>
      </c>
      <c r="H1510" s="26"/>
      <c r="I1510" s="25">
        <v>0</v>
      </c>
    </row>
    <row r="1511" hidden="1" spans="1:9">
      <c r="A1511" s="24">
        <v>201708</v>
      </c>
      <c r="B1511" s="24">
        <v>467</v>
      </c>
      <c r="C1511" s="24">
        <v>13136966202</v>
      </c>
      <c r="D1511" s="24">
        <v>9713072226639910</v>
      </c>
      <c r="E1511" s="24">
        <v>99</v>
      </c>
      <c r="F1511" s="24">
        <v>53390</v>
      </c>
      <c r="G1511" s="24">
        <v>99970014</v>
      </c>
      <c r="H1511" s="26"/>
      <c r="I1511" s="25">
        <v>0</v>
      </c>
    </row>
    <row r="1512" hidden="1" spans="1:9">
      <c r="A1512" s="24">
        <v>201708</v>
      </c>
      <c r="B1512" s="24">
        <v>467</v>
      </c>
      <c r="C1512" s="24">
        <v>13136966202</v>
      </c>
      <c r="D1512" s="24">
        <v>9713072226639910</v>
      </c>
      <c r="E1512" s="24">
        <v>98</v>
      </c>
      <c r="F1512" s="24">
        <v>53390</v>
      </c>
      <c r="G1512" s="24">
        <v>99970015</v>
      </c>
      <c r="H1512" s="26"/>
      <c r="I1512" s="25">
        <v>0</v>
      </c>
    </row>
    <row r="1513" hidden="1" spans="1:9">
      <c r="A1513" s="24">
        <v>201708</v>
      </c>
      <c r="B1513" s="24">
        <v>459</v>
      </c>
      <c r="C1513" s="24">
        <v>15604593101</v>
      </c>
      <c r="D1513" s="24">
        <v>9816031077881550</v>
      </c>
      <c r="E1513" s="24">
        <v>98</v>
      </c>
      <c r="F1513" s="24">
        <v>53390</v>
      </c>
      <c r="G1513" s="24">
        <v>99970015</v>
      </c>
      <c r="H1513" s="26"/>
      <c r="I1513" s="25">
        <v>0</v>
      </c>
    </row>
    <row r="1514" hidden="1" spans="1:9">
      <c r="A1514" s="24">
        <v>201708</v>
      </c>
      <c r="B1514" s="24">
        <v>459</v>
      </c>
      <c r="C1514" s="24">
        <v>13298771513</v>
      </c>
      <c r="D1514" s="24">
        <v>9817051997964000</v>
      </c>
      <c r="E1514" s="24">
        <v>98</v>
      </c>
      <c r="F1514" s="24">
        <v>53390</v>
      </c>
      <c r="G1514" s="24">
        <v>99970015</v>
      </c>
      <c r="H1514" s="26"/>
      <c r="I1514" s="25">
        <v>0</v>
      </c>
    </row>
    <row r="1515" hidden="1" spans="1:9">
      <c r="A1515" s="24">
        <v>201708</v>
      </c>
      <c r="B1515" s="24">
        <v>459</v>
      </c>
      <c r="C1515" s="24">
        <v>18603679568</v>
      </c>
      <c r="D1515" s="24">
        <v>9815061169665820</v>
      </c>
      <c r="E1515" s="24">
        <v>98</v>
      </c>
      <c r="F1515" s="24">
        <v>53390</v>
      </c>
      <c r="G1515" s="24">
        <v>99970015</v>
      </c>
      <c r="H1515" s="26"/>
      <c r="I1515" s="25">
        <v>0</v>
      </c>
    </row>
    <row r="1516" hidden="1" spans="1:9">
      <c r="A1516" s="24">
        <v>201708</v>
      </c>
      <c r="B1516" s="24">
        <v>459</v>
      </c>
      <c r="C1516" s="24">
        <v>13089030281</v>
      </c>
      <c r="D1516" s="24">
        <v>9816090184561740</v>
      </c>
      <c r="E1516" s="24">
        <v>98</v>
      </c>
      <c r="F1516" s="24">
        <v>53390</v>
      </c>
      <c r="G1516" s="24">
        <v>99970015</v>
      </c>
      <c r="H1516" s="26"/>
      <c r="I1516" s="25">
        <v>0</v>
      </c>
    </row>
    <row r="1517" hidden="1" spans="1:9">
      <c r="A1517" s="24">
        <v>201708</v>
      </c>
      <c r="B1517" s="24">
        <v>459</v>
      </c>
      <c r="C1517" s="24">
        <v>13019085503</v>
      </c>
      <c r="D1517" s="24">
        <v>9815102773696610</v>
      </c>
      <c r="E1517" s="24">
        <v>99</v>
      </c>
      <c r="F1517" s="24">
        <v>53390</v>
      </c>
      <c r="G1517" s="24">
        <v>99970014</v>
      </c>
      <c r="H1517" s="26"/>
      <c r="I1517" s="25">
        <v>0</v>
      </c>
    </row>
    <row r="1518" hidden="1" spans="1:9">
      <c r="A1518" s="24">
        <v>201708</v>
      </c>
      <c r="B1518" s="24">
        <v>459</v>
      </c>
      <c r="C1518" s="24">
        <v>13039826317</v>
      </c>
      <c r="D1518" s="24">
        <v>9815102773691000</v>
      </c>
      <c r="E1518" s="24">
        <v>98</v>
      </c>
      <c r="F1518" s="24">
        <v>53390</v>
      </c>
      <c r="G1518" s="24">
        <v>99970015</v>
      </c>
      <c r="H1518" s="26"/>
      <c r="I1518" s="25">
        <v>0</v>
      </c>
    </row>
    <row r="1519" hidden="1" spans="1:9">
      <c r="A1519" s="24">
        <v>201708</v>
      </c>
      <c r="B1519" s="24">
        <v>459</v>
      </c>
      <c r="C1519" s="24">
        <v>13089030281</v>
      </c>
      <c r="D1519" s="24">
        <v>9816090184561740</v>
      </c>
      <c r="E1519" s="24">
        <v>99</v>
      </c>
      <c r="F1519" s="24">
        <v>53390</v>
      </c>
      <c r="G1519" s="24">
        <v>99970014</v>
      </c>
      <c r="H1519" s="26"/>
      <c r="I1519" s="25">
        <v>0</v>
      </c>
    </row>
    <row r="1520" hidden="1" spans="1:9">
      <c r="A1520" s="24">
        <v>201708</v>
      </c>
      <c r="B1520" s="24">
        <v>459</v>
      </c>
      <c r="C1520" s="24">
        <v>13199407682</v>
      </c>
      <c r="D1520" s="24">
        <v>9816082584202310</v>
      </c>
      <c r="E1520" s="24">
        <v>99</v>
      </c>
      <c r="F1520" s="24">
        <v>53390</v>
      </c>
      <c r="G1520" s="24">
        <v>99970014</v>
      </c>
      <c r="H1520" s="26"/>
      <c r="I1520" s="25">
        <v>0</v>
      </c>
    </row>
    <row r="1521" hidden="1" spans="1:9">
      <c r="A1521" s="24">
        <v>201708</v>
      </c>
      <c r="B1521" s="24">
        <v>459</v>
      </c>
      <c r="C1521" s="24">
        <v>13199407682</v>
      </c>
      <c r="D1521" s="24">
        <v>9816082584202310</v>
      </c>
      <c r="E1521" s="24">
        <v>98</v>
      </c>
      <c r="F1521" s="24">
        <v>53390</v>
      </c>
      <c r="G1521" s="24">
        <v>99970015</v>
      </c>
      <c r="H1521" s="26"/>
      <c r="I1521" s="25">
        <v>0</v>
      </c>
    </row>
    <row r="1522" hidden="1" spans="1:9">
      <c r="A1522" s="24">
        <v>201708</v>
      </c>
      <c r="B1522" s="24">
        <v>459</v>
      </c>
      <c r="C1522" s="24">
        <v>18603679568</v>
      </c>
      <c r="D1522" s="24">
        <v>9815061169665820</v>
      </c>
      <c r="E1522" s="24">
        <v>99</v>
      </c>
      <c r="F1522" s="24">
        <v>53390</v>
      </c>
      <c r="G1522" s="24">
        <v>99970014</v>
      </c>
      <c r="H1522" s="26"/>
      <c r="I1522" s="25">
        <v>0</v>
      </c>
    </row>
    <row r="1523" hidden="1" spans="1:9">
      <c r="A1523" s="24">
        <v>201708</v>
      </c>
      <c r="B1523" s="24">
        <v>459</v>
      </c>
      <c r="C1523" s="24">
        <v>15604593101</v>
      </c>
      <c r="D1523" s="24">
        <v>9816031077881550</v>
      </c>
      <c r="E1523" s="24">
        <v>99</v>
      </c>
      <c r="F1523" s="24">
        <v>53390</v>
      </c>
      <c r="G1523" s="24">
        <v>99970014</v>
      </c>
      <c r="H1523" s="26"/>
      <c r="I1523" s="25">
        <v>0</v>
      </c>
    </row>
    <row r="1524" hidden="1" spans="1:9">
      <c r="A1524" s="24">
        <v>201708</v>
      </c>
      <c r="B1524" s="24">
        <v>459</v>
      </c>
      <c r="C1524" s="24">
        <v>13019085503</v>
      </c>
      <c r="D1524" s="24">
        <v>9815102773696610</v>
      </c>
      <c r="E1524" s="24">
        <v>98</v>
      </c>
      <c r="F1524" s="24">
        <v>53390</v>
      </c>
      <c r="G1524" s="24">
        <v>99970015</v>
      </c>
      <c r="H1524" s="26"/>
      <c r="I1524" s="25">
        <v>0</v>
      </c>
    </row>
    <row r="1525" hidden="1" spans="1:9">
      <c r="A1525" s="24">
        <v>201708</v>
      </c>
      <c r="B1525" s="24">
        <v>459</v>
      </c>
      <c r="C1525" s="24">
        <v>13039826317</v>
      </c>
      <c r="D1525" s="24">
        <v>9815102773691000</v>
      </c>
      <c r="E1525" s="24">
        <v>99</v>
      </c>
      <c r="F1525" s="24">
        <v>53390</v>
      </c>
      <c r="G1525" s="24">
        <v>99970014</v>
      </c>
      <c r="H1525" s="26"/>
      <c r="I1525" s="25">
        <v>0</v>
      </c>
    </row>
    <row r="1526" hidden="1" spans="1:9">
      <c r="A1526" s="24">
        <v>201708</v>
      </c>
      <c r="B1526" s="24">
        <v>459</v>
      </c>
      <c r="C1526" s="24">
        <v>18644020869</v>
      </c>
      <c r="D1526" s="24">
        <v>9815101373262960</v>
      </c>
      <c r="E1526" s="24">
        <v>98</v>
      </c>
      <c r="F1526" s="24">
        <v>53390</v>
      </c>
      <c r="G1526" s="24">
        <v>99970015</v>
      </c>
      <c r="H1526" s="26"/>
      <c r="I1526" s="25">
        <v>0</v>
      </c>
    </row>
    <row r="1527" hidden="1" spans="1:9">
      <c r="A1527" s="24">
        <v>201708</v>
      </c>
      <c r="B1527" s="24">
        <v>459</v>
      </c>
      <c r="C1527" s="24">
        <v>18644020869</v>
      </c>
      <c r="D1527" s="24">
        <v>9815101373262960</v>
      </c>
      <c r="E1527" s="24">
        <v>99</v>
      </c>
      <c r="F1527" s="24">
        <v>53390</v>
      </c>
      <c r="G1527" s="24">
        <v>99970014</v>
      </c>
      <c r="H1527" s="26"/>
      <c r="I1527" s="25">
        <v>0</v>
      </c>
    </row>
    <row r="1528" hidden="1" spans="1:9">
      <c r="A1528" s="24">
        <v>201708</v>
      </c>
      <c r="B1528" s="24">
        <v>455</v>
      </c>
      <c r="C1528" s="24">
        <v>13039953705</v>
      </c>
      <c r="D1528" s="24">
        <v>9816053181124200</v>
      </c>
      <c r="E1528" s="24">
        <v>99</v>
      </c>
      <c r="F1528" s="24">
        <v>53390</v>
      </c>
      <c r="G1528" s="24">
        <v>99970014</v>
      </c>
      <c r="H1528" s="26"/>
      <c r="I1528" s="25">
        <v>0</v>
      </c>
    </row>
    <row r="1529" hidden="1" spans="1:9">
      <c r="A1529" s="24">
        <v>201708</v>
      </c>
      <c r="B1529" s="24">
        <v>455</v>
      </c>
      <c r="C1529" s="24">
        <v>13039953705</v>
      </c>
      <c r="D1529" s="24">
        <v>9816053181124200</v>
      </c>
      <c r="E1529" s="24">
        <v>98</v>
      </c>
      <c r="F1529" s="24">
        <v>53390</v>
      </c>
      <c r="G1529" s="24">
        <v>99970015</v>
      </c>
      <c r="H1529" s="26"/>
      <c r="I1529" s="25">
        <v>0</v>
      </c>
    </row>
    <row r="1530" hidden="1" spans="1:9">
      <c r="A1530" s="24">
        <v>201708</v>
      </c>
      <c r="B1530" s="24">
        <v>455</v>
      </c>
      <c r="C1530" s="24">
        <v>15545556309</v>
      </c>
      <c r="D1530" s="24">
        <v>9816032978578740</v>
      </c>
      <c r="E1530" s="24">
        <v>98</v>
      </c>
      <c r="F1530" s="24">
        <v>53390</v>
      </c>
      <c r="G1530" s="24">
        <v>99970015</v>
      </c>
      <c r="H1530" s="26"/>
      <c r="I1530" s="25">
        <v>0</v>
      </c>
    </row>
    <row r="1531" hidden="1" spans="1:9">
      <c r="A1531" s="24">
        <v>201708</v>
      </c>
      <c r="B1531" s="24">
        <v>458</v>
      </c>
      <c r="C1531" s="24">
        <v>13134583975</v>
      </c>
      <c r="D1531" s="24">
        <v>9817070700066350</v>
      </c>
      <c r="E1531" s="24">
        <v>98</v>
      </c>
      <c r="F1531" s="24">
        <v>53390</v>
      </c>
      <c r="G1531" s="24">
        <v>99970015</v>
      </c>
      <c r="H1531" s="26"/>
      <c r="I1531" s="25">
        <v>0</v>
      </c>
    </row>
    <row r="1532" hidden="1" spans="1:9">
      <c r="A1532" s="24">
        <v>201708</v>
      </c>
      <c r="B1532" s="24">
        <v>458</v>
      </c>
      <c r="C1532" s="24">
        <v>13089625051</v>
      </c>
      <c r="D1532" s="24">
        <v>9816040178686730</v>
      </c>
      <c r="E1532" s="24">
        <v>98</v>
      </c>
      <c r="F1532" s="24">
        <v>53390</v>
      </c>
      <c r="G1532" s="24">
        <v>99970015</v>
      </c>
      <c r="H1532" s="26"/>
      <c r="I1532" s="25">
        <v>0</v>
      </c>
    </row>
    <row r="1533" hidden="1" spans="1:9">
      <c r="A1533" s="24">
        <v>201708</v>
      </c>
      <c r="B1533" s="24">
        <v>458</v>
      </c>
      <c r="C1533" s="24">
        <v>13134583975</v>
      </c>
      <c r="D1533" s="24">
        <v>9817070700066350</v>
      </c>
      <c r="E1533" s="24">
        <v>99</v>
      </c>
      <c r="F1533" s="24">
        <v>53390</v>
      </c>
      <c r="G1533" s="24">
        <v>99970014</v>
      </c>
      <c r="H1533" s="26"/>
      <c r="I1533" s="25">
        <v>0</v>
      </c>
    </row>
    <row r="1534" hidden="1" spans="1:9">
      <c r="A1534" s="24">
        <v>201708</v>
      </c>
      <c r="B1534" s="24">
        <v>458</v>
      </c>
      <c r="C1534" s="24">
        <v>13089625051</v>
      </c>
      <c r="D1534" s="24">
        <v>9816040178686730</v>
      </c>
      <c r="E1534" s="24">
        <v>99</v>
      </c>
      <c r="F1534" s="24">
        <v>53390</v>
      </c>
      <c r="G1534" s="24">
        <v>99970014</v>
      </c>
      <c r="H1534" s="26"/>
      <c r="I1534" s="25">
        <v>0</v>
      </c>
    </row>
    <row r="1535" hidden="1" spans="1:9">
      <c r="A1535" s="24">
        <v>201708</v>
      </c>
      <c r="B1535" s="24">
        <v>451</v>
      </c>
      <c r="C1535" s="24">
        <v>13125911397</v>
      </c>
      <c r="D1535" s="24">
        <v>9816032178221190</v>
      </c>
      <c r="E1535" s="24">
        <v>99</v>
      </c>
      <c r="F1535" s="24">
        <v>53390</v>
      </c>
      <c r="G1535" s="24">
        <v>99970014</v>
      </c>
      <c r="H1535" s="26"/>
      <c r="I1535" s="25">
        <v>0</v>
      </c>
    </row>
    <row r="1536" hidden="1" spans="1:9">
      <c r="A1536" s="24">
        <v>201708</v>
      </c>
      <c r="B1536" s="24">
        <v>453</v>
      </c>
      <c r="C1536" s="24">
        <v>13298795531</v>
      </c>
      <c r="D1536" s="24">
        <v>9817021393552280</v>
      </c>
      <c r="E1536" s="24">
        <v>99</v>
      </c>
      <c r="F1536" s="24">
        <v>53390</v>
      </c>
      <c r="G1536" s="24">
        <v>99970016</v>
      </c>
      <c r="H1536" s="24">
        <v>11547</v>
      </c>
      <c r="I1536" s="25">
        <v>100000</v>
      </c>
    </row>
    <row r="1537" hidden="1" spans="1:9">
      <c r="A1537" s="24">
        <v>201708</v>
      </c>
      <c r="B1537" s="24">
        <v>453</v>
      </c>
      <c r="C1537" s="24">
        <v>13154537508</v>
      </c>
      <c r="D1537" s="24">
        <v>9817073100872290</v>
      </c>
      <c r="E1537" s="24">
        <v>99</v>
      </c>
      <c r="F1537" s="24">
        <v>53390</v>
      </c>
      <c r="G1537" s="24">
        <v>99970016</v>
      </c>
      <c r="H1537" s="24">
        <v>11547</v>
      </c>
      <c r="I1537" s="25">
        <v>200000</v>
      </c>
    </row>
    <row r="1538" hidden="1" spans="1:9">
      <c r="A1538" s="24">
        <v>201708</v>
      </c>
      <c r="B1538" s="24">
        <v>457</v>
      </c>
      <c r="C1538" s="24">
        <v>13039910121</v>
      </c>
      <c r="D1538" s="24">
        <v>9816101786804990</v>
      </c>
      <c r="E1538" s="24">
        <v>99</v>
      </c>
      <c r="F1538" s="24">
        <v>53390</v>
      </c>
      <c r="G1538" s="24">
        <v>99970016</v>
      </c>
      <c r="H1538" s="24">
        <v>11547</v>
      </c>
      <c r="I1538" s="25">
        <v>200000</v>
      </c>
    </row>
    <row r="1539" hidden="1" spans="1:9">
      <c r="A1539" s="24">
        <v>201708</v>
      </c>
      <c r="B1539" s="24">
        <v>457</v>
      </c>
      <c r="C1539" s="24">
        <v>13039910121</v>
      </c>
      <c r="D1539" s="24">
        <v>9816101786804990</v>
      </c>
      <c r="E1539" s="24">
        <v>99</v>
      </c>
      <c r="F1539" s="24">
        <v>53390</v>
      </c>
      <c r="G1539" s="24">
        <v>99970013</v>
      </c>
      <c r="H1539" s="24">
        <v>11548</v>
      </c>
      <c r="I1539" s="25">
        <v>603520</v>
      </c>
    </row>
    <row r="1540" hidden="1" spans="1:9">
      <c r="A1540" s="24">
        <v>201708</v>
      </c>
      <c r="B1540" s="24">
        <v>457</v>
      </c>
      <c r="C1540" s="24">
        <v>15636430675</v>
      </c>
      <c r="D1540" s="24">
        <v>9816091285208950</v>
      </c>
      <c r="E1540" s="24">
        <v>99</v>
      </c>
      <c r="F1540" s="24">
        <v>53390</v>
      </c>
      <c r="G1540" s="24">
        <v>99970016</v>
      </c>
      <c r="H1540" s="24">
        <v>11547</v>
      </c>
      <c r="I1540" s="25">
        <v>50000</v>
      </c>
    </row>
    <row r="1541" hidden="1" spans="1:9">
      <c r="A1541" s="24">
        <v>201708</v>
      </c>
      <c r="B1541" s="24">
        <v>458</v>
      </c>
      <c r="C1541" s="24">
        <v>13134583975</v>
      </c>
      <c r="D1541" s="24">
        <v>9817070700066350</v>
      </c>
      <c r="E1541" s="24">
        <v>99</v>
      </c>
      <c r="F1541" s="24">
        <v>53390</v>
      </c>
      <c r="G1541" s="24">
        <v>99970013</v>
      </c>
      <c r="H1541" s="24">
        <v>11548</v>
      </c>
      <c r="I1541" s="25">
        <v>1930500</v>
      </c>
    </row>
    <row r="1542" hidden="1" spans="1:9">
      <c r="A1542" s="24">
        <v>201708</v>
      </c>
      <c r="B1542" s="24">
        <v>459</v>
      </c>
      <c r="C1542" s="24">
        <v>18603679568</v>
      </c>
      <c r="D1542" s="24">
        <v>9815061169665820</v>
      </c>
      <c r="E1542" s="24">
        <v>99</v>
      </c>
      <c r="F1542" s="24">
        <v>53390</v>
      </c>
      <c r="G1542" s="24">
        <v>99970016</v>
      </c>
      <c r="H1542" s="24">
        <v>11547</v>
      </c>
      <c r="I1542" s="25">
        <v>800000</v>
      </c>
    </row>
    <row r="1543" hidden="1" spans="1:9">
      <c r="A1543" s="24">
        <v>201708</v>
      </c>
      <c r="B1543" s="24">
        <v>459</v>
      </c>
      <c r="C1543" s="24">
        <v>13199407682</v>
      </c>
      <c r="D1543" s="24">
        <v>9816082584202310</v>
      </c>
      <c r="E1543" s="24">
        <v>99</v>
      </c>
      <c r="F1543" s="24">
        <v>53390</v>
      </c>
      <c r="G1543" s="24">
        <v>99970016</v>
      </c>
      <c r="H1543" s="24">
        <v>11547</v>
      </c>
      <c r="I1543" s="25">
        <v>100000</v>
      </c>
    </row>
    <row r="1544" hidden="1" spans="1:9">
      <c r="A1544" s="24">
        <v>201708</v>
      </c>
      <c r="B1544" s="24">
        <v>459</v>
      </c>
      <c r="C1544" s="24">
        <v>13029836886</v>
      </c>
      <c r="D1544" s="24">
        <v>9816040178713340</v>
      </c>
      <c r="E1544" s="24">
        <v>99</v>
      </c>
      <c r="F1544" s="24">
        <v>53390</v>
      </c>
      <c r="G1544" s="24">
        <v>99970016</v>
      </c>
      <c r="H1544" s="24">
        <v>11547</v>
      </c>
      <c r="I1544" s="25">
        <v>400000</v>
      </c>
    </row>
    <row r="1545" hidden="1" spans="1:9">
      <c r="A1545" s="24">
        <v>201708</v>
      </c>
      <c r="B1545" s="24">
        <v>467</v>
      </c>
      <c r="C1545" s="24">
        <v>13136966202</v>
      </c>
      <c r="D1545" s="24">
        <v>9713072226639910</v>
      </c>
      <c r="E1545" s="24">
        <v>99</v>
      </c>
      <c r="F1545" s="24">
        <v>53390</v>
      </c>
      <c r="G1545" s="24">
        <v>99970013</v>
      </c>
      <c r="H1545" s="24">
        <v>11548</v>
      </c>
      <c r="I1545" s="25">
        <v>34200</v>
      </c>
    </row>
    <row r="1546" hidden="1" spans="1:9">
      <c r="A1546" s="24">
        <v>201708</v>
      </c>
      <c r="B1546" s="24">
        <v>467</v>
      </c>
      <c r="C1546" s="24">
        <v>13136966202</v>
      </c>
      <c r="D1546" s="24">
        <v>9713072226639910</v>
      </c>
      <c r="E1546" s="24">
        <v>99</v>
      </c>
      <c r="F1546" s="24">
        <v>53390</v>
      </c>
      <c r="G1546" s="24">
        <v>99970016</v>
      </c>
      <c r="H1546" s="24">
        <v>11547</v>
      </c>
      <c r="I1546" s="25">
        <v>50000</v>
      </c>
    </row>
    <row r="1547" hidden="1" spans="1:9">
      <c r="A1547" s="24">
        <v>201708</v>
      </c>
      <c r="B1547" s="24">
        <v>453</v>
      </c>
      <c r="C1547" s="24">
        <v>15604631379</v>
      </c>
      <c r="D1547" s="24">
        <v>9816030777801050</v>
      </c>
      <c r="E1547" s="24">
        <v>99</v>
      </c>
      <c r="F1547" s="24">
        <v>53390</v>
      </c>
      <c r="G1547" s="24">
        <v>99970016</v>
      </c>
      <c r="H1547" s="24">
        <v>11547</v>
      </c>
      <c r="I1547" s="25">
        <v>50000</v>
      </c>
    </row>
    <row r="1548" hidden="1" spans="1:9">
      <c r="A1548" s="24">
        <v>201708</v>
      </c>
      <c r="B1548" s="24">
        <v>464</v>
      </c>
      <c r="C1548" s="24">
        <v>15645570168</v>
      </c>
      <c r="D1548" s="24">
        <v>9815120875435580</v>
      </c>
      <c r="E1548" s="24">
        <v>99</v>
      </c>
      <c r="F1548" s="24">
        <v>53390</v>
      </c>
      <c r="G1548" s="24">
        <v>99970016</v>
      </c>
      <c r="H1548" s="24">
        <v>11547</v>
      </c>
      <c r="I1548" s="25">
        <v>1200000</v>
      </c>
    </row>
    <row r="1549" hidden="1" spans="1:9">
      <c r="A1549" s="24">
        <v>201708</v>
      </c>
      <c r="B1549" s="24">
        <v>467</v>
      </c>
      <c r="C1549" s="24">
        <v>13224675158</v>
      </c>
      <c r="D1549" s="24">
        <v>9713071225987090</v>
      </c>
      <c r="E1549" s="24">
        <v>99</v>
      </c>
      <c r="F1549" s="24">
        <v>53390</v>
      </c>
      <c r="G1549" s="24">
        <v>99970016</v>
      </c>
      <c r="H1549" s="24">
        <v>11547</v>
      </c>
      <c r="I1549" s="25">
        <v>50000</v>
      </c>
    </row>
    <row r="1550" hidden="1" spans="1:9">
      <c r="A1550" s="24">
        <v>201708</v>
      </c>
      <c r="B1550" s="24">
        <v>453</v>
      </c>
      <c r="C1550" s="24">
        <v>15603631425</v>
      </c>
      <c r="D1550" s="24">
        <v>9816033178657030</v>
      </c>
      <c r="E1550" s="24">
        <v>99</v>
      </c>
      <c r="F1550" s="24">
        <v>53390</v>
      </c>
      <c r="G1550" s="24">
        <v>99970016</v>
      </c>
      <c r="H1550" s="24">
        <v>11547</v>
      </c>
      <c r="I1550" s="25">
        <v>200000</v>
      </c>
    </row>
    <row r="1551" hidden="1" spans="1:9">
      <c r="A1551" s="24">
        <v>201708</v>
      </c>
      <c r="B1551" s="24">
        <v>451</v>
      </c>
      <c r="C1551" s="24">
        <v>13019723169</v>
      </c>
      <c r="D1551" s="24">
        <v>9816070482503250</v>
      </c>
      <c r="E1551" s="24">
        <v>99</v>
      </c>
      <c r="F1551" s="24">
        <v>53390</v>
      </c>
      <c r="G1551" s="24">
        <v>99970016</v>
      </c>
      <c r="H1551" s="24">
        <v>11547</v>
      </c>
      <c r="I1551" s="25">
        <v>50000</v>
      </c>
    </row>
    <row r="1552" hidden="1" spans="1:9">
      <c r="A1552" s="24">
        <v>201708</v>
      </c>
      <c r="B1552" s="24">
        <v>453</v>
      </c>
      <c r="C1552" s="24">
        <v>13045336752</v>
      </c>
      <c r="D1552" s="24">
        <v>9816040578809050</v>
      </c>
      <c r="E1552" s="24">
        <v>99</v>
      </c>
      <c r="F1552" s="24">
        <v>53390</v>
      </c>
      <c r="G1552" s="24">
        <v>99970016</v>
      </c>
      <c r="H1552" s="24">
        <v>11547</v>
      </c>
      <c r="I1552" s="25">
        <v>100000</v>
      </c>
    </row>
    <row r="1553" hidden="1" spans="1:9">
      <c r="A1553" s="24">
        <v>201708</v>
      </c>
      <c r="B1553" s="24">
        <v>459</v>
      </c>
      <c r="C1553" s="24">
        <v>15604593101</v>
      </c>
      <c r="D1553" s="24">
        <v>9816031077881550</v>
      </c>
      <c r="E1553" s="24">
        <v>99</v>
      </c>
      <c r="F1553" s="24">
        <v>53390</v>
      </c>
      <c r="G1553" s="24">
        <v>99970016</v>
      </c>
      <c r="H1553" s="24">
        <v>11547</v>
      </c>
      <c r="I1553" s="25">
        <v>800000</v>
      </c>
    </row>
    <row r="1554" hidden="1" spans="1:9">
      <c r="A1554" s="24">
        <v>201708</v>
      </c>
      <c r="B1554" s="24">
        <v>458</v>
      </c>
      <c r="C1554" s="24">
        <v>13089625051</v>
      </c>
      <c r="D1554" s="24">
        <v>9816040178686730</v>
      </c>
      <c r="E1554" s="24">
        <v>99</v>
      </c>
      <c r="F1554" s="24">
        <v>53390</v>
      </c>
      <c r="G1554" s="24">
        <v>99970016</v>
      </c>
      <c r="H1554" s="24">
        <v>11547</v>
      </c>
      <c r="I1554" s="25">
        <v>50000</v>
      </c>
    </row>
    <row r="1555" hidden="1" spans="1:9">
      <c r="A1555" s="24">
        <v>201708</v>
      </c>
      <c r="B1555" s="24">
        <v>458</v>
      </c>
      <c r="C1555" s="24">
        <v>13089625051</v>
      </c>
      <c r="D1555" s="24">
        <v>9816040178686730</v>
      </c>
      <c r="E1555" s="24">
        <v>99</v>
      </c>
      <c r="F1555" s="24">
        <v>53390</v>
      </c>
      <c r="G1555" s="24">
        <v>99970013</v>
      </c>
      <c r="H1555" s="24">
        <v>11548</v>
      </c>
      <c r="I1555" s="25">
        <v>106380</v>
      </c>
    </row>
    <row r="1556" hidden="1" spans="1:9">
      <c r="A1556" s="24">
        <v>201708</v>
      </c>
      <c r="B1556" s="24">
        <v>464</v>
      </c>
      <c r="C1556" s="24">
        <v>13009968712</v>
      </c>
      <c r="D1556" s="24">
        <v>9816051180285510</v>
      </c>
      <c r="E1556" s="24">
        <v>99</v>
      </c>
      <c r="F1556" s="24">
        <v>53390</v>
      </c>
      <c r="G1556" s="24">
        <v>99970016</v>
      </c>
      <c r="H1556" s="24">
        <v>11547</v>
      </c>
      <c r="I1556" s="25">
        <v>50000</v>
      </c>
    </row>
    <row r="1557" hidden="1" spans="1:9">
      <c r="A1557" s="24">
        <v>201708</v>
      </c>
      <c r="B1557" s="24">
        <v>451</v>
      </c>
      <c r="C1557" s="24">
        <v>13199530121</v>
      </c>
      <c r="D1557" s="24">
        <v>9817080901204490</v>
      </c>
      <c r="E1557" s="24">
        <v>99</v>
      </c>
      <c r="F1557" s="24">
        <v>53390</v>
      </c>
      <c r="G1557" s="24">
        <v>99970013</v>
      </c>
      <c r="H1557" s="24">
        <v>11548</v>
      </c>
      <c r="I1557" s="25">
        <v>2880</v>
      </c>
    </row>
    <row r="1558" hidden="1" spans="1:9">
      <c r="A1558" s="24">
        <v>201708</v>
      </c>
      <c r="B1558" s="24">
        <v>451</v>
      </c>
      <c r="C1558" s="24">
        <v>13199530121</v>
      </c>
      <c r="D1558" s="24">
        <v>9817080901204490</v>
      </c>
      <c r="E1558" s="24">
        <v>99</v>
      </c>
      <c r="F1558" s="24">
        <v>53390</v>
      </c>
      <c r="G1558" s="24">
        <v>99970016</v>
      </c>
      <c r="H1558" s="24">
        <v>11547</v>
      </c>
      <c r="I1558" s="25">
        <v>100000</v>
      </c>
    </row>
    <row r="1559" hidden="1" spans="1:9">
      <c r="A1559" s="24">
        <v>201708</v>
      </c>
      <c r="B1559" s="24">
        <v>456</v>
      </c>
      <c r="C1559" s="24">
        <v>15604565830</v>
      </c>
      <c r="D1559" s="24">
        <v>9816080983603520</v>
      </c>
      <c r="E1559" s="24">
        <v>99</v>
      </c>
      <c r="F1559" s="24">
        <v>53390</v>
      </c>
      <c r="G1559" s="24">
        <v>99970016</v>
      </c>
      <c r="H1559" s="24">
        <v>11547</v>
      </c>
      <c r="I1559" s="25">
        <v>200000</v>
      </c>
    </row>
    <row r="1560" hidden="1" spans="1:9">
      <c r="A1560" s="24">
        <v>201708</v>
      </c>
      <c r="B1560" s="24">
        <v>451</v>
      </c>
      <c r="C1560" s="24">
        <v>13206696812</v>
      </c>
      <c r="D1560" s="24">
        <v>9817081401365760</v>
      </c>
      <c r="E1560" s="24">
        <v>99</v>
      </c>
      <c r="F1560" s="24">
        <v>53390</v>
      </c>
      <c r="G1560" s="24">
        <v>99970016</v>
      </c>
      <c r="H1560" s="24">
        <v>11547</v>
      </c>
      <c r="I1560" s="25">
        <v>100000</v>
      </c>
    </row>
    <row r="1561" hidden="1" spans="1:9">
      <c r="A1561" s="24">
        <v>201708</v>
      </c>
      <c r="B1561" s="24">
        <v>456</v>
      </c>
      <c r="C1561" s="24">
        <v>13214668068</v>
      </c>
      <c r="D1561" s="24">
        <v>9815120975450940</v>
      </c>
      <c r="E1561" s="24">
        <v>99</v>
      </c>
      <c r="F1561" s="24">
        <v>53390</v>
      </c>
      <c r="G1561" s="24">
        <v>99970016</v>
      </c>
      <c r="H1561" s="24">
        <v>11547</v>
      </c>
      <c r="I1561" s="25">
        <v>800000</v>
      </c>
    </row>
    <row r="1562" hidden="1" spans="1:9">
      <c r="A1562" s="24">
        <v>201708</v>
      </c>
      <c r="B1562" s="24">
        <v>456</v>
      </c>
      <c r="C1562" s="24">
        <v>13029933036</v>
      </c>
      <c r="D1562" s="24">
        <v>9816070182386050</v>
      </c>
      <c r="E1562" s="24">
        <v>99</v>
      </c>
      <c r="F1562" s="24">
        <v>53390</v>
      </c>
      <c r="G1562" s="24">
        <v>99970016</v>
      </c>
      <c r="H1562" s="24">
        <v>11547</v>
      </c>
      <c r="I1562" s="25">
        <v>100000</v>
      </c>
    </row>
    <row r="1563" hidden="1" spans="1:9">
      <c r="A1563" s="24">
        <v>201708</v>
      </c>
      <c r="B1563" s="24">
        <v>453</v>
      </c>
      <c r="C1563" s="24">
        <v>13224639887</v>
      </c>
      <c r="D1563" s="24">
        <v>9815092772833380</v>
      </c>
      <c r="E1563" s="24">
        <v>99</v>
      </c>
      <c r="F1563" s="24">
        <v>53390</v>
      </c>
      <c r="G1563" s="24">
        <v>99970016</v>
      </c>
      <c r="H1563" s="24">
        <v>11547</v>
      </c>
      <c r="I1563" s="25">
        <v>200000</v>
      </c>
    </row>
    <row r="1564" hidden="1" spans="1:9">
      <c r="A1564" s="24">
        <v>201708</v>
      </c>
      <c r="B1564" s="24">
        <v>453</v>
      </c>
      <c r="C1564" s="24">
        <v>13039700587</v>
      </c>
      <c r="D1564" s="24">
        <v>9815082071689710</v>
      </c>
      <c r="E1564" s="24">
        <v>99</v>
      </c>
      <c r="F1564" s="24">
        <v>53390</v>
      </c>
      <c r="G1564" s="24">
        <v>99970016</v>
      </c>
      <c r="H1564" s="24">
        <v>11547</v>
      </c>
      <c r="I1564" s="25">
        <v>100000</v>
      </c>
    </row>
    <row r="1565" hidden="1" spans="1:9">
      <c r="A1565" s="24">
        <v>201708</v>
      </c>
      <c r="B1565" s="24">
        <v>453</v>
      </c>
      <c r="C1565" s="24">
        <v>13039700587</v>
      </c>
      <c r="D1565" s="24">
        <v>9815082071689710</v>
      </c>
      <c r="E1565" s="24">
        <v>99</v>
      </c>
      <c r="F1565" s="24">
        <v>53390</v>
      </c>
      <c r="G1565" s="24">
        <v>99970013</v>
      </c>
      <c r="H1565" s="24">
        <v>11548</v>
      </c>
      <c r="I1565" s="25">
        <v>170240</v>
      </c>
    </row>
    <row r="1566" hidden="1" spans="1:9">
      <c r="A1566" s="24">
        <v>201708</v>
      </c>
      <c r="B1566" s="24">
        <v>459</v>
      </c>
      <c r="C1566" s="24">
        <v>13039826317</v>
      </c>
      <c r="D1566" s="24">
        <v>9815102773691000</v>
      </c>
      <c r="E1566" s="24">
        <v>99</v>
      </c>
      <c r="F1566" s="24">
        <v>53390</v>
      </c>
      <c r="G1566" s="24">
        <v>99970013</v>
      </c>
      <c r="H1566" s="24">
        <v>11548</v>
      </c>
      <c r="I1566" s="25">
        <v>2457720</v>
      </c>
    </row>
    <row r="1567" hidden="1" spans="1:9">
      <c r="A1567" s="24">
        <v>201708</v>
      </c>
      <c r="B1567" s="24">
        <v>453</v>
      </c>
      <c r="C1567" s="24">
        <v>13045340809</v>
      </c>
      <c r="D1567" s="24">
        <v>9817031395108780</v>
      </c>
      <c r="E1567" s="24">
        <v>99</v>
      </c>
      <c r="F1567" s="24">
        <v>53390</v>
      </c>
      <c r="G1567" s="24">
        <v>99970016</v>
      </c>
      <c r="H1567" s="24">
        <v>11547</v>
      </c>
      <c r="I1567" s="25">
        <v>50000</v>
      </c>
    </row>
    <row r="1568" hidden="1" spans="1:9">
      <c r="A1568" s="24">
        <v>201708</v>
      </c>
      <c r="B1568" s="24">
        <v>456</v>
      </c>
      <c r="C1568" s="24">
        <v>13039787819</v>
      </c>
      <c r="D1568" s="24">
        <v>9816031578019890</v>
      </c>
      <c r="E1568" s="24">
        <v>99</v>
      </c>
      <c r="F1568" s="24">
        <v>53390</v>
      </c>
      <c r="G1568" s="24">
        <v>99970016</v>
      </c>
      <c r="H1568" s="24">
        <v>11547</v>
      </c>
      <c r="I1568" s="25">
        <v>400000</v>
      </c>
    </row>
    <row r="1569" hidden="1" spans="1:9">
      <c r="A1569" s="24">
        <v>201708</v>
      </c>
      <c r="B1569" s="24">
        <v>456</v>
      </c>
      <c r="C1569" s="24">
        <v>13124560757</v>
      </c>
      <c r="D1569" s="24">
        <v>9816062281952890</v>
      </c>
      <c r="E1569" s="24">
        <v>99</v>
      </c>
      <c r="F1569" s="24">
        <v>53390</v>
      </c>
      <c r="G1569" s="24">
        <v>99970016</v>
      </c>
      <c r="H1569" s="24">
        <v>11547</v>
      </c>
      <c r="I1569" s="25">
        <v>200000</v>
      </c>
    </row>
    <row r="1570" hidden="1" spans="1:9">
      <c r="A1570" s="24">
        <v>201708</v>
      </c>
      <c r="B1570" s="24">
        <v>456</v>
      </c>
      <c r="C1570" s="24">
        <v>13124560757</v>
      </c>
      <c r="D1570" s="24">
        <v>9816062281952890</v>
      </c>
      <c r="E1570" s="24">
        <v>99</v>
      </c>
      <c r="F1570" s="24">
        <v>53390</v>
      </c>
      <c r="G1570" s="24">
        <v>99970013</v>
      </c>
      <c r="H1570" s="24">
        <v>11548</v>
      </c>
      <c r="I1570" s="25">
        <v>349840</v>
      </c>
    </row>
    <row r="1571" hidden="1" spans="1:9">
      <c r="A1571" s="24">
        <v>201708</v>
      </c>
      <c r="B1571" s="24">
        <v>451</v>
      </c>
      <c r="C1571" s="24">
        <v>13159850785</v>
      </c>
      <c r="D1571" s="24">
        <v>101108154666827</v>
      </c>
      <c r="E1571" s="24">
        <v>99</v>
      </c>
      <c r="F1571" s="24">
        <v>53390</v>
      </c>
      <c r="G1571" s="24">
        <v>99970016</v>
      </c>
      <c r="H1571" s="24">
        <v>11547</v>
      </c>
      <c r="I1571" s="25">
        <v>400000</v>
      </c>
    </row>
    <row r="1572" hidden="1" spans="1:9">
      <c r="A1572" s="24">
        <v>201708</v>
      </c>
      <c r="B1572" s="24">
        <v>451</v>
      </c>
      <c r="C1572" s="24">
        <v>13159878569</v>
      </c>
      <c r="D1572" s="24">
        <v>9816121490305070</v>
      </c>
      <c r="E1572" s="24">
        <v>99</v>
      </c>
      <c r="F1572" s="24">
        <v>53390</v>
      </c>
      <c r="G1572" s="24">
        <v>99970016</v>
      </c>
      <c r="H1572" s="24">
        <v>11547</v>
      </c>
      <c r="I1572" s="25">
        <v>100000</v>
      </c>
    </row>
    <row r="1573" hidden="1" spans="1:9">
      <c r="A1573" s="24">
        <v>201708</v>
      </c>
      <c r="B1573" s="24">
        <v>451</v>
      </c>
      <c r="C1573" s="24">
        <v>13100874110</v>
      </c>
      <c r="D1573" s="24">
        <v>100708025110887</v>
      </c>
      <c r="E1573" s="24">
        <v>99</v>
      </c>
      <c r="F1573" s="24">
        <v>53390</v>
      </c>
      <c r="G1573" s="24">
        <v>99970013</v>
      </c>
      <c r="H1573" s="24">
        <v>11548</v>
      </c>
      <c r="I1573" s="25">
        <v>264740</v>
      </c>
    </row>
    <row r="1574" hidden="1" spans="1:9">
      <c r="A1574" s="24">
        <v>201708</v>
      </c>
      <c r="B1574" s="24">
        <v>451</v>
      </c>
      <c r="C1574" s="24">
        <v>13100874110</v>
      </c>
      <c r="D1574" s="24">
        <v>100708025110887</v>
      </c>
      <c r="E1574" s="24">
        <v>99</v>
      </c>
      <c r="F1574" s="24">
        <v>53390</v>
      </c>
      <c r="G1574" s="24">
        <v>99970016</v>
      </c>
      <c r="H1574" s="24">
        <v>11547</v>
      </c>
      <c r="I1574" s="25">
        <v>400000</v>
      </c>
    </row>
    <row r="1575" hidden="1" spans="1:9">
      <c r="A1575" s="24">
        <v>201708</v>
      </c>
      <c r="B1575" s="24">
        <v>451</v>
      </c>
      <c r="C1575" s="24">
        <v>18646284550</v>
      </c>
      <c r="D1575" s="24">
        <v>9714040346589210</v>
      </c>
      <c r="E1575" s="24">
        <v>99</v>
      </c>
      <c r="F1575" s="24">
        <v>53390</v>
      </c>
      <c r="G1575" s="24">
        <v>99970016</v>
      </c>
      <c r="H1575" s="24">
        <v>11547</v>
      </c>
      <c r="I1575" s="25">
        <v>100000</v>
      </c>
    </row>
    <row r="1576" hidden="1" spans="1:9">
      <c r="A1576" s="24">
        <v>201708</v>
      </c>
      <c r="B1576" s="24">
        <v>452</v>
      </c>
      <c r="C1576" s="24">
        <v>13089740575</v>
      </c>
      <c r="D1576" s="24">
        <v>9816050980206980</v>
      </c>
      <c r="E1576" s="24">
        <v>99</v>
      </c>
      <c r="F1576" s="24">
        <v>53390</v>
      </c>
      <c r="G1576" s="24">
        <v>99970016</v>
      </c>
      <c r="H1576" s="24">
        <v>11547</v>
      </c>
      <c r="I1576" s="25">
        <v>50000</v>
      </c>
    </row>
    <row r="1577" hidden="1" spans="1:9">
      <c r="A1577" s="24">
        <v>201708</v>
      </c>
      <c r="B1577" s="24">
        <v>451</v>
      </c>
      <c r="C1577" s="24">
        <v>15546108519</v>
      </c>
      <c r="D1577" s="24">
        <v>9816051780499110</v>
      </c>
      <c r="E1577" s="24">
        <v>99</v>
      </c>
      <c r="F1577" s="24">
        <v>53390</v>
      </c>
      <c r="G1577" s="24">
        <v>99970013</v>
      </c>
      <c r="H1577" s="24">
        <v>11548</v>
      </c>
      <c r="I1577" s="25">
        <v>4010860</v>
      </c>
    </row>
    <row r="1578" hidden="1" spans="1:9">
      <c r="A1578" s="24">
        <v>201708</v>
      </c>
      <c r="B1578" s="24">
        <v>451</v>
      </c>
      <c r="C1578" s="24">
        <v>13009803147</v>
      </c>
      <c r="D1578" s="24">
        <v>9816070582524720</v>
      </c>
      <c r="E1578" s="24">
        <v>99</v>
      </c>
      <c r="F1578" s="24">
        <v>53390</v>
      </c>
      <c r="G1578" s="24">
        <v>99970013</v>
      </c>
      <c r="H1578" s="24">
        <v>11548</v>
      </c>
      <c r="I1578" s="25">
        <v>11790</v>
      </c>
    </row>
    <row r="1579" hidden="1" spans="1:9">
      <c r="A1579" s="24">
        <v>201708</v>
      </c>
      <c r="B1579" s="24">
        <v>451</v>
      </c>
      <c r="C1579" s="24">
        <v>13009803147</v>
      </c>
      <c r="D1579" s="24">
        <v>9816070582524720</v>
      </c>
      <c r="E1579" s="24">
        <v>99</v>
      </c>
      <c r="F1579" s="24">
        <v>53390</v>
      </c>
      <c r="G1579" s="24">
        <v>99970016</v>
      </c>
      <c r="H1579" s="24">
        <v>11547</v>
      </c>
      <c r="I1579" s="25">
        <v>50000</v>
      </c>
    </row>
    <row r="1580" hidden="1" spans="1:9">
      <c r="A1580" s="24">
        <v>201708</v>
      </c>
      <c r="B1580" s="24">
        <v>451</v>
      </c>
      <c r="C1580" s="24">
        <v>13029703065</v>
      </c>
      <c r="D1580" s="24">
        <v>9816070482503800</v>
      </c>
      <c r="E1580" s="24">
        <v>99</v>
      </c>
      <c r="F1580" s="24">
        <v>53390</v>
      </c>
      <c r="G1580" s="24">
        <v>99970016</v>
      </c>
      <c r="H1580" s="24">
        <v>11547</v>
      </c>
      <c r="I1580" s="25">
        <v>50000</v>
      </c>
    </row>
    <row r="1581" hidden="1" spans="1:9">
      <c r="A1581" s="24">
        <v>201708</v>
      </c>
      <c r="B1581" s="24">
        <v>451</v>
      </c>
      <c r="C1581" s="24">
        <v>13125911397</v>
      </c>
      <c r="D1581" s="24">
        <v>9816032178221190</v>
      </c>
      <c r="E1581" s="24">
        <v>99</v>
      </c>
      <c r="F1581" s="24">
        <v>53390</v>
      </c>
      <c r="G1581" s="24">
        <v>99970013</v>
      </c>
      <c r="H1581" s="24">
        <v>11548</v>
      </c>
      <c r="I1581" s="25">
        <v>3563820</v>
      </c>
    </row>
    <row r="1582" hidden="1" spans="1:9">
      <c r="A1582" s="24">
        <v>201708</v>
      </c>
      <c r="B1582" s="24">
        <v>459</v>
      </c>
      <c r="C1582" s="24">
        <v>13045491596</v>
      </c>
      <c r="D1582" s="24">
        <v>9816080483443270</v>
      </c>
      <c r="E1582" s="24">
        <v>99</v>
      </c>
      <c r="F1582" s="24">
        <v>53390</v>
      </c>
      <c r="G1582" s="24">
        <v>99970016</v>
      </c>
      <c r="H1582" s="24">
        <v>11547</v>
      </c>
      <c r="I1582" s="25">
        <v>50000</v>
      </c>
    </row>
    <row r="1583" hidden="1" spans="1:9">
      <c r="A1583" s="24">
        <v>201708</v>
      </c>
      <c r="B1583" s="24">
        <v>451</v>
      </c>
      <c r="C1583" s="24">
        <v>15504500846</v>
      </c>
      <c r="D1583" s="24">
        <v>9816070182412120</v>
      </c>
      <c r="E1583" s="24">
        <v>99</v>
      </c>
      <c r="F1583" s="24">
        <v>53390</v>
      </c>
      <c r="G1583" s="24">
        <v>99970016</v>
      </c>
      <c r="H1583" s="24">
        <v>11547</v>
      </c>
      <c r="I1583" s="25">
        <v>200000</v>
      </c>
    </row>
    <row r="1584" hidden="1" spans="1:9">
      <c r="A1584" s="24">
        <v>201708</v>
      </c>
      <c r="B1584" s="24">
        <v>451</v>
      </c>
      <c r="C1584" s="24">
        <v>13029847190</v>
      </c>
      <c r="D1584" s="24">
        <v>9817070599986310</v>
      </c>
      <c r="E1584" s="24">
        <v>99</v>
      </c>
      <c r="F1584" s="24">
        <v>53390</v>
      </c>
      <c r="G1584" s="24">
        <v>99970016</v>
      </c>
      <c r="H1584" s="24">
        <v>11547</v>
      </c>
      <c r="I1584" s="25">
        <v>200000</v>
      </c>
    </row>
    <row r="1585" hidden="1" spans="1:9">
      <c r="A1585" s="24">
        <v>201708</v>
      </c>
      <c r="B1585" s="24">
        <v>459</v>
      </c>
      <c r="C1585" s="24">
        <v>13019085503</v>
      </c>
      <c r="D1585" s="24">
        <v>9815102773696610</v>
      </c>
      <c r="E1585" s="24">
        <v>99</v>
      </c>
      <c r="F1585" s="24">
        <v>53390</v>
      </c>
      <c r="G1585" s="24">
        <v>99970013</v>
      </c>
      <c r="H1585" s="24">
        <v>11548</v>
      </c>
      <c r="I1585" s="25">
        <v>367450</v>
      </c>
    </row>
    <row r="1586" hidden="1" spans="1:9">
      <c r="A1586" s="24">
        <v>201708</v>
      </c>
      <c r="B1586" s="24">
        <v>459</v>
      </c>
      <c r="C1586" s="24">
        <v>13019085503</v>
      </c>
      <c r="D1586" s="24">
        <v>9815102773696610</v>
      </c>
      <c r="E1586" s="24">
        <v>99</v>
      </c>
      <c r="F1586" s="24">
        <v>53390</v>
      </c>
      <c r="G1586" s="24">
        <v>99970016</v>
      </c>
      <c r="H1586" s="24">
        <v>11547</v>
      </c>
      <c r="I1586" s="25">
        <v>400000</v>
      </c>
    </row>
    <row r="1587" hidden="1" spans="1:9">
      <c r="A1587" s="24">
        <v>201708</v>
      </c>
      <c r="B1587" s="24">
        <v>451</v>
      </c>
      <c r="C1587" s="24">
        <v>13115316502</v>
      </c>
      <c r="D1587" s="24">
        <v>9816060881408180</v>
      </c>
      <c r="E1587" s="24">
        <v>99</v>
      </c>
      <c r="F1587" s="24">
        <v>53390</v>
      </c>
      <c r="G1587" s="24">
        <v>99970013</v>
      </c>
      <c r="H1587" s="24">
        <v>11548</v>
      </c>
      <c r="I1587" s="25">
        <v>345520</v>
      </c>
    </row>
    <row r="1588" hidden="1" spans="1:9">
      <c r="A1588" s="24">
        <v>201708</v>
      </c>
      <c r="B1588" s="24">
        <v>451</v>
      </c>
      <c r="C1588" s="24">
        <v>13115316502</v>
      </c>
      <c r="D1588" s="24">
        <v>9816060881408180</v>
      </c>
      <c r="E1588" s="24">
        <v>99</v>
      </c>
      <c r="F1588" s="24">
        <v>53390</v>
      </c>
      <c r="G1588" s="24">
        <v>99970016</v>
      </c>
      <c r="H1588" s="24">
        <v>11547</v>
      </c>
      <c r="I1588" s="25">
        <v>800000</v>
      </c>
    </row>
    <row r="1589" hidden="1" spans="1:9">
      <c r="A1589" s="24">
        <v>201708</v>
      </c>
      <c r="B1589" s="24">
        <v>451</v>
      </c>
      <c r="C1589" s="24">
        <v>15694519513</v>
      </c>
      <c r="D1589" s="24">
        <v>9816101986860310</v>
      </c>
      <c r="E1589" s="24">
        <v>99</v>
      </c>
      <c r="F1589" s="24">
        <v>53390</v>
      </c>
      <c r="G1589" s="24">
        <v>99970013</v>
      </c>
      <c r="H1589" s="24">
        <v>11548</v>
      </c>
      <c r="I1589" s="25">
        <v>395570</v>
      </c>
    </row>
    <row r="1590" hidden="1" spans="1:9">
      <c r="A1590" s="24">
        <v>201708</v>
      </c>
      <c r="B1590" s="24">
        <v>451</v>
      </c>
      <c r="C1590" s="24">
        <v>15694519513</v>
      </c>
      <c r="D1590" s="24">
        <v>9816101986860310</v>
      </c>
      <c r="E1590" s="24">
        <v>99</v>
      </c>
      <c r="F1590" s="24">
        <v>53390</v>
      </c>
      <c r="G1590" s="24">
        <v>99970016</v>
      </c>
      <c r="H1590" s="24">
        <v>11547</v>
      </c>
      <c r="I1590" s="25">
        <v>800000</v>
      </c>
    </row>
    <row r="1591" hidden="1" spans="1:9">
      <c r="A1591" s="24">
        <v>201708</v>
      </c>
      <c r="B1591" s="24">
        <v>451</v>
      </c>
      <c r="C1591" s="24">
        <v>13029807572</v>
      </c>
      <c r="D1591" s="24">
        <v>9816020377184640</v>
      </c>
      <c r="E1591" s="24">
        <v>99</v>
      </c>
      <c r="F1591" s="24">
        <v>53390</v>
      </c>
      <c r="G1591" s="24">
        <v>99970016</v>
      </c>
      <c r="H1591" s="24">
        <v>11547</v>
      </c>
      <c r="I1591" s="25">
        <v>50000</v>
      </c>
    </row>
    <row r="1592" hidden="1" spans="1:9">
      <c r="A1592" s="24">
        <v>201708</v>
      </c>
      <c r="B1592" s="24">
        <v>451</v>
      </c>
      <c r="C1592" s="24">
        <v>18686782050</v>
      </c>
      <c r="D1592" s="24">
        <v>9816121990669030</v>
      </c>
      <c r="E1592" s="24">
        <v>99</v>
      </c>
      <c r="F1592" s="24">
        <v>53390</v>
      </c>
      <c r="G1592" s="24">
        <v>99970013</v>
      </c>
      <c r="H1592" s="24">
        <v>11548</v>
      </c>
      <c r="I1592" s="25">
        <v>7924950</v>
      </c>
    </row>
    <row r="1593" hidden="1" spans="1:9">
      <c r="A1593" s="24">
        <v>201708</v>
      </c>
      <c r="B1593" s="24">
        <v>452</v>
      </c>
      <c r="C1593" s="24">
        <v>15546269462</v>
      </c>
      <c r="D1593" s="24">
        <v>9815110273971200</v>
      </c>
      <c r="E1593" s="24">
        <v>99</v>
      </c>
      <c r="F1593" s="24">
        <v>53390</v>
      </c>
      <c r="G1593" s="24">
        <v>99970016</v>
      </c>
      <c r="H1593" s="24">
        <v>11547</v>
      </c>
      <c r="I1593" s="25">
        <v>800000</v>
      </c>
    </row>
    <row r="1594" hidden="1" spans="1:9">
      <c r="A1594" s="24">
        <v>201708</v>
      </c>
      <c r="B1594" s="24">
        <v>459</v>
      </c>
      <c r="C1594" s="24">
        <v>13069740736</v>
      </c>
      <c r="D1594" s="24">
        <v>9816070182383640</v>
      </c>
      <c r="E1594" s="24">
        <v>99</v>
      </c>
      <c r="F1594" s="24">
        <v>53390</v>
      </c>
      <c r="G1594" s="24">
        <v>99970016</v>
      </c>
      <c r="H1594" s="24">
        <v>11547</v>
      </c>
      <c r="I1594" s="25">
        <v>100000</v>
      </c>
    </row>
    <row r="1595" hidden="1" spans="1:9">
      <c r="A1595" s="24">
        <v>201708</v>
      </c>
      <c r="B1595" s="24">
        <v>454</v>
      </c>
      <c r="C1595" s="24">
        <v>15545413110</v>
      </c>
      <c r="D1595" s="24">
        <v>9816011176616520</v>
      </c>
      <c r="E1595" s="24">
        <v>99</v>
      </c>
      <c r="F1595" s="24">
        <v>53390</v>
      </c>
      <c r="G1595" s="24">
        <v>99970016</v>
      </c>
      <c r="H1595" s="24">
        <v>11547</v>
      </c>
      <c r="I1595" s="25">
        <v>200000</v>
      </c>
    </row>
    <row r="1596" hidden="1" spans="1:9">
      <c r="A1596" s="24">
        <v>201708</v>
      </c>
      <c r="B1596" s="24">
        <v>451</v>
      </c>
      <c r="C1596" s="24">
        <v>15663875317</v>
      </c>
      <c r="D1596" s="24">
        <v>9817042897110620</v>
      </c>
      <c r="E1596" s="24">
        <v>99</v>
      </c>
      <c r="F1596" s="24">
        <v>53390</v>
      </c>
      <c r="G1596" s="24">
        <v>99970016</v>
      </c>
      <c r="H1596" s="24">
        <v>11547</v>
      </c>
      <c r="I1596" s="25">
        <v>100000</v>
      </c>
    </row>
    <row r="1597" hidden="1" spans="1:9">
      <c r="A1597" s="24">
        <v>201708</v>
      </c>
      <c r="B1597" s="24">
        <v>451</v>
      </c>
      <c r="C1597" s="24">
        <v>15546405596</v>
      </c>
      <c r="D1597" s="24">
        <v>9817032495617800</v>
      </c>
      <c r="E1597" s="24">
        <v>99</v>
      </c>
      <c r="F1597" s="24">
        <v>53390</v>
      </c>
      <c r="G1597" s="24">
        <v>99970016</v>
      </c>
      <c r="H1597" s="24">
        <v>11547</v>
      </c>
      <c r="I1597" s="25">
        <v>800000</v>
      </c>
    </row>
    <row r="1598" hidden="1" spans="1:9">
      <c r="A1598" s="24">
        <v>201708</v>
      </c>
      <c r="B1598" s="24">
        <v>451</v>
      </c>
      <c r="C1598" s="24">
        <v>15636160874</v>
      </c>
      <c r="D1598" s="24">
        <v>9816061381580380</v>
      </c>
      <c r="E1598" s="24">
        <v>99</v>
      </c>
      <c r="F1598" s="24">
        <v>53390</v>
      </c>
      <c r="G1598" s="24">
        <v>99970016</v>
      </c>
      <c r="H1598" s="24">
        <v>11547</v>
      </c>
      <c r="I1598" s="25">
        <v>400000</v>
      </c>
    </row>
    <row r="1599" hidden="1" spans="1:9">
      <c r="A1599" s="24">
        <v>201708</v>
      </c>
      <c r="B1599" s="24">
        <v>451</v>
      </c>
      <c r="C1599" s="24">
        <v>13029726327</v>
      </c>
      <c r="D1599" s="24">
        <v>9816031578020570</v>
      </c>
      <c r="E1599" s="24">
        <v>99</v>
      </c>
      <c r="F1599" s="24">
        <v>53390</v>
      </c>
      <c r="G1599" s="24">
        <v>99970016</v>
      </c>
      <c r="H1599" s="24">
        <v>11547</v>
      </c>
      <c r="I1599" s="25">
        <v>100000</v>
      </c>
    </row>
    <row r="1600" hidden="1" spans="1:9">
      <c r="A1600" s="24">
        <v>201708</v>
      </c>
      <c r="B1600" s="24">
        <v>451</v>
      </c>
      <c r="C1600" s="24">
        <v>13029726327</v>
      </c>
      <c r="D1600" s="24">
        <v>9816031578020570</v>
      </c>
      <c r="E1600" s="24">
        <v>99</v>
      </c>
      <c r="F1600" s="24">
        <v>53390</v>
      </c>
      <c r="G1600" s="24">
        <v>99970013</v>
      </c>
      <c r="H1600" s="24">
        <v>11548</v>
      </c>
      <c r="I1600" s="25">
        <v>146000</v>
      </c>
    </row>
    <row r="1601" hidden="1" spans="1:9">
      <c r="A1601" s="24">
        <v>201708</v>
      </c>
      <c r="B1601" s="24">
        <v>451</v>
      </c>
      <c r="C1601" s="24">
        <v>15561563870</v>
      </c>
      <c r="D1601" s="24">
        <v>9816092685848590</v>
      </c>
      <c r="E1601" s="24">
        <v>99</v>
      </c>
      <c r="F1601" s="24">
        <v>53390</v>
      </c>
      <c r="G1601" s="24">
        <v>99970013</v>
      </c>
      <c r="H1601" s="24">
        <v>11548</v>
      </c>
      <c r="I1601" s="25">
        <v>5040</v>
      </c>
    </row>
    <row r="1602" hidden="1" spans="1:9">
      <c r="A1602" s="24">
        <v>201708</v>
      </c>
      <c r="B1602" s="24">
        <v>451</v>
      </c>
      <c r="C1602" s="24">
        <v>15561563870</v>
      </c>
      <c r="D1602" s="24">
        <v>9816092685848590</v>
      </c>
      <c r="E1602" s="24">
        <v>99</v>
      </c>
      <c r="F1602" s="24">
        <v>53390</v>
      </c>
      <c r="G1602" s="24">
        <v>99970016</v>
      </c>
      <c r="H1602" s="24">
        <v>11547</v>
      </c>
      <c r="I1602" s="25">
        <v>50000</v>
      </c>
    </row>
    <row r="1603" hidden="1" spans="1:9">
      <c r="A1603" s="24">
        <v>201708</v>
      </c>
      <c r="B1603" s="24">
        <v>452</v>
      </c>
      <c r="C1603" s="24">
        <v>13089755402</v>
      </c>
      <c r="D1603" s="24">
        <v>9815081171444520</v>
      </c>
      <c r="E1603" s="24">
        <v>99</v>
      </c>
      <c r="F1603" s="24">
        <v>53390</v>
      </c>
      <c r="G1603" s="24">
        <v>99970013</v>
      </c>
      <c r="H1603" s="24">
        <v>11548</v>
      </c>
      <c r="I1603" s="25">
        <v>200970</v>
      </c>
    </row>
    <row r="1604" hidden="1" spans="1:9">
      <c r="A1604" s="24">
        <v>201708</v>
      </c>
      <c r="B1604" s="24">
        <v>452</v>
      </c>
      <c r="C1604" s="24">
        <v>13089755402</v>
      </c>
      <c r="D1604" s="24">
        <v>9815081171444520</v>
      </c>
      <c r="E1604" s="24">
        <v>99</v>
      </c>
      <c r="F1604" s="24">
        <v>53390</v>
      </c>
      <c r="G1604" s="24">
        <v>99970016</v>
      </c>
      <c r="H1604" s="24">
        <v>11547</v>
      </c>
      <c r="I1604" s="25">
        <v>800000</v>
      </c>
    </row>
    <row r="1605" hidden="1" spans="1:9">
      <c r="A1605" s="24">
        <v>201708</v>
      </c>
      <c r="B1605" s="24">
        <v>451</v>
      </c>
      <c r="C1605" s="24">
        <v>13054281568</v>
      </c>
      <c r="D1605" s="24">
        <v>9815112074902200</v>
      </c>
      <c r="E1605" s="24">
        <v>99</v>
      </c>
      <c r="F1605" s="24">
        <v>53390</v>
      </c>
      <c r="G1605" s="24">
        <v>99970013</v>
      </c>
      <c r="H1605" s="24">
        <v>11548</v>
      </c>
      <c r="I1605" s="25">
        <v>220430</v>
      </c>
    </row>
    <row r="1606" hidden="1" spans="1:9">
      <c r="A1606" s="24">
        <v>201708</v>
      </c>
      <c r="B1606" s="24">
        <v>468</v>
      </c>
      <c r="C1606" s="24">
        <v>15545903995</v>
      </c>
      <c r="D1606" s="24">
        <v>9713042218943040</v>
      </c>
      <c r="E1606" s="24">
        <v>99</v>
      </c>
      <c r="F1606" s="24">
        <v>53390</v>
      </c>
      <c r="G1606" s="24">
        <v>99970016</v>
      </c>
      <c r="H1606" s="24">
        <v>11547</v>
      </c>
      <c r="I1606" s="25">
        <v>0</v>
      </c>
    </row>
    <row r="1607" hidden="1" spans="1:9">
      <c r="A1607" s="24">
        <v>201708</v>
      </c>
      <c r="B1607" s="24">
        <v>459</v>
      </c>
      <c r="C1607" s="24">
        <v>13009831305</v>
      </c>
      <c r="D1607" s="24">
        <v>9816081383734690</v>
      </c>
      <c r="E1607" s="24">
        <v>99</v>
      </c>
      <c r="F1607" s="24">
        <v>53390</v>
      </c>
      <c r="G1607" s="24">
        <v>99970016</v>
      </c>
      <c r="H1607" s="24">
        <v>11547</v>
      </c>
      <c r="I1607" s="25">
        <v>100000</v>
      </c>
    </row>
    <row r="1608" hidden="1" spans="1:9">
      <c r="A1608" s="24">
        <v>201708</v>
      </c>
      <c r="B1608" s="24">
        <v>451</v>
      </c>
      <c r="C1608" s="24">
        <v>15663678729</v>
      </c>
      <c r="D1608" s="24">
        <v>9817071400317310</v>
      </c>
      <c r="E1608" s="24">
        <v>99</v>
      </c>
      <c r="F1608" s="24">
        <v>53390</v>
      </c>
      <c r="G1608" s="24">
        <v>99970016</v>
      </c>
      <c r="H1608" s="24">
        <v>11547</v>
      </c>
      <c r="I1608" s="25">
        <v>92100</v>
      </c>
    </row>
    <row r="1609" hidden="1" spans="1:9">
      <c r="A1609" s="24">
        <v>201708</v>
      </c>
      <c r="B1609" s="24">
        <v>451</v>
      </c>
      <c r="C1609" s="24">
        <v>15546624210</v>
      </c>
      <c r="D1609" s="24">
        <v>9816090684827010</v>
      </c>
      <c r="E1609" s="24">
        <v>99</v>
      </c>
      <c r="F1609" s="24">
        <v>53390</v>
      </c>
      <c r="G1609" s="24">
        <v>99970013</v>
      </c>
      <c r="H1609" s="24">
        <v>11548</v>
      </c>
      <c r="I1609" s="25">
        <v>0</v>
      </c>
    </row>
    <row r="1610" hidden="1" spans="1:9">
      <c r="A1610" s="24">
        <v>201708</v>
      </c>
      <c r="B1610" s="24">
        <v>452</v>
      </c>
      <c r="C1610" s="24">
        <v>13069970854</v>
      </c>
      <c r="D1610" s="24">
        <v>9816080983575180</v>
      </c>
      <c r="E1610" s="24">
        <v>99</v>
      </c>
      <c r="F1610" s="24">
        <v>53390</v>
      </c>
      <c r="G1610" s="24">
        <v>99970016</v>
      </c>
      <c r="H1610" s="24">
        <v>11547</v>
      </c>
      <c r="I1610" s="25">
        <v>400000</v>
      </c>
    </row>
    <row r="1611" hidden="1" spans="1:9">
      <c r="A1611" s="24">
        <v>201708</v>
      </c>
      <c r="B1611" s="24">
        <v>451</v>
      </c>
      <c r="C1611" s="24">
        <v>15545540032</v>
      </c>
      <c r="D1611" s="24">
        <v>101105273082804</v>
      </c>
      <c r="E1611" s="24">
        <v>99</v>
      </c>
      <c r="F1611" s="24">
        <v>53390</v>
      </c>
      <c r="G1611" s="24">
        <v>99970013</v>
      </c>
      <c r="H1611" s="24">
        <v>11548</v>
      </c>
      <c r="I1611" s="25">
        <v>162680</v>
      </c>
    </row>
    <row r="1612" hidden="1" spans="1:9">
      <c r="A1612" s="24">
        <v>201708</v>
      </c>
      <c r="B1612" s="24">
        <v>451</v>
      </c>
      <c r="C1612" s="24">
        <v>15545540032</v>
      </c>
      <c r="D1612" s="24">
        <v>101105273082804</v>
      </c>
      <c r="E1612" s="24">
        <v>99</v>
      </c>
      <c r="F1612" s="24">
        <v>53390</v>
      </c>
      <c r="G1612" s="24">
        <v>99970016</v>
      </c>
      <c r="H1612" s="24">
        <v>11547</v>
      </c>
      <c r="I1612" s="25">
        <v>400000</v>
      </c>
    </row>
    <row r="1613" hidden="1" spans="1:9">
      <c r="A1613" s="24">
        <v>201708</v>
      </c>
      <c r="B1613" s="24">
        <v>455</v>
      </c>
      <c r="C1613" s="24">
        <v>15545556309</v>
      </c>
      <c r="D1613" s="24">
        <v>9816032978578740</v>
      </c>
      <c r="E1613" s="24">
        <v>99</v>
      </c>
      <c r="F1613" s="24">
        <v>53390</v>
      </c>
      <c r="G1613" s="24">
        <v>99970016</v>
      </c>
      <c r="H1613" s="24">
        <v>11547</v>
      </c>
      <c r="I1613" s="25">
        <v>50000</v>
      </c>
    </row>
    <row r="1614" hidden="1" spans="1:9">
      <c r="A1614" s="24">
        <v>201708</v>
      </c>
      <c r="B1614" s="24">
        <v>459</v>
      </c>
      <c r="C1614" s="24">
        <v>18644020869</v>
      </c>
      <c r="D1614" s="24">
        <v>9815101373262960</v>
      </c>
      <c r="E1614" s="24">
        <v>99</v>
      </c>
      <c r="F1614" s="24">
        <v>53390</v>
      </c>
      <c r="G1614" s="24">
        <v>99970016</v>
      </c>
      <c r="H1614" s="24">
        <v>11547</v>
      </c>
      <c r="I1614" s="25">
        <v>1200000</v>
      </c>
    </row>
    <row r="1615" hidden="1" spans="1:9">
      <c r="A1615" s="24">
        <v>201708</v>
      </c>
      <c r="B1615" s="24">
        <v>455</v>
      </c>
      <c r="C1615" s="24">
        <v>13039953705</v>
      </c>
      <c r="D1615" s="24">
        <v>9816053181124200</v>
      </c>
      <c r="E1615" s="24">
        <v>99</v>
      </c>
      <c r="F1615" s="24">
        <v>53390</v>
      </c>
      <c r="G1615" s="24">
        <v>99970013</v>
      </c>
      <c r="H1615" s="24">
        <v>11548</v>
      </c>
      <c r="I1615" s="25">
        <v>211400</v>
      </c>
    </row>
    <row r="1616" hidden="1" spans="1:9">
      <c r="A1616" s="24">
        <v>201708</v>
      </c>
      <c r="B1616" s="24">
        <v>455</v>
      </c>
      <c r="C1616" s="24">
        <v>13039953705</v>
      </c>
      <c r="D1616" s="24">
        <v>9816053181124200</v>
      </c>
      <c r="E1616" s="24">
        <v>99</v>
      </c>
      <c r="F1616" s="24">
        <v>53390</v>
      </c>
      <c r="G1616" s="24">
        <v>99970016</v>
      </c>
      <c r="H1616" s="24">
        <v>11547</v>
      </c>
      <c r="I1616" s="25">
        <v>400000</v>
      </c>
    </row>
    <row r="1617" hidden="1" spans="1:9">
      <c r="A1617" s="24">
        <v>201708</v>
      </c>
      <c r="B1617" s="24">
        <v>459</v>
      </c>
      <c r="C1617" s="24">
        <v>13298771513</v>
      </c>
      <c r="D1617" s="24">
        <v>9817051997964000</v>
      </c>
      <c r="E1617" s="24">
        <v>99</v>
      </c>
      <c r="F1617" s="24">
        <v>53390</v>
      </c>
      <c r="G1617" s="24">
        <v>99970013</v>
      </c>
      <c r="H1617" s="24">
        <v>11548</v>
      </c>
      <c r="I1617" s="25">
        <v>15420</v>
      </c>
    </row>
    <row r="1618" hidden="1" spans="1:9">
      <c r="A1618" s="24">
        <v>201708</v>
      </c>
      <c r="B1618" s="24">
        <v>459</v>
      </c>
      <c r="C1618" s="24">
        <v>13054208433</v>
      </c>
      <c r="D1618" s="24">
        <v>9815110273997620</v>
      </c>
      <c r="E1618" s="24">
        <v>99</v>
      </c>
      <c r="F1618" s="24">
        <v>53390</v>
      </c>
      <c r="G1618" s="24">
        <v>99970016</v>
      </c>
      <c r="H1618" s="24">
        <v>11547</v>
      </c>
      <c r="I1618" s="25">
        <v>240200</v>
      </c>
    </row>
    <row r="1619" hidden="1" spans="1:9">
      <c r="A1619" s="24">
        <v>201708</v>
      </c>
      <c r="B1619" s="24">
        <v>459</v>
      </c>
      <c r="C1619" s="24">
        <v>13089030281</v>
      </c>
      <c r="D1619" s="24">
        <v>9816090184561740</v>
      </c>
      <c r="E1619" s="24">
        <v>99</v>
      </c>
      <c r="F1619" s="24">
        <v>53390</v>
      </c>
      <c r="G1619" s="24">
        <v>99970013</v>
      </c>
      <c r="H1619" s="24">
        <v>11548</v>
      </c>
      <c r="I1619" s="25">
        <v>3150</v>
      </c>
    </row>
    <row r="1620" hidden="1" spans="1:9">
      <c r="A1620" s="24">
        <v>201708</v>
      </c>
      <c r="B1620" s="24">
        <v>459</v>
      </c>
      <c r="C1620" s="24">
        <v>13089030281</v>
      </c>
      <c r="D1620" s="24">
        <v>9816090184561740</v>
      </c>
      <c r="E1620" s="24">
        <v>99</v>
      </c>
      <c r="F1620" s="24">
        <v>53390</v>
      </c>
      <c r="G1620" s="24">
        <v>99970016</v>
      </c>
      <c r="H1620" s="24">
        <v>11547</v>
      </c>
      <c r="I1620" s="25">
        <v>400000</v>
      </c>
    </row>
    <row r="1621" hidden="1" spans="1:9">
      <c r="A1621" s="24">
        <v>201709</v>
      </c>
      <c r="B1621" s="24">
        <v>451</v>
      </c>
      <c r="C1621" s="24">
        <v>15546513417</v>
      </c>
      <c r="D1621" s="24">
        <v>9817041396528570</v>
      </c>
      <c r="E1621" s="24">
        <v>99</v>
      </c>
      <c r="F1621" s="24">
        <v>53390</v>
      </c>
      <c r="G1621" s="24">
        <v>99970013</v>
      </c>
      <c r="H1621" s="24">
        <v>11548</v>
      </c>
      <c r="I1621" s="25">
        <v>200</v>
      </c>
    </row>
    <row r="1622" hidden="1" spans="1:9">
      <c r="A1622" s="24">
        <v>201709</v>
      </c>
      <c r="B1622" s="24">
        <v>453</v>
      </c>
      <c r="C1622" s="24">
        <v>13039700587</v>
      </c>
      <c r="D1622" s="24">
        <v>9815082071689710</v>
      </c>
      <c r="E1622" s="24">
        <v>99</v>
      </c>
      <c r="F1622" s="24">
        <v>53390</v>
      </c>
      <c r="G1622" s="24">
        <v>99970016</v>
      </c>
      <c r="H1622" s="24">
        <v>11547</v>
      </c>
      <c r="I1622" s="25">
        <v>100000</v>
      </c>
    </row>
    <row r="1623" hidden="1" spans="1:9">
      <c r="A1623" s="24">
        <v>201709</v>
      </c>
      <c r="B1623" s="24">
        <v>451</v>
      </c>
      <c r="C1623" s="24">
        <v>15561563870</v>
      </c>
      <c r="D1623" s="24">
        <v>9816092685848590</v>
      </c>
      <c r="E1623" s="24">
        <v>99</v>
      </c>
      <c r="F1623" s="24">
        <v>53390</v>
      </c>
      <c r="G1623" s="24">
        <v>99970016</v>
      </c>
      <c r="H1623" s="24">
        <v>11547</v>
      </c>
      <c r="I1623" s="25">
        <v>50000</v>
      </c>
    </row>
    <row r="1624" hidden="1" spans="1:9">
      <c r="A1624" s="24">
        <v>201709</v>
      </c>
      <c r="B1624" s="24">
        <v>453</v>
      </c>
      <c r="C1624" s="24">
        <v>13045336752</v>
      </c>
      <c r="D1624" s="24">
        <v>9816040578809050</v>
      </c>
      <c r="E1624" s="24">
        <v>99</v>
      </c>
      <c r="F1624" s="24">
        <v>53390</v>
      </c>
      <c r="G1624" s="24">
        <v>99970016</v>
      </c>
      <c r="H1624" s="24">
        <v>11547</v>
      </c>
      <c r="I1624" s="25">
        <v>100000</v>
      </c>
    </row>
    <row r="1625" hidden="1" spans="1:9">
      <c r="A1625" s="24">
        <v>201709</v>
      </c>
      <c r="B1625" s="24">
        <v>451</v>
      </c>
      <c r="C1625" s="24">
        <v>13159878569</v>
      </c>
      <c r="D1625" s="24">
        <v>9816121490305070</v>
      </c>
      <c r="E1625" s="24">
        <v>99</v>
      </c>
      <c r="F1625" s="24">
        <v>53390</v>
      </c>
      <c r="G1625" s="24">
        <v>99970016</v>
      </c>
      <c r="H1625" s="24">
        <v>11547</v>
      </c>
      <c r="I1625" s="25">
        <v>100000</v>
      </c>
    </row>
    <row r="1626" hidden="1" spans="1:9">
      <c r="A1626" s="24">
        <v>201709</v>
      </c>
      <c r="B1626" s="24">
        <v>451</v>
      </c>
      <c r="C1626" s="24">
        <v>18686782050</v>
      </c>
      <c r="D1626" s="24">
        <v>9816121990669030</v>
      </c>
      <c r="E1626" s="24">
        <v>99</v>
      </c>
      <c r="F1626" s="24">
        <v>53390</v>
      </c>
      <c r="G1626" s="24">
        <v>99970013</v>
      </c>
      <c r="H1626" s="24">
        <v>11548</v>
      </c>
      <c r="I1626" s="25">
        <v>9333050</v>
      </c>
    </row>
    <row r="1627" hidden="1" spans="1:9">
      <c r="A1627" s="24">
        <v>201709</v>
      </c>
      <c r="B1627" s="24">
        <v>456</v>
      </c>
      <c r="C1627" s="24">
        <v>13029933036</v>
      </c>
      <c r="D1627" s="24">
        <v>9816070182386050</v>
      </c>
      <c r="E1627" s="24">
        <v>99</v>
      </c>
      <c r="F1627" s="24">
        <v>53390</v>
      </c>
      <c r="G1627" s="24">
        <v>99970016</v>
      </c>
      <c r="H1627" s="24">
        <v>11547</v>
      </c>
      <c r="I1627" s="25">
        <v>100000</v>
      </c>
    </row>
    <row r="1628" hidden="1" spans="1:9">
      <c r="A1628" s="24">
        <v>201709</v>
      </c>
      <c r="B1628" s="24">
        <v>456</v>
      </c>
      <c r="C1628" s="24">
        <v>13214668068</v>
      </c>
      <c r="D1628" s="24">
        <v>9815120975450940</v>
      </c>
      <c r="E1628" s="24">
        <v>99</v>
      </c>
      <c r="F1628" s="24">
        <v>53390</v>
      </c>
      <c r="G1628" s="24">
        <v>99970016</v>
      </c>
      <c r="H1628" s="24">
        <v>11547</v>
      </c>
      <c r="I1628" s="25">
        <v>800000</v>
      </c>
    </row>
    <row r="1629" hidden="1" spans="1:9">
      <c r="A1629" s="24">
        <v>201709</v>
      </c>
      <c r="B1629" s="24">
        <v>453</v>
      </c>
      <c r="C1629" s="24">
        <v>13091817991</v>
      </c>
      <c r="D1629" s="24">
        <v>9817051097632800</v>
      </c>
      <c r="E1629" s="24">
        <v>99</v>
      </c>
      <c r="F1629" s="24">
        <v>53390</v>
      </c>
      <c r="G1629" s="24">
        <v>99970013</v>
      </c>
      <c r="H1629" s="24">
        <v>11548</v>
      </c>
      <c r="I1629" s="25">
        <v>41310</v>
      </c>
    </row>
    <row r="1630" hidden="1" spans="1:9">
      <c r="A1630" s="24">
        <v>201709</v>
      </c>
      <c r="B1630" s="24">
        <v>453</v>
      </c>
      <c r="C1630" s="24">
        <v>13091817991</v>
      </c>
      <c r="D1630" s="24">
        <v>9817051097632800</v>
      </c>
      <c r="E1630" s="24">
        <v>99</v>
      </c>
      <c r="F1630" s="24">
        <v>53390</v>
      </c>
      <c r="G1630" s="24">
        <v>99970016</v>
      </c>
      <c r="H1630" s="24">
        <v>11547</v>
      </c>
      <c r="I1630" s="25">
        <v>50000</v>
      </c>
    </row>
    <row r="1631" hidden="1" spans="1:9">
      <c r="A1631" s="24">
        <v>201709</v>
      </c>
      <c r="B1631" s="24">
        <v>451</v>
      </c>
      <c r="C1631" s="24">
        <v>15546108519</v>
      </c>
      <c r="D1631" s="24">
        <v>9816051780499110</v>
      </c>
      <c r="E1631" s="24">
        <v>99</v>
      </c>
      <c r="F1631" s="24">
        <v>53390</v>
      </c>
      <c r="G1631" s="24">
        <v>99970013</v>
      </c>
      <c r="H1631" s="24">
        <v>11548</v>
      </c>
      <c r="I1631" s="25">
        <v>4859260</v>
      </c>
    </row>
    <row r="1632" hidden="1" spans="1:9">
      <c r="A1632" s="24">
        <v>201709</v>
      </c>
      <c r="B1632" s="24">
        <v>453</v>
      </c>
      <c r="C1632" s="24">
        <v>13154537508</v>
      </c>
      <c r="D1632" s="24">
        <v>9817073100872290</v>
      </c>
      <c r="E1632" s="24">
        <v>99</v>
      </c>
      <c r="F1632" s="24">
        <v>53390</v>
      </c>
      <c r="G1632" s="24">
        <v>99970016</v>
      </c>
      <c r="H1632" s="24">
        <v>11547</v>
      </c>
      <c r="I1632" s="25">
        <v>200000</v>
      </c>
    </row>
    <row r="1633" hidden="1" spans="1:9">
      <c r="A1633" s="24">
        <v>201709</v>
      </c>
      <c r="B1633" s="24">
        <v>464</v>
      </c>
      <c r="C1633" s="24">
        <v>15645570168</v>
      </c>
      <c r="D1633" s="24">
        <v>9815120875435580</v>
      </c>
      <c r="E1633" s="24">
        <v>99</v>
      </c>
      <c r="F1633" s="24">
        <v>53390</v>
      </c>
      <c r="G1633" s="24">
        <v>99970016</v>
      </c>
      <c r="H1633" s="24">
        <v>11547</v>
      </c>
      <c r="I1633" s="25">
        <v>1200000</v>
      </c>
    </row>
    <row r="1634" hidden="1" spans="1:9">
      <c r="A1634" s="24">
        <v>201709</v>
      </c>
      <c r="B1634" s="24">
        <v>451</v>
      </c>
      <c r="C1634" s="24">
        <v>15545540032</v>
      </c>
      <c r="D1634" s="24">
        <v>101105273082804</v>
      </c>
      <c r="E1634" s="24">
        <v>99</v>
      </c>
      <c r="F1634" s="24">
        <v>53390</v>
      </c>
      <c r="G1634" s="24">
        <v>99970016</v>
      </c>
      <c r="H1634" s="24">
        <v>11547</v>
      </c>
      <c r="I1634" s="25">
        <v>400000</v>
      </c>
    </row>
    <row r="1635" hidden="1" spans="1:9">
      <c r="A1635" s="24">
        <v>201709</v>
      </c>
      <c r="B1635" s="24">
        <v>451</v>
      </c>
      <c r="C1635" s="24">
        <v>15545540032</v>
      </c>
      <c r="D1635" s="24">
        <v>101105273082804</v>
      </c>
      <c r="E1635" s="24">
        <v>99</v>
      </c>
      <c r="F1635" s="24">
        <v>53390</v>
      </c>
      <c r="G1635" s="24">
        <v>99970013</v>
      </c>
      <c r="H1635" s="24">
        <v>11548</v>
      </c>
      <c r="I1635" s="25">
        <v>404040</v>
      </c>
    </row>
    <row r="1636" hidden="1" spans="1:9">
      <c r="A1636" s="24">
        <v>201709</v>
      </c>
      <c r="B1636" s="24">
        <v>453</v>
      </c>
      <c r="C1636" s="24">
        <v>15604631379</v>
      </c>
      <c r="D1636" s="24">
        <v>9816030777801050</v>
      </c>
      <c r="E1636" s="24">
        <v>99</v>
      </c>
      <c r="F1636" s="24">
        <v>53390</v>
      </c>
      <c r="G1636" s="24">
        <v>99970016</v>
      </c>
      <c r="H1636" s="24">
        <v>11547</v>
      </c>
      <c r="I1636" s="25">
        <v>50000</v>
      </c>
    </row>
    <row r="1637" hidden="1" spans="1:9">
      <c r="A1637" s="24">
        <v>201709</v>
      </c>
      <c r="B1637" s="24">
        <v>464</v>
      </c>
      <c r="C1637" s="24">
        <v>13009968712</v>
      </c>
      <c r="D1637" s="24">
        <v>9816051180285510</v>
      </c>
      <c r="E1637" s="24">
        <v>99</v>
      </c>
      <c r="F1637" s="24">
        <v>53390</v>
      </c>
      <c r="G1637" s="24">
        <v>99970016</v>
      </c>
      <c r="H1637" s="24">
        <v>11547</v>
      </c>
      <c r="I1637" s="25">
        <v>50000</v>
      </c>
    </row>
    <row r="1638" hidden="1" spans="1:9">
      <c r="A1638" s="24">
        <v>201709</v>
      </c>
      <c r="B1638" s="24">
        <v>451</v>
      </c>
      <c r="C1638" s="24">
        <v>13100874110</v>
      </c>
      <c r="D1638" s="24">
        <v>100708025110887</v>
      </c>
      <c r="E1638" s="24">
        <v>99</v>
      </c>
      <c r="F1638" s="24">
        <v>53390</v>
      </c>
      <c r="G1638" s="24">
        <v>99970013</v>
      </c>
      <c r="H1638" s="24">
        <v>11548</v>
      </c>
      <c r="I1638" s="25">
        <v>335370</v>
      </c>
    </row>
    <row r="1639" hidden="1" spans="1:9">
      <c r="A1639" s="24">
        <v>201709</v>
      </c>
      <c r="B1639" s="24">
        <v>451</v>
      </c>
      <c r="C1639" s="24">
        <v>13100874110</v>
      </c>
      <c r="D1639" s="24">
        <v>100708025110887</v>
      </c>
      <c r="E1639" s="24">
        <v>99</v>
      </c>
      <c r="F1639" s="24">
        <v>53390</v>
      </c>
      <c r="G1639" s="24">
        <v>99970016</v>
      </c>
      <c r="H1639" s="24">
        <v>11547</v>
      </c>
      <c r="I1639" s="25">
        <v>400000</v>
      </c>
    </row>
    <row r="1640" hidden="1" spans="1:9">
      <c r="A1640" s="24">
        <v>201709</v>
      </c>
      <c r="B1640" s="24">
        <v>467</v>
      </c>
      <c r="C1640" s="24">
        <v>13224675158</v>
      </c>
      <c r="D1640" s="24">
        <v>9713071225987090</v>
      </c>
      <c r="E1640" s="24">
        <v>99</v>
      </c>
      <c r="F1640" s="24">
        <v>53390</v>
      </c>
      <c r="G1640" s="24">
        <v>99970013</v>
      </c>
      <c r="H1640" s="24">
        <v>11548</v>
      </c>
      <c r="I1640" s="25">
        <v>23220</v>
      </c>
    </row>
    <row r="1641" hidden="1" spans="1:9">
      <c r="A1641" s="24">
        <v>201709</v>
      </c>
      <c r="B1641" s="24">
        <v>467</v>
      </c>
      <c r="C1641" s="24">
        <v>13224675158</v>
      </c>
      <c r="D1641" s="24">
        <v>9713071225987090</v>
      </c>
      <c r="E1641" s="24">
        <v>99</v>
      </c>
      <c r="F1641" s="24">
        <v>53390</v>
      </c>
      <c r="G1641" s="24">
        <v>99970016</v>
      </c>
      <c r="H1641" s="24">
        <v>11547</v>
      </c>
      <c r="I1641" s="25">
        <v>50000</v>
      </c>
    </row>
    <row r="1642" hidden="1" spans="1:9">
      <c r="A1642" s="24">
        <v>201709</v>
      </c>
      <c r="B1642" s="24">
        <v>452</v>
      </c>
      <c r="C1642" s="24">
        <v>13214528702</v>
      </c>
      <c r="D1642" s="24">
        <v>9817092103021690</v>
      </c>
      <c r="E1642" s="24">
        <v>99</v>
      </c>
      <c r="F1642" s="24">
        <v>53390</v>
      </c>
      <c r="G1642" s="24">
        <v>99970016</v>
      </c>
      <c r="H1642" s="24">
        <v>11547</v>
      </c>
      <c r="I1642" s="25">
        <v>100000</v>
      </c>
    </row>
    <row r="1643" hidden="1" spans="1:9">
      <c r="A1643" s="24">
        <v>201709</v>
      </c>
      <c r="B1643" s="24">
        <v>451</v>
      </c>
      <c r="C1643" s="24">
        <v>13206696812</v>
      </c>
      <c r="D1643" s="24">
        <v>9817081401365760</v>
      </c>
      <c r="E1643" s="24">
        <v>99</v>
      </c>
      <c r="F1643" s="24">
        <v>53390</v>
      </c>
      <c r="G1643" s="24">
        <v>99970016</v>
      </c>
      <c r="H1643" s="24">
        <v>11547</v>
      </c>
      <c r="I1643" s="25">
        <v>100000</v>
      </c>
    </row>
    <row r="1644" hidden="1" spans="1:9">
      <c r="A1644" s="24">
        <v>201709</v>
      </c>
      <c r="B1644" s="24">
        <v>451</v>
      </c>
      <c r="C1644" s="24">
        <v>13115316502</v>
      </c>
      <c r="D1644" s="24">
        <v>9816060881408180</v>
      </c>
      <c r="E1644" s="24">
        <v>99</v>
      </c>
      <c r="F1644" s="24">
        <v>53390</v>
      </c>
      <c r="G1644" s="24">
        <v>99970013</v>
      </c>
      <c r="H1644" s="24">
        <v>11548</v>
      </c>
      <c r="I1644" s="25">
        <v>267260</v>
      </c>
    </row>
    <row r="1645" hidden="1" spans="1:9">
      <c r="A1645" s="24">
        <v>201709</v>
      </c>
      <c r="B1645" s="24">
        <v>451</v>
      </c>
      <c r="C1645" s="24">
        <v>13115316502</v>
      </c>
      <c r="D1645" s="24">
        <v>9816060881408180</v>
      </c>
      <c r="E1645" s="24">
        <v>99</v>
      </c>
      <c r="F1645" s="24">
        <v>53390</v>
      </c>
      <c r="G1645" s="24">
        <v>99970016</v>
      </c>
      <c r="H1645" s="24">
        <v>11547</v>
      </c>
      <c r="I1645" s="25">
        <v>800000</v>
      </c>
    </row>
    <row r="1646" hidden="1" spans="1:9">
      <c r="A1646" s="24">
        <v>201709</v>
      </c>
      <c r="B1646" s="24">
        <v>451</v>
      </c>
      <c r="C1646" s="24">
        <v>13159850785</v>
      </c>
      <c r="D1646" s="24">
        <v>101108154666827</v>
      </c>
      <c r="E1646" s="24">
        <v>99</v>
      </c>
      <c r="F1646" s="24">
        <v>53390</v>
      </c>
      <c r="G1646" s="24">
        <v>99970016</v>
      </c>
      <c r="H1646" s="24">
        <v>11547</v>
      </c>
      <c r="I1646" s="25">
        <v>400000</v>
      </c>
    </row>
    <row r="1647" hidden="1" spans="1:9">
      <c r="A1647" s="24">
        <v>201709</v>
      </c>
      <c r="B1647" s="24">
        <v>456</v>
      </c>
      <c r="C1647" s="24">
        <v>15604565830</v>
      </c>
      <c r="D1647" s="24">
        <v>9816080983603520</v>
      </c>
      <c r="E1647" s="24">
        <v>99</v>
      </c>
      <c r="F1647" s="24">
        <v>53390</v>
      </c>
      <c r="G1647" s="24">
        <v>99970016</v>
      </c>
      <c r="H1647" s="24">
        <v>11547</v>
      </c>
      <c r="I1647" s="25">
        <v>200000</v>
      </c>
    </row>
    <row r="1648" hidden="1" spans="1:9">
      <c r="A1648" s="24">
        <v>201709</v>
      </c>
      <c r="B1648" s="24">
        <v>459</v>
      </c>
      <c r="C1648" s="24">
        <v>13039826317</v>
      </c>
      <c r="D1648" s="24">
        <v>9815102773691000</v>
      </c>
      <c r="E1648" s="24">
        <v>99</v>
      </c>
      <c r="F1648" s="24">
        <v>53390</v>
      </c>
      <c r="G1648" s="24">
        <v>99970013</v>
      </c>
      <c r="H1648" s="24">
        <v>11548</v>
      </c>
      <c r="I1648" s="25">
        <v>2748480</v>
      </c>
    </row>
    <row r="1649" hidden="1" spans="1:9">
      <c r="A1649" s="24">
        <v>201709</v>
      </c>
      <c r="B1649" s="24">
        <v>451</v>
      </c>
      <c r="C1649" s="24">
        <v>15546405596</v>
      </c>
      <c r="D1649" s="24">
        <v>9817032495617800</v>
      </c>
      <c r="E1649" s="24">
        <v>99</v>
      </c>
      <c r="F1649" s="24">
        <v>53390</v>
      </c>
      <c r="G1649" s="24">
        <v>99970013</v>
      </c>
      <c r="H1649" s="24">
        <v>11548</v>
      </c>
      <c r="I1649" s="25">
        <v>124460</v>
      </c>
    </row>
    <row r="1650" hidden="1" spans="1:9">
      <c r="A1650" s="24">
        <v>201709</v>
      </c>
      <c r="B1650" s="24">
        <v>451</v>
      </c>
      <c r="C1650" s="24">
        <v>15546405596</v>
      </c>
      <c r="D1650" s="24">
        <v>9817032495617800</v>
      </c>
      <c r="E1650" s="24">
        <v>99</v>
      </c>
      <c r="F1650" s="24">
        <v>53390</v>
      </c>
      <c r="G1650" s="24">
        <v>99970016</v>
      </c>
      <c r="H1650" s="24">
        <v>11547</v>
      </c>
      <c r="I1650" s="25">
        <v>800000</v>
      </c>
    </row>
    <row r="1651" hidden="1" spans="1:9">
      <c r="A1651" s="24">
        <v>201709</v>
      </c>
      <c r="B1651" s="24">
        <v>451</v>
      </c>
      <c r="C1651" s="24">
        <v>15504500846</v>
      </c>
      <c r="D1651" s="24">
        <v>9816070182412120</v>
      </c>
      <c r="E1651" s="24">
        <v>99</v>
      </c>
      <c r="F1651" s="24">
        <v>53390</v>
      </c>
      <c r="G1651" s="24">
        <v>99970016</v>
      </c>
      <c r="H1651" s="24">
        <v>11547</v>
      </c>
      <c r="I1651" s="25">
        <v>200000</v>
      </c>
    </row>
    <row r="1652" hidden="1" spans="1:9">
      <c r="A1652" s="24">
        <v>201709</v>
      </c>
      <c r="B1652" s="24">
        <v>451</v>
      </c>
      <c r="C1652" s="24">
        <v>13029847190</v>
      </c>
      <c r="D1652" s="24">
        <v>9817070599986310</v>
      </c>
      <c r="E1652" s="24">
        <v>99</v>
      </c>
      <c r="F1652" s="24">
        <v>53390</v>
      </c>
      <c r="G1652" s="24">
        <v>99970016</v>
      </c>
      <c r="H1652" s="24">
        <v>11547</v>
      </c>
      <c r="I1652" s="25">
        <v>200000</v>
      </c>
    </row>
    <row r="1653" hidden="1" spans="1:9">
      <c r="A1653" s="24">
        <v>201709</v>
      </c>
      <c r="B1653" s="24">
        <v>451</v>
      </c>
      <c r="C1653" s="24">
        <v>13054281568</v>
      </c>
      <c r="D1653" s="24">
        <v>9815112074902200</v>
      </c>
      <c r="E1653" s="24">
        <v>99</v>
      </c>
      <c r="F1653" s="24">
        <v>53390</v>
      </c>
      <c r="G1653" s="24">
        <v>99970013</v>
      </c>
      <c r="H1653" s="24">
        <v>11548</v>
      </c>
      <c r="I1653" s="25">
        <v>225330</v>
      </c>
    </row>
    <row r="1654" hidden="1" spans="1:9">
      <c r="A1654" s="24">
        <v>201709</v>
      </c>
      <c r="B1654" s="24">
        <v>451</v>
      </c>
      <c r="C1654" s="24">
        <v>13029703065</v>
      </c>
      <c r="D1654" s="24">
        <v>9816070482503800</v>
      </c>
      <c r="E1654" s="24">
        <v>99</v>
      </c>
      <c r="F1654" s="24">
        <v>53390</v>
      </c>
      <c r="G1654" s="24">
        <v>99970016</v>
      </c>
      <c r="H1654" s="24">
        <v>11547</v>
      </c>
      <c r="I1654" s="25">
        <v>50000</v>
      </c>
    </row>
    <row r="1655" hidden="1" spans="1:9">
      <c r="A1655" s="24">
        <v>201709</v>
      </c>
      <c r="B1655" s="24">
        <v>451</v>
      </c>
      <c r="C1655" s="24">
        <v>13009803147</v>
      </c>
      <c r="D1655" s="24">
        <v>9816070582524720</v>
      </c>
      <c r="E1655" s="24">
        <v>99</v>
      </c>
      <c r="F1655" s="24">
        <v>53390</v>
      </c>
      <c r="G1655" s="24">
        <v>99970016</v>
      </c>
      <c r="H1655" s="24">
        <v>11547</v>
      </c>
      <c r="I1655" s="25">
        <v>50000</v>
      </c>
    </row>
    <row r="1656" hidden="1" spans="1:9">
      <c r="A1656" s="24">
        <v>201709</v>
      </c>
      <c r="B1656" s="24">
        <v>452</v>
      </c>
      <c r="C1656" s="24">
        <v>13089755402</v>
      </c>
      <c r="D1656" s="24">
        <v>9815081171444520</v>
      </c>
      <c r="E1656" s="24">
        <v>99</v>
      </c>
      <c r="F1656" s="24">
        <v>53390</v>
      </c>
      <c r="G1656" s="24">
        <v>99970013</v>
      </c>
      <c r="H1656" s="24">
        <v>11548</v>
      </c>
      <c r="I1656" s="25">
        <v>306040</v>
      </c>
    </row>
    <row r="1657" hidden="1" spans="1:9">
      <c r="A1657" s="24">
        <v>201709</v>
      </c>
      <c r="B1657" s="24">
        <v>452</v>
      </c>
      <c r="C1657" s="24">
        <v>13089755402</v>
      </c>
      <c r="D1657" s="24">
        <v>9815081171444520</v>
      </c>
      <c r="E1657" s="24">
        <v>99</v>
      </c>
      <c r="F1657" s="24">
        <v>53390</v>
      </c>
      <c r="G1657" s="24">
        <v>99970016</v>
      </c>
      <c r="H1657" s="24">
        <v>11547</v>
      </c>
      <c r="I1657" s="25">
        <v>800000</v>
      </c>
    </row>
    <row r="1658" hidden="1" spans="1:9">
      <c r="A1658" s="24">
        <v>201709</v>
      </c>
      <c r="B1658" s="24">
        <v>451</v>
      </c>
      <c r="C1658" s="24">
        <v>13206571707</v>
      </c>
      <c r="D1658" s="24">
        <v>9817090402324200</v>
      </c>
      <c r="E1658" s="24">
        <v>99</v>
      </c>
      <c r="F1658" s="24">
        <v>53390</v>
      </c>
      <c r="G1658" s="24">
        <v>99970016</v>
      </c>
      <c r="H1658" s="24">
        <v>11547</v>
      </c>
      <c r="I1658" s="25">
        <v>2000000</v>
      </c>
    </row>
    <row r="1659" hidden="1" spans="1:9">
      <c r="A1659" s="24">
        <v>201709</v>
      </c>
      <c r="B1659" s="24">
        <v>456</v>
      </c>
      <c r="C1659" s="24">
        <v>13124560757</v>
      </c>
      <c r="D1659" s="24">
        <v>9816062281952890</v>
      </c>
      <c r="E1659" s="24">
        <v>99</v>
      </c>
      <c r="F1659" s="24">
        <v>53390</v>
      </c>
      <c r="G1659" s="24">
        <v>99970013</v>
      </c>
      <c r="H1659" s="24">
        <v>11548</v>
      </c>
      <c r="I1659" s="25">
        <v>124640</v>
      </c>
    </row>
    <row r="1660" hidden="1" spans="1:9">
      <c r="A1660" s="24">
        <v>201709</v>
      </c>
      <c r="B1660" s="24">
        <v>456</v>
      </c>
      <c r="C1660" s="24">
        <v>13124560757</v>
      </c>
      <c r="D1660" s="24">
        <v>9816062281952890</v>
      </c>
      <c r="E1660" s="24">
        <v>99</v>
      </c>
      <c r="F1660" s="24">
        <v>53390</v>
      </c>
      <c r="G1660" s="24">
        <v>99970016</v>
      </c>
      <c r="H1660" s="24">
        <v>11547</v>
      </c>
      <c r="I1660" s="25">
        <v>200000</v>
      </c>
    </row>
    <row r="1661" hidden="1" spans="1:9">
      <c r="A1661" s="24">
        <v>201709</v>
      </c>
      <c r="B1661" s="24">
        <v>458</v>
      </c>
      <c r="C1661" s="24">
        <v>13134583975</v>
      </c>
      <c r="D1661" s="24">
        <v>9817070700066350</v>
      </c>
      <c r="E1661" s="24">
        <v>99</v>
      </c>
      <c r="F1661" s="24">
        <v>53390</v>
      </c>
      <c r="G1661" s="24">
        <v>99970013</v>
      </c>
      <c r="H1661" s="24">
        <v>11548</v>
      </c>
      <c r="I1661" s="25">
        <v>1184200</v>
      </c>
    </row>
    <row r="1662" hidden="1" spans="1:9">
      <c r="A1662" s="24">
        <v>201709</v>
      </c>
      <c r="B1662" s="24">
        <v>459</v>
      </c>
      <c r="C1662" s="24">
        <v>18603679568</v>
      </c>
      <c r="D1662" s="24">
        <v>9815061169665820</v>
      </c>
      <c r="E1662" s="24">
        <v>99</v>
      </c>
      <c r="F1662" s="24">
        <v>53390</v>
      </c>
      <c r="G1662" s="24">
        <v>99970016</v>
      </c>
      <c r="H1662" s="24">
        <v>11547</v>
      </c>
      <c r="I1662" s="25">
        <v>800000</v>
      </c>
    </row>
    <row r="1663" hidden="1" spans="1:9">
      <c r="A1663" s="24">
        <v>201709</v>
      </c>
      <c r="B1663" s="24">
        <v>459</v>
      </c>
      <c r="C1663" s="24">
        <v>13009831305</v>
      </c>
      <c r="D1663" s="24">
        <v>9816081383734690</v>
      </c>
      <c r="E1663" s="24">
        <v>99</v>
      </c>
      <c r="F1663" s="24">
        <v>53390</v>
      </c>
      <c r="G1663" s="24">
        <v>99970016</v>
      </c>
      <c r="H1663" s="24">
        <v>11547</v>
      </c>
      <c r="I1663" s="25">
        <v>100000</v>
      </c>
    </row>
    <row r="1664" hidden="1" spans="1:9">
      <c r="A1664" s="24">
        <v>201709</v>
      </c>
      <c r="B1664" s="24">
        <v>452</v>
      </c>
      <c r="C1664" s="24">
        <v>13069970854</v>
      </c>
      <c r="D1664" s="24">
        <v>9816080983575180</v>
      </c>
      <c r="E1664" s="24">
        <v>99</v>
      </c>
      <c r="F1664" s="24">
        <v>53390</v>
      </c>
      <c r="G1664" s="24">
        <v>99970016</v>
      </c>
      <c r="H1664" s="24">
        <v>11547</v>
      </c>
      <c r="I1664" s="25">
        <v>400000</v>
      </c>
    </row>
    <row r="1665" hidden="1" spans="1:9">
      <c r="A1665" s="24">
        <v>201709</v>
      </c>
      <c r="B1665" s="24">
        <v>451</v>
      </c>
      <c r="C1665" s="24">
        <v>13029807572</v>
      </c>
      <c r="D1665" s="24">
        <v>9816020377184640</v>
      </c>
      <c r="E1665" s="24">
        <v>99</v>
      </c>
      <c r="F1665" s="24">
        <v>53390</v>
      </c>
      <c r="G1665" s="24">
        <v>99970016</v>
      </c>
      <c r="H1665" s="24">
        <v>11547</v>
      </c>
      <c r="I1665" s="25">
        <v>50000</v>
      </c>
    </row>
    <row r="1666" hidden="1" spans="1:9">
      <c r="A1666" s="24">
        <v>201709</v>
      </c>
      <c r="B1666" s="24">
        <v>459</v>
      </c>
      <c r="C1666" s="24">
        <v>15604593101</v>
      </c>
      <c r="D1666" s="24">
        <v>9816031077881550</v>
      </c>
      <c r="E1666" s="24">
        <v>99</v>
      </c>
      <c r="F1666" s="24">
        <v>53390</v>
      </c>
      <c r="G1666" s="24">
        <v>99970016</v>
      </c>
      <c r="H1666" s="24">
        <v>11547</v>
      </c>
      <c r="I1666" s="25">
        <v>800000</v>
      </c>
    </row>
    <row r="1667" hidden="1" spans="1:9">
      <c r="A1667" s="24">
        <v>201709</v>
      </c>
      <c r="B1667" s="24">
        <v>459</v>
      </c>
      <c r="C1667" s="24">
        <v>13199407682</v>
      </c>
      <c r="D1667" s="24">
        <v>9816082584202310</v>
      </c>
      <c r="E1667" s="24">
        <v>99</v>
      </c>
      <c r="F1667" s="24">
        <v>53390</v>
      </c>
      <c r="G1667" s="24">
        <v>99970016</v>
      </c>
      <c r="H1667" s="24">
        <v>11547</v>
      </c>
      <c r="I1667" s="25">
        <v>100000</v>
      </c>
    </row>
    <row r="1668" hidden="1" spans="1:9">
      <c r="A1668" s="24">
        <v>201709</v>
      </c>
      <c r="B1668" s="24">
        <v>455</v>
      </c>
      <c r="C1668" s="24">
        <v>13039953705</v>
      </c>
      <c r="D1668" s="24">
        <v>9816053181124200</v>
      </c>
      <c r="E1668" s="24">
        <v>99</v>
      </c>
      <c r="F1668" s="24">
        <v>53390</v>
      </c>
      <c r="G1668" s="24">
        <v>99970013</v>
      </c>
      <c r="H1668" s="24">
        <v>11548</v>
      </c>
      <c r="I1668" s="25">
        <v>138810</v>
      </c>
    </row>
    <row r="1669" hidden="1" spans="1:9">
      <c r="A1669" s="24">
        <v>201709</v>
      </c>
      <c r="B1669" s="24">
        <v>455</v>
      </c>
      <c r="C1669" s="24">
        <v>13039953705</v>
      </c>
      <c r="D1669" s="24">
        <v>9816053181124200</v>
      </c>
      <c r="E1669" s="24">
        <v>99</v>
      </c>
      <c r="F1669" s="24">
        <v>53390</v>
      </c>
      <c r="G1669" s="24">
        <v>99970016</v>
      </c>
      <c r="H1669" s="24">
        <v>11547</v>
      </c>
      <c r="I1669" s="25">
        <v>400000</v>
      </c>
    </row>
    <row r="1670" hidden="1" spans="1:9">
      <c r="A1670" s="24">
        <v>201709</v>
      </c>
      <c r="B1670" s="24">
        <v>451</v>
      </c>
      <c r="C1670" s="24">
        <v>13125911397</v>
      </c>
      <c r="D1670" s="24">
        <v>9816032178221190</v>
      </c>
      <c r="E1670" s="24">
        <v>99</v>
      </c>
      <c r="F1670" s="24">
        <v>53390</v>
      </c>
      <c r="G1670" s="24">
        <v>99970013</v>
      </c>
      <c r="H1670" s="24">
        <v>11548</v>
      </c>
      <c r="I1670" s="25">
        <v>3169200</v>
      </c>
    </row>
    <row r="1671" hidden="1" spans="1:9">
      <c r="A1671" s="24">
        <v>201709</v>
      </c>
      <c r="B1671" s="24">
        <v>459</v>
      </c>
      <c r="C1671" s="24">
        <v>13089030281</v>
      </c>
      <c r="D1671" s="24">
        <v>9816090184561740</v>
      </c>
      <c r="E1671" s="24">
        <v>99</v>
      </c>
      <c r="F1671" s="24">
        <v>53390</v>
      </c>
      <c r="G1671" s="24">
        <v>99970016</v>
      </c>
      <c r="H1671" s="24">
        <v>11547</v>
      </c>
      <c r="I1671" s="25">
        <v>400000</v>
      </c>
    </row>
    <row r="1672" hidden="1" spans="1:9">
      <c r="A1672" s="24">
        <v>201709</v>
      </c>
      <c r="B1672" s="24">
        <v>459</v>
      </c>
      <c r="C1672" s="24">
        <v>13069740736</v>
      </c>
      <c r="D1672" s="24">
        <v>9816070182383640</v>
      </c>
      <c r="E1672" s="24">
        <v>99</v>
      </c>
      <c r="F1672" s="24">
        <v>53390</v>
      </c>
      <c r="G1672" s="24">
        <v>99970016</v>
      </c>
      <c r="H1672" s="24">
        <v>11547</v>
      </c>
      <c r="I1672" s="25">
        <v>100000</v>
      </c>
    </row>
    <row r="1673" hidden="1" spans="1:9">
      <c r="A1673" s="24">
        <v>201709</v>
      </c>
      <c r="B1673" s="24">
        <v>451</v>
      </c>
      <c r="C1673" s="24">
        <v>15694519513</v>
      </c>
      <c r="D1673" s="24">
        <v>9816101986860310</v>
      </c>
      <c r="E1673" s="24">
        <v>99</v>
      </c>
      <c r="F1673" s="24">
        <v>53390</v>
      </c>
      <c r="G1673" s="24">
        <v>99970016</v>
      </c>
      <c r="H1673" s="24">
        <v>11547</v>
      </c>
      <c r="I1673" s="25">
        <v>800000</v>
      </c>
    </row>
    <row r="1674" hidden="1" spans="1:9">
      <c r="A1674" s="24">
        <v>201709</v>
      </c>
      <c r="B1674" s="24">
        <v>456</v>
      </c>
      <c r="C1674" s="24">
        <v>13039787819</v>
      </c>
      <c r="D1674" s="24">
        <v>9816031578019890</v>
      </c>
      <c r="E1674" s="24">
        <v>99</v>
      </c>
      <c r="F1674" s="24">
        <v>53390</v>
      </c>
      <c r="G1674" s="24">
        <v>99970016</v>
      </c>
      <c r="H1674" s="24">
        <v>11547</v>
      </c>
      <c r="I1674" s="25">
        <v>400000</v>
      </c>
    </row>
    <row r="1675" hidden="1" spans="1:9">
      <c r="A1675" s="24">
        <v>201709</v>
      </c>
      <c r="B1675" s="24">
        <v>451</v>
      </c>
      <c r="C1675" s="24">
        <v>13029726327</v>
      </c>
      <c r="D1675" s="24">
        <v>9816031578020570</v>
      </c>
      <c r="E1675" s="24">
        <v>99</v>
      </c>
      <c r="F1675" s="24">
        <v>53390</v>
      </c>
      <c r="G1675" s="24">
        <v>99970016</v>
      </c>
      <c r="H1675" s="24">
        <v>11547</v>
      </c>
      <c r="I1675" s="25">
        <v>100000</v>
      </c>
    </row>
    <row r="1676" hidden="1" spans="1:9">
      <c r="A1676" s="24">
        <v>201709</v>
      </c>
      <c r="B1676" s="24">
        <v>451</v>
      </c>
      <c r="C1676" s="24">
        <v>13029726327</v>
      </c>
      <c r="D1676" s="24">
        <v>9816031578020570</v>
      </c>
      <c r="E1676" s="24">
        <v>99</v>
      </c>
      <c r="F1676" s="24">
        <v>53390</v>
      </c>
      <c r="G1676" s="24">
        <v>99970013</v>
      </c>
      <c r="H1676" s="24">
        <v>11548</v>
      </c>
      <c r="I1676" s="25">
        <v>200000</v>
      </c>
    </row>
    <row r="1677" hidden="1" spans="1:9">
      <c r="A1677" s="24">
        <v>201709</v>
      </c>
      <c r="B1677" s="24">
        <v>453</v>
      </c>
      <c r="C1677" s="24">
        <v>13224639887</v>
      </c>
      <c r="D1677" s="24">
        <v>9815092772833380</v>
      </c>
      <c r="E1677" s="24">
        <v>99</v>
      </c>
      <c r="F1677" s="24">
        <v>53390</v>
      </c>
      <c r="G1677" s="24">
        <v>99970016</v>
      </c>
      <c r="H1677" s="24">
        <v>11547</v>
      </c>
      <c r="I1677" s="25">
        <v>200000</v>
      </c>
    </row>
    <row r="1678" hidden="1" spans="1:9">
      <c r="A1678" s="24">
        <v>201709</v>
      </c>
      <c r="B1678" s="24">
        <v>467</v>
      </c>
      <c r="C1678" s="24">
        <v>13136966202</v>
      </c>
      <c r="D1678" s="24">
        <v>9713072226639910</v>
      </c>
      <c r="E1678" s="24">
        <v>99</v>
      </c>
      <c r="F1678" s="24">
        <v>53390</v>
      </c>
      <c r="G1678" s="24">
        <v>99970016</v>
      </c>
      <c r="H1678" s="24">
        <v>11547</v>
      </c>
      <c r="I1678" s="25">
        <v>50000</v>
      </c>
    </row>
    <row r="1679" hidden="1" spans="1:9">
      <c r="A1679" s="24">
        <v>201709</v>
      </c>
      <c r="B1679" s="24">
        <v>457</v>
      </c>
      <c r="C1679" s="24">
        <v>13039910121</v>
      </c>
      <c r="D1679" s="24">
        <v>9816101786804990</v>
      </c>
      <c r="E1679" s="24">
        <v>99</v>
      </c>
      <c r="F1679" s="24">
        <v>53390</v>
      </c>
      <c r="G1679" s="24">
        <v>99970016</v>
      </c>
      <c r="H1679" s="24">
        <v>11547</v>
      </c>
      <c r="I1679" s="25">
        <v>200000</v>
      </c>
    </row>
    <row r="1680" hidden="1" spans="1:9">
      <c r="A1680" s="24">
        <v>201709</v>
      </c>
      <c r="B1680" s="24">
        <v>459</v>
      </c>
      <c r="C1680" s="24">
        <v>18644020869</v>
      </c>
      <c r="D1680" s="24">
        <v>9815101373262960</v>
      </c>
      <c r="E1680" s="24">
        <v>99</v>
      </c>
      <c r="F1680" s="24">
        <v>53390</v>
      </c>
      <c r="G1680" s="24">
        <v>99970016</v>
      </c>
      <c r="H1680" s="24">
        <v>11547</v>
      </c>
      <c r="I1680" s="25">
        <v>1200000</v>
      </c>
    </row>
    <row r="1681" hidden="1" spans="1:9">
      <c r="A1681" s="24">
        <v>201709</v>
      </c>
      <c r="B1681" s="24">
        <v>452</v>
      </c>
      <c r="C1681" s="24">
        <v>13089740575</v>
      </c>
      <c r="D1681" s="24">
        <v>9816050980206980</v>
      </c>
      <c r="E1681" s="24">
        <v>99</v>
      </c>
      <c r="F1681" s="24">
        <v>53390</v>
      </c>
      <c r="G1681" s="24">
        <v>99970016</v>
      </c>
      <c r="H1681" s="24">
        <v>11547</v>
      </c>
      <c r="I1681" s="25">
        <v>50000</v>
      </c>
    </row>
    <row r="1682" hidden="1" spans="1:9">
      <c r="A1682" s="24">
        <v>201709</v>
      </c>
      <c r="B1682" s="24">
        <v>451</v>
      </c>
      <c r="C1682" s="24">
        <v>13019723169</v>
      </c>
      <c r="D1682" s="24">
        <v>9816070482503250</v>
      </c>
      <c r="E1682" s="24">
        <v>99</v>
      </c>
      <c r="F1682" s="24">
        <v>53390</v>
      </c>
      <c r="G1682" s="24">
        <v>99970016</v>
      </c>
      <c r="H1682" s="24">
        <v>11547</v>
      </c>
      <c r="I1682" s="25">
        <v>50000</v>
      </c>
    </row>
    <row r="1683" hidden="1" spans="1:9">
      <c r="A1683" s="24">
        <v>201709</v>
      </c>
      <c r="B1683" s="24">
        <v>454</v>
      </c>
      <c r="C1683" s="24">
        <v>15545413110</v>
      </c>
      <c r="D1683" s="24">
        <v>9816011176616520</v>
      </c>
      <c r="E1683" s="24">
        <v>99</v>
      </c>
      <c r="F1683" s="24">
        <v>53390</v>
      </c>
      <c r="G1683" s="24">
        <v>99970016</v>
      </c>
      <c r="H1683" s="24">
        <v>11547</v>
      </c>
      <c r="I1683" s="25">
        <v>200000</v>
      </c>
    </row>
    <row r="1684" hidden="1" spans="1:9">
      <c r="A1684" s="24">
        <v>201709</v>
      </c>
      <c r="B1684" s="24">
        <v>451</v>
      </c>
      <c r="C1684" s="24">
        <v>15636160874</v>
      </c>
      <c r="D1684" s="24">
        <v>9816061381580380</v>
      </c>
      <c r="E1684" s="24">
        <v>99</v>
      </c>
      <c r="F1684" s="24">
        <v>53390</v>
      </c>
      <c r="G1684" s="24">
        <v>99970016</v>
      </c>
      <c r="H1684" s="24">
        <v>11547</v>
      </c>
      <c r="I1684" s="25">
        <v>400000</v>
      </c>
    </row>
    <row r="1685" hidden="1" spans="1:9">
      <c r="A1685" s="24">
        <v>201709</v>
      </c>
      <c r="B1685" s="24">
        <v>468</v>
      </c>
      <c r="C1685" s="24">
        <v>15545903995</v>
      </c>
      <c r="D1685" s="24">
        <v>9713042218943040</v>
      </c>
      <c r="E1685" s="24">
        <v>99</v>
      </c>
      <c r="F1685" s="24">
        <v>53390</v>
      </c>
      <c r="G1685" s="24">
        <v>99970016</v>
      </c>
      <c r="H1685" s="24">
        <v>11547</v>
      </c>
      <c r="I1685" s="25">
        <v>0</v>
      </c>
    </row>
    <row r="1686" hidden="1" spans="1:9">
      <c r="A1686" s="24">
        <v>201709</v>
      </c>
      <c r="B1686" s="24">
        <v>458</v>
      </c>
      <c r="C1686" s="24">
        <v>13089625051</v>
      </c>
      <c r="D1686" s="24">
        <v>9816040178686730</v>
      </c>
      <c r="E1686" s="24">
        <v>99</v>
      </c>
      <c r="F1686" s="24">
        <v>53390</v>
      </c>
      <c r="G1686" s="24">
        <v>99970016</v>
      </c>
      <c r="H1686" s="24">
        <v>11547</v>
      </c>
      <c r="I1686" s="25">
        <v>33320</v>
      </c>
    </row>
    <row r="1687" hidden="1" spans="1:9">
      <c r="A1687" s="24">
        <v>201709</v>
      </c>
      <c r="B1687" s="24">
        <v>451</v>
      </c>
      <c r="C1687" s="24">
        <v>15546624210</v>
      </c>
      <c r="D1687" s="24">
        <v>9816090684827010</v>
      </c>
      <c r="E1687" s="24">
        <v>99</v>
      </c>
      <c r="F1687" s="24">
        <v>53390</v>
      </c>
      <c r="G1687" s="24">
        <v>99970013</v>
      </c>
      <c r="H1687" s="24">
        <v>11548</v>
      </c>
      <c r="I1687" s="25">
        <v>0</v>
      </c>
    </row>
    <row r="1688" hidden="1" spans="1:9">
      <c r="A1688" s="24">
        <v>201709</v>
      </c>
      <c r="B1688" s="24">
        <v>451</v>
      </c>
      <c r="C1688" s="24">
        <v>18646284550</v>
      </c>
      <c r="D1688" s="24">
        <v>9714040346589210</v>
      </c>
      <c r="E1688" s="24">
        <v>99</v>
      </c>
      <c r="F1688" s="24">
        <v>53390</v>
      </c>
      <c r="G1688" s="24">
        <v>99970016</v>
      </c>
      <c r="H1688" s="24">
        <v>11547</v>
      </c>
      <c r="I1688" s="25">
        <v>100000</v>
      </c>
    </row>
    <row r="1689" hidden="1" spans="1:9">
      <c r="A1689" s="24">
        <v>201709</v>
      </c>
      <c r="B1689" s="24">
        <v>457</v>
      </c>
      <c r="C1689" s="24">
        <v>15636430675</v>
      </c>
      <c r="D1689" s="24">
        <v>9816091285208950</v>
      </c>
      <c r="E1689" s="24">
        <v>99</v>
      </c>
      <c r="F1689" s="24">
        <v>53390</v>
      </c>
      <c r="G1689" s="24">
        <v>99970016</v>
      </c>
      <c r="H1689" s="24">
        <v>11547</v>
      </c>
      <c r="I1689" s="25">
        <v>50000</v>
      </c>
    </row>
    <row r="1690" hidden="1" spans="1:9">
      <c r="A1690" s="24">
        <v>201709</v>
      </c>
      <c r="B1690" s="24">
        <v>451</v>
      </c>
      <c r="C1690" s="24">
        <v>13199520937</v>
      </c>
      <c r="D1690" s="24">
        <v>9817092503157040</v>
      </c>
      <c r="E1690" s="24">
        <v>99</v>
      </c>
      <c r="F1690" s="24">
        <v>53390</v>
      </c>
      <c r="G1690" s="24">
        <v>99970013</v>
      </c>
      <c r="H1690" s="24">
        <v>11548</v>
      </c>
      <c r="I1690" s="25">
        <v>660</v>
      </c>
    </row>
    <row r="1691" hidden="1" spans="1:9">
      <c r="A1691" s="24">
        <v>201709</v>
      </c>
      <c r="B1691" s="24">
        <v>451</v>
      </c>
      <c r="C1691" s="24">
        <v>15663875317</v>
      </c>
      <c r="D1691" s="24">
        <v>9817042897110620</v>
      </c>
      <c r="E1691" s="24">
        <v>99</v>
      </c>
      <c r="F1691" s="24">
        <v>53390</v>
      </c>
      <c r="G1691" s="24">
        <v>99970013</v>
      </c>
      <c r="H1691" s="24">
        <v>11548</v>
      </c>
      <c r="I1691" s="25">
        <v>1360</v>
      </c>
    </row>
    <row r="1692" hidden="1" spans="1:9">
      <c r="A1692" s="24">
        <v>201709</v>
      </c>
      <c r="B1692" s="24">
        <v>451</v>
      </c>
      <c r="C1692" s="24">
        <v>15663875317</v>
      </c>
      <c r="D1692" s="24">
        <v>9817042897110620</v>
      </c>
      <c r="E1692" s="24">
        <v>99</v>
      </c>
      <c r="F1692" s="24">
        <v>53390</v>
      </c>
      <c r="G1692" s="24">
        <v>99970016</v>
      </c>
      <c r="H1692" s="24">
        <v>11547</v>
      </c>
      <c r="I1692" s="25">
        <v>100000</v>
      </c>
    </row>
    <row r="1693" hidden="1" spans="1:9">
      <c r="A1693" s="24">
        <v>201709</v>
      </c>
      <c r="B1693" s="24">
        <v>451</v>
      </c>
      <c r="C1693" s="24">
        <v>13199530121</v>
      </c>
      <c r="D1693" s="24">
        <v>9817080901204490</v>
      </c>
      <c r="E1693" s="24">
        <v>99</v>
      </c>
      <c r="F1693" s="24">
        <v>53390</v>
      </c>
      <c r="G1693" s="24">
        <v>99970016</v>
      </c>
      <c r="H1693" s="24">
        <v>11547</v>
      </c>
      <c r="I1693" s="25">
        <v>100000</v>
      </c>
    </row>
    <row r="1694" hidden="1" spans="1:9">
      <c r="A1694" s="24">
        <v>201709</v>
      </c>
      <c r="B1694" s="24">
        <v>459</v>
      </c>
      <c r="C1694" s="24">
        <v>13045491596</v>
      </c>
      <c r="D1694" s="24">
        <v>9816080483443270</v>
      </c>
      <c r="E1694" s="24">
        <v>99</v>
      </c>
      <c r="F1694" s="24">
        <v>53390</v>
      </c>
      <c r="G1694" s="24">
        <v>99970016</v>
      </c>
      <c r="H1694" s="24">
        <v>11547</v>
      </c>
      <c r="I1694" s="25">
        <v>50000</v>
      </c>
    </row>
    <row r="1695" hidden="1" spans="1:9">
      <c r="A1695" s="24">
        <v>201709</v>
      </c>
      <c r="B1695" s="24">
        <v>453</v>
      </c>
      <c r="C1695" s="24">
        <v>13045340809</v>
      </c>
      <c r="D1695" s="24">
        <v>9817031395108780</v>
      </c>
      <c r="E1695" s="24">
        <v>99</v>
      </c>
      <c r="F1695" s="24">
        <v>53390</v>
      </c>
      <c r="G1695" s="24">
        <v>99970016</v>
      </c>
      <c r="H1695" s="24">
        <v>11547</v>
      </c>
      <c r="I1695" s="25">
        <v>50000</v>
      </c>
    </row>
    <row r="1696" hidden="1" spans="1:9">
      <c r="A1696" s="24">
        <v>201709</v>
      </c>
      <c r="B1696" s="24">
        <v>459</v>
      </c>
      <c r="C1696" s="24">
        <v>13019085503</v>
      </c>
      <c r="D1696" s="24">
        <v>9815102773696610</v>
      </c>
      <c r="E1696" s="24">
        <v>99</v>
      </c>
      <c r="F1696" s="24">
        <v>53390</v>
      </c>
      <c r="G1696" s="24">
        <v>99970016</v>
      </c>
      <c r="H1696" s="24">
        <v>11547</v>
      </c>
      <c r="I1696" s="25">
        <v>400000</v>
      </c>
    </row>
    <row r="1697" hidden="1" spans="1:9">
      <c r="A1697" s="24">
        <v>201709</v>
      </c>
      <c r="B1697" s="24">
        <v>459</v>
      </c>
      <c r="C1697" s="24">
        <v>13019085503</v>
      </c>
      <c r="D1697" s="24">
        <v>9815102773696610</v>
      </c>
      <c r="E1697" s="24">
        <v>99</v>
      </c>
      <c r="F1697" s="24">
        <v>53390</v>
      </c>
      <c r="G1697" s="24">
        <v>99970013</v>
      </c>
      <c r="H1697" s="24">
        <v>11548</v>
      </c>
      <c r="I1697" s="25">
        <v>134750</v>
      </c>
    </row>
    <row r="1698" hidden="1" spans="1:9">
      <c r="A1698" s="24">
        <v>201709</v>
      </c>
      <c r="B1698" s="24">
        <v>455</v>
      </c>
      <c r="C1698" s="24">
        <v>15545556309</v>
      </c>
      <c r="D1698" s="24">
        <v>9816032978578740</v>
      </c>
      <c r="E1698" s="24">
        <v>99</v>
      </c>
      <c r="F1698" s="24">
        <v>53390</v>
      </c>
      <c r="G1698" s="24">
        <v>99970016</v>
      </c>
      <c r="H1698" s="24">
        <v>11547</v>
      </c>
      <c r="I1698" s="25">
        <v>50000</v>
      </c>
    </row>
    <row r="1699" hidden="1" spans="1:9">
      <c r="A1699" s="24">
        <v>201709</v>
      </c>
      <c r="B1699" s="24">
        <v>453</v>
      </c>
      <c r="C1699" s="24">
        <v>15603631425</v>
      </c>
      <c r="D1699" s="24">
        <v>9816033178657030</v>
      </c>
      <c r="E1699" s="24">
        <v>99</v>
      </c>
      <c r="F1699" s="24">
        <v>53390</v>
      </c>
      <c r="G1699" s="24">
        <v>99970016</v>
      </c>
      <c r="H1699" s="24">
        <v>11547</v>
      </c>
      <c r="I1699" s="25">
        <v>200000</v>
      </c>
    </row>
    <row r="1700" hidden="1" spans="1:9">
      <c r="A1700" s="24">
        <v>201709</v>
      </c>
      <c r="B1700" s="24">
        <v>452</v>
      </c>
      <c r="C1700" s="24">
        <v>15546269462</v>
      </c>
      <c r="D1700" s="24">
        <v>9815110273971200</v>
      </c>
      <c r="E1700" s="24">
        <v>99</v>
      </c>
      <c r="F1700" s="24">
        <v>53390</v>
      </c>
      <c r="G1700" s="24">
        <v>99970016</v>
      </c>
      <c r="H1700" s="24">
        <v>11547</v>
      </c>
      <c r="I1700" s="25">
        <v>800000</v>
      </c>
    </row>
    <row r="1701" hidden="1" spans="1:9">
      <c r="A1701" s="24">
        <v>201709</v>
      </c>
      <c r="B1701" s="24">
        <v>459</v>
      </c>
      <c r="C1701" s="24">
        <v>13298771513</v>
      </c>
      <c r="D1701" s="24">
        <v>9817051997964000</v>
      </c>
      <c r="E1701" s="24">
        <v>99</v>
      </c>
      <c r="F1701" s="24">
        <v>53390</v>
      </c>
      <c r="G1701" s="24">
        <v>99970013</v>
      </c>
      <c r="H1701" s="24">
        <v>11548</v>
      </c>
      <c r="I1701" s="25">
        <v>12180</v>
      </c>
    </row>
    <row r="1702" hidden="1" spans="1:9">
      <c r="A1702" s="24">
        <v>201709</v>
      </c>
      <c r="B1702" s="24">
        <v>459</v>
      </c>
      <c r="C1702" s="24">
        <v>13029836886</v>
      </c>
      <c r="D1702" s="24">
        <v>9816040178713340</v>
      </c>
      <c r="E1702" s="24">
        <v>99</v>
      </c>
      <c r="F1702" s="24">
        <v>53390</v>
      </c>
      <c r="G1702" s="24">
        <v>99970016</v>
      </c>
      <c r="H1702" s="24">
        <v>11547</v>
      </c>
      <c r="I1702" s="25">
        <v>400000</v>
      </c>
    </row>
    <row r="1703" hidden="1" spans="1:9">
      <c r="A1703" s="24">
        <v>201709</v>
      </c>
      <c r="B1703" s="24">
        <v>453</v>
      </c>
      <c r="C1703" s="24">
        <v>13298795531</v>
      </c>
      <c r="D1703" s="24">
        <v>9817021393552280</v>
      </c>
      <c r="E1703" s="24">
        <v>99</v>
      </c>
      <c r="F1703" s="24">
        <v>53390</v>
      </c>
      <c r="G1703" s="24">
        <v>99970013</v>
      </c>
      <c r="H1703" s="24">
        <v>11548</v>
      </c>
      <c r="I1703" s="25">
        <v>12720</v>
      </c>
    </row>
    <row r="1704" hidden="1" spans="1:9">
      <c r="A1704" s="24">
        <v>201709</v>
      </c>
      <c r="B1704" s="24">
        <v>453</v>
      </c>
      <c r="C1704" s="24">
        <v>13298795531</v>
      </c>
      <c r="D1704" s="24">
        <v>9817021393552280</v>
      </c>
      <c r="E1704" s="24">
        <v>99</v>
      </c>
      <c r="F1704" s="24">
        <v>53390</v>
      </c>
      <c r="G1704" s="24">
        <v>99970016</v>
      </c>
      <c r="H1704" s="24">
        <v>11547</v>
      </c>
      <c r="I1704" s="25">
        <v>93760</v>
      </c>
    </row>
    <row r="1705" hidden="1" spans="1:9">
      <c r="A1705" s="24">
        <v>201709</v>
      </c>
      <c r="B1705" s="24">
        <v>453</v>
      </c>
      <c r="C1705" s="24">
        <v>13154537508</v>
      </c>
      <c r="D1705" s="24">
        <v>9817073100872290</v>
      </c>
      <c r="E1705" s="24">
        <v>98</v>
      </c>
      <c r="F1705" s="24">
        <v>53390</v>
      </c>
      <c r="G1705" s="24">
        <v>99970015</v>
      </c>
      <c r="H1705" s="26"/>
      <c r="I1705" s="25">
        <v>0</v>
      </c>
    </row>
    <row r="1706" hidden="1" spans="1:9">
      <c r="A1706" s="24">
        <v>201709</v>
      </c>
      <c r="B1706" s="24">
        <v>453</v>
      </c>
      <c r="C1706" s="24">
        <v>15604631379</v>
      </c>
      <c r="D1706" s="24">
        <v>9816030777801050</v>
      </c>
      <c r="E1706" s="24">
        <v>98</v>
      </c>
      <c r="F1706" s="24">
        <v>53390</v>
      </c>
      <c r="G1706" s="24">
        <v>99970015</v>
      </c>
      <c r="H1706" s="26"/>
      <c r="I1706" s="25">
        <v>0</v>
      </c>
    </row>
    <row r="1707" hidden="1" spans="1:9">
      <c r="A1707" s="24">
        <v>201709</v>
      </c>
      <c r="B1707" s="24">
        <v>453</v>
      </c>
      <c r="C1707" s="24">
        <v>15603631425</v>
      </c>
      <c r="D1707" s="24">
        <v>9816033178657030</v>
      </c>
      <c r="E1707" s="24">
        <v>99</v>
      </c>
      <c r="F1707" s="24">
        <v>53390</v>
      </c>
      <c r="G1707" s="24">
        <v>99970014</v>
      </c>
      <c r="H1707" s="26"/>
      <c r="I1707" s="25">
        <v>0</v>
      </c>
    </row>
    <row r="1708" hidden="1" spans="1:9">
      <c r="A1708" s="24">
        <v>201709</v>
      </c>
      <c r="B1708" s="24">
        <v>453</v>
      </c>
      <c r="C1708" s="24">
        <v>13091817991</v>
      </c>
      <c r="D1708" s="24">
        <v>9817051097632800</v>
      </c>
      <c r="E1708" s="24">
        <v>98</v>
      </c>
      <c r="F1708" s="24">
        <v>53390</v>
      </c>
      <c r="G1708" s="24">
        <v>99970015</v>
      </c>
      <c r="H1708" s="26"/>
      <c r="I1708" s="25">
        <v>0</v>
      </c>
    </row>
    <row r="1709" hidden="1" spans="1:9">
      <c r="A1709" s="24">
        <v>201709</v>
      </c>
      <c r="B1709" s="24">
        <v>453</v>
      </c>
      <c r="C1709" s="24">
        <v>15604631379</v>
      </c>
      <c r="D1709" s="24">
        <v>9816030777801050</v>
      </c>
      <c r="E1709" s="24">
        <v>99</v>
      </c>
      <c r="F1709" s="24">
        <v>53390</v>
      </c>
      <c r="G1709" s="24">
        <v>99970014</v>
      </c>
      <c r="H1709" s="26"/>
      <c r="I1709" s="25">
        <v>0</v>
      </c>
    </row>
    <row r="1710" hidden="1" spans="1:9">
      <c r="A1710" s="24">
        <v>201709</v>
      </c>
      <c r="B1710" s="24">
        <v>453</v>
      </c>
      <c r="C1710" s="24">
        <v>13298795531</v>
      </c>
      <c r="D1710" s="24">
        <v>9817021393552280</v>
      </c>
      <c r="E1710" s="24">
        <v>98</v>
      </c>
      <c r="F1710" s="24">
        <v>53390</v>
      </c>
      <c r="G1710" s="24">
        <v>99970015</v>
      </c>
      <c r="H1710" s="26"/>
      <c r="I1710" s="25">
        <v>0</v>
      </c>
    </row>
    <row r="1711" hidden="1" spans="1:9">
      <c r="A1711" s="24">
        <v>201709</v>
      </c>
      <c r="B1711" s="24">
        <v>453</v>
      </c>
      <c r="C1711" s="24">
        <v>13091817991</v>
      </c>
      <c r="D1711" s="24">
        <v>9817051097632800</v>
      </c>
      <c r="E1711" s="24">
        <v>99</v>
      </c>
      <c r="F1711" s="24">
        <v>53390</v>
      </c>
      <c r="G1711" s="24">
        <v>99970014</v>
      </c>
      <c r="H1711" s="26"/>
      <c r="I1711" s="25">
        <v>0</v>
      </c>
    </row>
    <row r="1712" hidden="1" spans="1:9">
      <c r="A1712" s="24">
        <v>201709</v>
      </c>
      <c r="B1712" s="24">
        <v>453</v>
      </c>
      <c r="C1712" s="24">
        <v>13224639887</v>
      </c>
      <c r="D1712" s="24">
        <v>9815092772833380</v>
      </c>
      <c r="E1712" s="24">
        <v>98</v>
      </c>
      <c r="F1712" s="24">
        <v>53390</v>
      </c>
      <c r="G1712" s="24">
        <v>99970015</v>
      </c>
      <c r="H1712" s="26"/>
      <c r="I1712" s="25">
        <v>0</v>
      </c>
    </row>
    <row r="1713" hidden="1" spans="1:9">
      <c r="A1713" s="24">
        <v>201709</v>
      </c>
      <c r="B1713" s="24">
        <v>453</v>
      </c>
      <c r="C1713" s="24">
        <v>13224639887</v>
      </c>
      <c r="D1713" s="24">
        <v>9815092772833380</v>
      </c>
      <c r="E1713" s="24">
        <v>99</v>
      </c>
      <c r="F1713" s="24">
        <v>53390</v>
      </c>
      <c r="G1713" s="24">
        <v>99970014</v>
      </c>
      <c r="H1713" s="26"/>
      <c r="I1713" s="25">
        <v>0</v>
      </c>
    </row>
    <row r="1714" hidden="1" spans="1:9">
      <c r="A1714" s="24">
        <v>201709</v>
      </c>
      <c r="B1714" s="24">
        <v>453</v>
      </c>
      <c r="C1714" s="24">
        <v>13154537508</v>
      </c>
      <c r="D1714" s="24">
        <v>9817073100872290</v>
      </c>
      <c r="E1714" s="24">
        <v>99</v>
      </c>
      <c r="F1714" s="24">
        <v>53390</v>
      </c>
      <c r="G1714" s="24">
        <v>99970014</v>
      </c>
      <c r="H1714" s="26"/>
      <c r="I1714" s="25">
        <v>0</v>
      </c>
    </row>
    <row r="1715" hidden="1" spans="1:9">
      <c r="A1715" s="24">
        <v>201709</v>
      </c>
      <c r="B1715" s="24">
        <v>453</v>
      </c>
      <c r="C1715" s="24">
        <v>13298795531</v>
      </c>
      <c r="D1715" s="24">
        <v>9817021393552280</v>
      </c>
      <c r="E1715" s="24">
        <v>99</v>
      </c>
      <c r="F1715" s="24">
        <v>53390</v>
      </c>
      <c r="G1715" s="24">
        <v>99970014</v>
      </c>
      <c r="H1715" s="26"/>
      <c r="I1715" s="25">
        <v>0</v>
      </c>
    </row>
    <row r="1716" hidden="1" spans="1:9">
      <c r="A1716" s="24">
        <v>201709</v>
      </c>
      <c r="B1716" s="24">
        <v>451</v>
      </c>
      <c r="C1716" s="24">
        <v>15694519513</v>
      </c>
      <c r="D1716" s="24">
        <v>9816101986860310</v>
      </c>
      <c r="E1716" s="24">
        <v>99</v>
      </c>
      <c r="F1716" s="24">
        <v>53390</v>
      </c>
      <c r="G1716" s="24">
        <v>99970014</v>
      </c>
      <c r="H1716" s="26"/>
      <c r="I1716" s="25">
        <v>0</v>
      </c>
    </row>
    <row r="1717" hidden="1" spans="1:9">
      <c r="A1717" s="24">
        <v>201709</v>
      </c>
      <c r="B1717" s="24">
        <v>451</v>
      </c>
      <c r="C1717" s="24">
        <v>13029703065</v>
      </c>
      <c r="D1717" s="24">
        <v>9816070482503800</v>
      </c>
      <c r="E1717" s="24">
        <v>99</v>
      </c>
      <c r="F1717" s="24">
        <v>53390</v>
      </c>
      <c r="G1717" s="24">
        <v>99970014</v>
      </c>
      <c r="H1717" s="26"/>
      <c r="I1717" s="25">
        <v>0</v>
      </c>
    </row>
    <row r="1718" hidden="1" spans="1:9">
      <c r="A1718" s="24">
        <v>201709</v>
      </c>
      <c r="B1718" s="24">
        <v>451</v>
      </c>
      <c r="C1718" s="24">
        <v>13029847190</v>
      </c>
      <c r="D1718" s="24">
        <v>9817070599986310</v>
      </c>
      <c r="E1718" s="24">
        <v>99</v>
      </c>
      <c r="F1718" s="24">
        <v>53390</v>
      </c>
      <c r="G1718" s="24">
        <v>99970014</v>
      </c>
      <c r="H1718" s="26"/>
      <c r="I1718" s="25">
        <v>0</v>
      </c>
    </row>
    <row r="1719" hidden="1" spans="1:9">
      <c r="A1719" s="24">
        <v>201709</v>
      </c>
      <c r="B1719" s="24">
        <v>451</v>
      </c>
      <c r="C1719" s="24">
        <v>15546624210</v>
      </c>
      <c r="D1719" s="24">
        <v>9816090684827010</v>
      </c>
      <c r="E1719" s="24">
        <v>98</v>
      </c>
      <c r="F1719" s="24">
        <v>53390</v>
      </c>
      <c r="G1719" s="24">
        <v>99970015</v>
      </c>
      <c r="H1719" s="26"/>
      <c r="I1719" s="25">
        <v>0</v>
      </c>
    </row>
    <row r="1720" hidden="1" spans="1:9">
      <c r="A1720" s="24">
        <v>201709</v>
      </c>
      <c r="B1720" s="24">
        <v>451</v>
      </c>
      <c r="C1720" s="24">
        <v>13199520937</v>
      </c>
      <c r="D1720" s="24">
        <v>9817092503157040</v>
      </c>
      <c r="E1720" s="24">
        <v>98</v>
      </c>
      <c r="F1720" s="24">
        <v>53390</v>
      </c>
      <c r="G1720" s="24">
        <v>99970015</v>
      </c>
      <c r="H1720" s="26"/>
      <c r="I1720" s="25">
        <v>0</v>
      </c>
    </row>
    <row r="1721" hidden="1" spans="1:9">
      <c r="A1721" s="24">
        <v>201709</v>
      </c>
      <c r="B1721" s="24">
        <v>451</v>
      </c>
      <c r="C1721" s="24">
        <v>15546405596</v>
      </c>
      <c r="D1721" s="24">
        <v>9817032495617800</v>
      </c>
      <c r="E1721" s="24">
        <v>99</v>
      </c>
      <c r="F1721" s="24">
        <v>53390</v>
      </c>
      <c r="G1721" s="24">
        <v>99970014</v>
      </c>
      <c r="H1721" s="26"/>
      <c r="I1721" s="25">
        <v>0</v>
      </c>
    </row>
    <row r="1722" hidden="1" spans="1:9">
      <c r="A1722" s="24">
        <v>201709</v>
      </c>
      <c r="B1722" s="24">
        <v>451</v>
      </c>
      <c r="C1722" s="24">
        <v>15561563870</v>
      </c>
      <c r="D1722" s="24">
        <v>9816092685848590</v>
      </c>
      <c r="E1722" s="24">
        <v>99</v>
      </c>
      <c r="F1722" s="24">
        <v>53390</v>
      </c>
      <c r="G1722" s="24">
        <v>99970014</v>
      </c>
      <c r="H1722" s="26"/>
      <c r="I1722" s="25">
        <v>0</v>
      </c>
    </row>
    <row r="1723" hidden="1" spans="1:9">
      <c r="A1723" s="24">
        <v>201709</v>
      </c>
      <c r="B1723" s="24">
        <v>451</v>
      </c>
      <c r="C1723" s="24">
        <v>18686782050</v>
      </c>
      <c r="D1723" s="24">
        <v>9816121990669030</v>
      </c>
      <c r="E1723" s="24">
        <v>99</v>
      </c>
      <c r="F1723" s="24">
        <v>53390</v>
      </c>
      <c r="G1723" s="24">
        <v>99970014</v>
      </c>
      <c r="H1723" s="26"/>
      <c r="I1723" s="25">
        <v>0</v>
      </c>
    </row>
    <row r="1724" hidden="1" spans="1:9">
      <c r="A1724" s="24">
        <v>201709</v>
      </c>
      <c r="B1724" s="24">
        <v>451</v>
      </c>
      <c r="C1724" s="24">
        <v>15636160874</v>
      </c>
      <c r="D1724" s="24">
        <v>9816061381580380</v>
      </c>
      <c r="E1724" s="24">
        <v>99</v>
      </c>
      <c r="F1724" s="24">
        <v>53390</v>
      </c>
      <c r="G1724" s="24">
        <v>99970014</v>
      </c>
      <c r="H1724" s="26"/>
      <c r="I1724" s="25">
        <v>0</v>
      </c>
    </row>
    <row r="1725" hidden="1" spans="1:9">
      <c r="A1725" s="24">
        <v>201709</v>
      </c>
      <c r="B1725" s="24">
        <v>451</v>
      </c>
      <c r="C1725" s="24">
        <v>13100874110</v>
      </c>
      <c r="D1725" s="24">
        <v>100708025110887</v>
      </c>
      <c r="E1725" s="24">
        <v>98</v>
      </c>
      <c r="F1725" s="24">
        <v>53390</v>
      </c>
      <c r="G1725" s="24">
        <v>99970015</v>
      </c>
      <c r="H1725" s="26"/>
      <c r="I1725" s="25">
        <v>0</v>
      </c>
    </row>
    <row r="1726" hidden="1" spans="1:9">
      <c r="A1726" s="24">
        <v>201709</v>
      </c>
      <c r="B1726" s="24">
        <v>451</v>
      </c>
      <c r="C1726" s="24">
        <v>13054281568</v>
      </c>
      <c r="D1726" s="24">
        <v>9815112074902200</v>
      </c>
      <c r="E1726" s="24">
        <v>99</v>
      </c>
      <c r="F1726" s="24">
        <v>53390</v>
      </c>
      <c r="G1726" s="24">
        <v>99970014</v>
      </c>
      <c r="H1726" s="26"/>
      <c r="I1726" s="25">
        <v>0</v>
      </c>
    </row>
    <row r="1727" hidden="1" spans="1:9">
      <c r="A1727" s="24">
        <v>201709</v>
      </c>
      <c r="B1727" s="24">
        <v>451</v>
      </c>
      <c r="C1727" s="24">
        <v>15504500846</v>
      </c>
      <c r="D1727" s="24">
        <v>9816070182412120</v>
      </c>
      <c r="E1727" s="24">
        <v>99</v>
      </c>
      <c r="F1727" s="24">
        <v>53390</v>
      </c>
      <c r="G1727" s="24">
        <v>99970014</v>
      </c>
      <c r="H1727" s="26"/>
      <c r="I1727" s="25">
        <v>0</v>
      </c>
    </row>
    <row r="1728" hidden="1" spans="1:9">
      <c r="A1728" s="24">
        <v>201709</v>
      </c>
      <c r="B1728" s="24">
        <v>451</v>
      </c>
      <c r="C1728" s="24">
        <v>13029703065</v>
      </c>
      <c r="D1728" s="24">
        <v>9816070482503800</v>
      </c>
      <c r="E1728" s="24">
        <v>98</v>
      </c>
      <c r="F1728" s="24">
        <v>53390</v>
      </c>
      <c r="G1728" s="24">
        <v>99970015</v>
      </c>
      <c r="H1728" s="26"/>
      <c r="I1728" s="25">
        <v>0</v>
      </c>
    </row>
    <row r="1729" hidden="1" spans="1:9">
      <c r="A1729" s="24">
        <v>201709</v>
      </c>
      <c r="B1729" s="24">
        <v>451</v>
      </c>
      <c r="C1729" s="24">
        <v>13029807572</v>
      </c>
      <c r="D1729" s="24">
        <v>9816020377184640</v>
      </c>
      <c r="E1729" s="24">
        <v>99</v>
      </c>
      <c r="F1729" s="24">
        <v>53390</v>
      </c>
      <c r="G1729" s="24">
        <v>99970014</v>
      </c>
      <c r="H1729" s="26"/>
      <c r="I1729" s="25">
        <v>0</v>
      </c>
    </row>
    <row r="1730" hidden="1" spans="1:9">
      <c r="A1730" s="24">
        <v>201709</v>
      </c>
      <c r="B1730" s="24">
        <v>451</v>
      </c>
      <c r="C1730" s="24">
        <v>13029847190</v>
      </c>
      <c r="D1730" s="24">
        <v>9817070599986310</v>
      </c>
      <c r="E1730" s="24">
        <v>98</v>
      </c>
      <c r="F1730" s="24">
        <v>53390</v>
      </c>
      <c r="G1730" s="24">
        <v>99970015</v>
      </c>
      <c r="H1730" s="26"/>
      <c r="I1730" s="25">
        <v>0</v>
      </c>
    </row>
    <row r="1731" hidden="1" spans="1:9">
      <c r="A1731" s="24">
        <v>201709</v>
      </c>
      <c r="B1731" s="24">
        <v>451</v>
      </c>
      <c r="C1731" s="24">
        <v>13159850785</v>
      </c>
      <c r="D1731" s="24">
        <v>101108154666827</v>
      </c>
      <c r="E1731" s="24">
        <v>99</v>
      </c>
      <c r="F1731" s="24">
        <v>53390</v>
      </c>
      <c r="G1731" s="24">
        <v>99970014</v>
      </c>
      <c r="H1731" s="26"/>
      <c r="I1731" s="25">
        <v>0</v>
      </c>
    </row>
    <row r="1732" hidden="1" spans="1:9">
      <c r="A1732" s="24">
        <v>201709</v>
      </c>
      <c r="B1732" s="24">
        <v>451</v>
      </c>
      <c r="C1732" s="24">
        <v>13159850785</v>
      </c>
      <c r="D1732" s="24">
        <v>101108154666827</v>
      </c>
      <c r="E1732" s="24">
        <v>98</v>
      </c>
      <c r="F1732" s="24">
        <v>53390</v>
      </c>
      <c r="G1732" s="24">
        <v>99970015</v>
      </c>
      <c r="H1732" s="26"/>
      <c r="I1732" s="25">
        <v>0</v>
      </c>
    </row>
    <row r="1733" hidden="1" spans="1:9">
      <c r="A1733" s="24">
        <v>201709</v>
      </c>
      <c r="B1733" s="24">
        <v>451</v>
      </c>
      <c r="C1733" s="24">
        <v>15546624210</v>
      </c>
      <c r="D1733" s="24">
        <v>9816090684827010</v>
      </c>
      <c r="E1733" s="24">
        <v>99</v>
      </c>
      <c r="F1733" s="24">
        <v>53390</v>
      </c>
      <c r="G1733" s="24">
        <v>99970014</v>
      </c>
      <c r="H1733" s="26"/>
      <c r="I1733" s="25">
        <v>0</v>
      </c>
    </row>
    <row r="1734" hidden="1" spans="1:9">
      <c r="A1734" s="24">
        <v>201709</v>
      </c>
      <c r="B1734" s="24">
        <v>451</v>
      </c>
      <c r="C1734" s="24">
        <v>13125911397</v>
      </c>
      <c r="D1734" s="24">
        <v>9816032178221190</v>
      </c>
      <c r="E1734" s="24">
        <v>99</v>
      </c>
      <c r="F1734" s="24">
        <v>53390</v>
      </c>
      <c r="G1734" s="24">
        <v>99970014</v>
      </c>
      <c r="H1734" s="26"/>
      <c r="I1734" s="25">
        <v>0</v>
      </c>
    </row>
    <row r="1735" hidden="1" spans="1:9">
      <c r="A1735" s="24">
        <v>201709</v>
      </c>
      <c r="B1735" s="24">
        <v>451</v>
      </c>
      <c r="C1735" s="24">
        <v>15663875317</v>
      </c>
      <c r="D1735" s="24">
        <v>9817042897110620</v>
      </c>
      <c r="E1735" s="24">
        <v>99</v>
      </c>
      <c r="F1735" s="24">
        <v>53390</v>
      </c>
      <c r="G1735" s="24">
        <v>99970014</v>
      </c>
      <c r="H1735" s="26"/>
      <c r="I1735" s="25">
        <v>0</v>
      </c>
    </row>
    <row r="1736" hidden="1" spans="1:9">
      <c r="A1736" s="24">
        <v>201709</v>
      </c>
      <c r="B1736" s="24">
        <v>451</v>
      </c>
      <c r="C1736" s="24">
        <v>15663875317</v>
      </c>
      <c r="D1736" s="24">
        <v>9817042897110620</v>
      </c>
      <c r="E1736" s="24">
        <v>98</v>
      </c>
      <c r="F1736" s="24">
        <v>53390</v>
      </c>
      <c r="G1736" s="24">
        <v>99970015</v>
      </c>
      <c r="H1736" s="26"/>
      <c r="I1736" s="25">
        <v>0</v>
      </c>
    </row>
    <row r="1737" hidden="1" spans="1:9">
      <c r="A1737" s="24">
        <v>201709</v>
      </c>
      <c r="B1737" s="24">
        <v>451</v>
      </c>
      <c r="C1737" s="24">
        <v>13199530121</v>
      </c>
      <c r="D1737" s="24">
        <v>9817080901204490</v>
      </c>
      <c r="E1737" s="24">
        <v>98</v>
      </c>
      <c r="F1737" s="24">
        <v>53390</v>
      </c>
      <c r="G1737" s="24">
        <v>99970015</v>
      </c>
      <c r="H1737" s="26"/>
      <c r="I1737" s="25">
        <v>0</v>
      </c>
    </row>
    <row r="1738" hidden="1" spans="1:9">
      <c r="A1738" s="24">
        <v>201709</v>
      </c>
      <c r="B1738" s="24">
        <v>451</v>
      </c>
      <c r="C1738" s="24">
        <v>15636160874</v>
      </c>
      <c r="D1738" s="24">
        <v>9816061381580380</v>
      </c>
      <c r="E1738" s="24">
        <v>98</v>
      </c>
      <c r="F1738" s="24">
        <v>53390</v>
      </c>
      <c r="G1738" s="24">
        <v>99970015</v>
      </c>
      <c r="H1738" s="26"/>
      <c r="I1738" s="25">
        <v>0</v>
      </c>
    </row>
    <row r="1739" hidden="1" spans="1:9">
      <c r="A1739" s="24">
        <v>201709</v>
      </c>
      <c r="B1739" s="24">
        <v>451</v>
      </c>
      <c r="C1739" s="24">
        <v>13125911397</v>
      </c>
      <c r="D1739" s="24">
        <v>9816032178221190</v>
      </c>
      <c r="E1739" s="24">
        <v>98</v>
      </c>
      <c r="F1739" s="24">
        <v>53390</v>
      </c>
      <c r="G1739" s="24">
        <v>99970015</v>
      </c>
      <c r="H1739" s="26"/>
      <c r="I1739" s="25">
        <v>0</v>
      </c>
    </row>
    <row r="1740" hidden="1" spans="1:9">
      <c r="A1740" s="24">
        <v>201709</v>
      </c>
      <c r="B1740" s="24">
        <v>451</v>
      </c>
      <c r="C1740" s="24">
        <v>15504500846</v>
      </c>
      <c r="D1740" s="24">
        <v>9816070182412120</v>
      </c>
      <c r="E1740" s="24">
        <v>98</v>
      </c>
      <c r="F1740" s="24">
        <v>53390</v>
      </c>
      <c r="G1740" s="24">
        <v>99970015</v>
      </c>
      <c r="H1740" s="26"/>
      <c r="I1740" s="25">
        <v>0</v>
      </c>
    </row>
    <row r="1741" hidden="1" spans="1:9">
      <c r="A1741" s="24">
        <v>201709</v>
      </c>
      <c r="B1741" s="24">
        <v>451</v>
      </c>
      <c r="C1741" s="24">
        <v>13019723169</v>
      </c>
      <c r="D1741" s="24">
        <v>9816070482503250</v>
      </c>
      <c r="E1741" s="24">
        <v>99</v>
      </c>
      <c r="F1741" s="24">
        <v>53390</v>
      </c>
      <c r="G1741" s="24">
        <v>99970014</v>
      </c>
      <c r="H1741" s="26"/>
      <c r="I1741" s="25">
        <v>0</v>
      </c>
    </row>
    <row r="1742" hidden="1" spans="1:9">
      <c r="A1742" s="24">
        <v>201709</v>
      </c>
      <c r="B1742" s="24">
        <v>451</v>
      </c>
      <c r="C1742" s="24">
        <v>13206571707</v>
      </c>
      <c r="D1742" s="24">
        <v>9817090402324200</v>
      </c>
      <c r="E1742" s="24">
        <v>98</v>
      </c>
      <c r="F1742" s="24">
        <v>53390</v>
      </c>
      <c r="G1742" s="24">
        <v>99970015</v>
      </c>
      <c r="H1742" s="26"/>
      <c r="I1742" s="25">
        <v>0</v>
      </c>
    </row>
    <row r="1743" hidden="1" spans="1:9">
      <c r="A1743" s="24">
        <v>201709</v>
      </c>
      <c r="B1743" s="24">
        <v>451</v>
      </c>
      <c r="C1743" s="24">
        <v>15546108519</v>
      </c>
      <c r="D1743" s="24">
        <v>9816051780499110</v>
      </c>
      <c r="E1743" s="24">
        <v>99</v>
      </c>
      <c r="F1743" s="24">
        <v>53390</v>
      </c>
      <c r="G1743" s="24">
        <v>99970014</v>
      </c>
      <c r="H1743" s="26"/>
      <c r="I1743" s="25">
        <v>0</v>
      </c>
    </row>
    <row r="1744" hidden="1" spans="1:9">
      <c r="A1744" s="24">
        <v>201709</v>
      </c>
      <c r="B1744" s="24">
        <v>451</v>
      </c>
      <c r="C1744" s="24">
        <v>13029726327</v>
      </c>
      <c r="D1744" s="24">
        <v>9816031578020570</v>
      </c>
      <c r="E1744" s="24">
        <v>98</v>
      </c>
      <c r="F1744" s="24">
        <v>53390</v>
      </c>
      <c r="G1744" s="24">
        <v>99970015</v>
      </c>
      <c r="H1744" s="26"/>
      <c r="I1744" s="25">
        <v>0</v>
      </c>
    </row>
    <row r="1745" hidden="1" spans="1:9">
      <c r="A1745" s="24">
        <v>201709</v>
      </c>
      <c r="B1745" s="24">
        <v>451</v>
      </c>
      <c r="C1745" s="24">
        <v>13100874110</v>
      </c>
      <c r="D1745" s="24">
        <v>100708025110887</v>
      </c>
      <c r="E1745" s="24">
        <v>99</v>
      </c>
      <c r="F1745" s="24">
        <v>53390</v>
      </c>
      <c r="G1745" s="24">
        <v>99970014</v>
      </c>
      <c r="H1745" s="26"/>
      <c r="I1745" s="25">
        <v>0</v>
      </c>
    </row>
    <row r="1746" hidden="1" spans="1:9">
      <c r="A1746" s="24">
        <v>201709</v>
      </c>
      <c r="B1746" s="24">
        <v>451</v>
      </c>
      <c r="C1746" s="24">
        <v>13009803147</v>
      </c>
      <c r="D1746" s="24">
        <v>9816070582524720</v>
      </c>
      <c r="E1746" s="24">
        <v>99</v>
      </c>
      <c r="F1746" s="24">
        <v>53390</v>
      </c>
      <c r="G1746" s="24">
        <v>99970014</v>
      </c>
      <c r="H1746" s="26"/>
      <c r="I1746" s="25">
        <v>0</v>
      </c>
    </row>
    <row r="1747" hidden="1" spans="1:9">
      <c r="A1747" s="24">
        <v>201709</v>
      </c>
      <c r="B1747" s="24">
        <v>451</v>
      </c>
      <c r="C1747" s="24">
        <v>15546405596</v>
      </c>
      <c r="D1747" s="24">
        <v>9817032495617800</v>
      </c>
      <c r="E1747" s="24">
        <v>98</v>
      </c>
      <c r="F1747" s="24">
        <v>53390</v>
      </c>
      <c r="G1747" s="24">
        <v>99970015</v>
      </c>
      <c r="H1747" s="26"/>
      <c r="I1747" s="25">
        <v>0</v>
      </c>
    </row>
    <row r="1748" hidden="1" spans="1:9">
      <c r="A1748" s="24">
        <v>201709</v>
      </c>
      <c r="B1748" s="24">
        <v>451</v>
      </c>
      <c r="C1748" s="24">
        <v>13115316502</v>
      </c>
      <c r="D1748" s="24">
        <v>9816060881408180</v>
      </c>
      <c r="E1748" s="24">
        <v>99</v>
      </c>
      <c r="F1748" s="24">
        <v>53390</v>
      </c>
      <c r="G1748" s="24">
        <v>99970014</v>
      </c>
      <c r="H1748" s="26"/>
      <c r="I1748" s="25">
        <v>0</v>
      </c>
    </row>
    <row r="1749" hidden="1" spans="1:9">
      <c r="A1749" s="24">
        <v>201709</v>
      </c>
      <c r="B1749" s="24">
        <v>451</v>
      </c>
      <c r="C1749" s="24">
        <v>18686782050</v>
      </c>
      <c r="D1749" s="24">
        <v>9816121990669030</v>
      </c>
      <c r="E1749" s="24">
        <v>98</v>
      </c>
      <c r="F1749" s="24">
        <v>53390</v>
      </c>
      <c r="G1749" s="24">
        <v>99970015</v>
      </c>
      <c r="H1749" s="26"/>
      <c r="I1749" s="25">
        <v>0</v>
      </c>
    </row>
    <row r="1750" hidden="1" spans="1:9">
      <c r="A1750" s="24">
        <v>201709</v>
      </c>
      <c r="B1750" s="24">
        <v>451</v>
      </c>
      <c r="C1750" s="24">
        <v>15694519513</v>
      </c>
      <c r="D1750" s="24">
        <v>9816101986860310</v>
      </c>
      <c r="E1750" s="24">
        <v>98</v>
      </c>
      <c r="F1750" s="24">
        <v>53390</v>
      </c>
      <c r="G1750" s="24">
        <v>99970015</v>
      </c>
      <c r="H1750" s="26"/>
      <c r="I1750" s="25">
        <v>0</v>
      </c>
    </row>
    <row r="1751" hidden="1" spans="1:9">
      <c r="A1751" s="24">
        <v>201709</v>
      </c>
      <c r="B1751" s="24">
        <v>451</v>
      </c>
      <c r="C1751" s="24">
        <v>13029726327</v>
      </c>
      <c r="D1751" s="24">
        <v>9816031578020570</v>
      </c>
      <c r="E1751" s="24">
        <v>99</v>
      </c>
      <c r="F1751" s="24">
        <v>53390</v>
      </c>
      <c r="G1751" s="24">
        <v>99970014</v>
      </c>
      <c r="H1751" s="26"/>
      <c r="I1751" s="25">
        <v>0</v>
      </c>
    </row>
    <row r="1752" hidden="1" spans="1:9">
      <c r="A1752" s="24">
        <v>201709</v>
      </c>
      <c r="B1752" s="24">
        <v>451</v>
      </c>
      <c r="C1752" s="24">
        <v>13206571707</v>
      </c>
      <c r="D1752" s="24">
        <v>9817090402324200</v>
      </c>
      <c r="E1752" s="24">
        <v>99</v>
      </c>
      <c r="F1752" s="24">
        <v>53390</v>
      </c>
      <c r="G1752" s="24">
        <v>99970014</v>
      </c>
      <c r="H1752" s="26"/>
      <c r="I1752" s="25">
        <v>0</v>
      </c>
    </row>
    <row r="1753" hidden="1" spans="1:9">
      <c r="A1753" s="24">
        <v>201709</v>
      </c>
      <c r="B1753" s="24">
        <v>451</v>
      </c>
      <c r="C1753" s="24">
        <v>13029807572</v>
      </c>
      <c r="D1753" s="24">
        <v>9816020377184640</v>
      </c>
      <c r="E1753" s="24">
        <v>98</v>
      </c>
      <c r="F1753" s="24">
        <v>53390</v>
      </c>
      <c r="G1753" s="24">
        <v>99970015</v>
      </c>
      <c r="H1753" s="26"/>
      <c r="I1753" s="25">
        <v>0</v>
      </c>
    </row>
    <row r="1754" hidden="1" spans="1:9">
      <c r="A1754" s="24">
        <v>201709</v>
      </c>
      <c r="B1754" s="24">
        <v>451</v>
      </c>
      <c r="C1754" s="24">
        <v>13115316502</v>
      </c>
      <c r="D1754" s="24">
        <v>9816060881408180</v>
      </c>
      <c r="E1754" s="24">
        <v>98</v>
      </c>
      <c r="F1754" s="24">
        <v>53390</v>
      </c>
      <c r="G1754" s="24">
        <v>99970015</v>
      </c>
      <c r="H1754" s="26"/>
      <c r="I1754" s="25">
        <v>0</v>
      </c>
    </row>
    <row r="1755" hidden="1" spans="1:9">
      <c r="A1755" s="24">
        <v>201709</v>
      </c>
      <c r="B1755" s="24">
        <v>451</v>
      </c>
      <c r="C1755" s="24">
        <v>15561563870</v>
      </c>
      <c r="D1755" s="24">
        <v>9816092685848590</v>
      </c>
      <c r="E1755" s="24">
        <v>98</v>
      </c>
      <c r="F1755" s="24">
        <v>53390</v>
      </c>
      <c r="G1755" s="24">
        <v>99970015</v>
      </c>
      <c r="H1755" s="26"/>
      <c r="I1755" s="25">
        <v>0</v>
      </c>
    </row>
    <row r="1756" hidden="1" spans="1:9">
      <c r="A1756" s="24">
        <v>201709</v>
      </c>
      <c r="B1756" s="24">
        <v>451</v>
      </c>
      <c r="C1756" s="24">
        <v>15546513417</v>
      </c>
      <c r="D1756" s="24">
        <v>9817041396528570</v>
      </c>
      <c r="E1756" s="24">
        <v>99</v>
      </c>
      <c r="F1756" s="24">
        <v>53390</v>
      </c>
      <c r="G1756" s="24">
        <v>99970014</v>
      </c>
      <c r="H1756" s="26"/>
      <c r="I1756" s="25">
        <v>0</v>
      </c>
    </row>
    <row r="1757" hidden="1" spans="1:9">
      <c r="A1757" s="24">
        <v>201709</v>
      </c>
      <c r="B1757" s="24">
        <v>451</v>
      </c>
      <c r="C1757" s="24">
        <v>13054281568</v>
      </c>
      <c r="D1757" s="24">
        <v>9815112074902200</v>
      </c>
      <c r="E1757" s="24">
        <v>98</v>
      </c>
      <c r="F1757" s="24">
        <v>53390</v>
      </c>
      <c r="G1757" s="24">
        <v>99970015</v>
      </c>
      <c r="H1757" s="26"/>
      <c r="I1757" s="25">
        <v>0</v>
      </c>
    </row>
    <row r="1758" hidden="1" spans="1:9">
      <c r="A1758" s="24">
        <v>201709</v>
      </c>
      <c r="B1758" s="24">
        <v>451</v>
      </c>
      <c r="C1758" s="24">
        <v>13199530121</v>
      </c>
      <c r="D1758" s="24">
        <v>9817080901204490</v>
      </c>
      <c r="E1758" s="24">
        <v>99</v>
      </c>
      <c r="F1758" s="24">
        <v>53390</v>
      </c>
      <c r="G1758" s="24">
        <v>99970014</v>
      </c>
      <c r="H1758" s="26"/>
      <c r="I1758" s="25">
        <v>0</v>
      </c>
    </row>
    <row r="1759" hidden="1" spans="1:9">
      <c r="A1759" s="24">
        <v>201709</v>
      </c>
      <c r="B1759" s="24">
        <v>451</v>
      </c>
      <c r="C1759" s="24">
        <v>13206696812</v>
      </c>
      <c r="D1759" s="24">
        <v>9817081401365760</v>
      </c>
      <c r="E1759" s="24">
        <v>98</v>
      </c>
      <c r="F1759" s="24">
        <v>53390</v>
      </c>
      <c r="G1759" s="24">
        <v>99970015</v>
      </c>
      <c r="H1759" s="26"/>
      <c r="I1759" s="25">
        <v>0</v>
      </c>
    </row>
    <row r="1760" hidden="1" spans="1:9">
      <c r="A1760" s="24">
        <v>201709</v>
      </c>
      <c r="B1760" s="24">
        <v>451</v>
      </c>
      <c r="C1760" s="24">
        <v>15546108519</v>
      </c>
      <c r="D1760" s="24">
        <v>9816051780499110</v>
      </c>
      <c r="E1760" s="24">
        <v>98</v>
      </c>
      <c r="F1760" s="24">
        <v>53390</v>
      </c>
      <c r="G1760" s="24">
        <v>99970015</v>
      </c>
      <c r="H1760" s="26"/>
      <c r="I1760" s="25">
        <v>0</v>
      </c>
    </row>
    <row r="1761" hidden="1" spans="1:9">
      <c r="A1761" s="24">
        <v>201709</v>
      </c>
      <c r="B1761" s="24">
        <v>451</v>
      </c>
      <c r="C1761" s="24">
        <v>15545540032</v>
      </c>
      <c r="D1761" s="24">
        <v>101105273082804</v>
      </c>
      <c r="E1761" s="24">
        <v>99</v>
      </c>
      <c r="F1761" s="24">
        <v>53390</v>
      </c>
      <c r="G1761" s="24">
        <v>99970014</v>
      </c>
      <c r="H1761" s="26"/>
      <c r="I1761" s="25">
        <v>0</v>
      </c>
    </row>
    <row r="1762" hidden="1" spans="1:9">
      <c r="A1762" s="24">
        <v>201709</v>
      </c>
      <c r="B1762" s="24">
        <v>451</v>
      </c>
      <c r="C1762" s="24">
        <v>15545540032</v>
      </c>
      <c r="D1762" s="24">
        <v>101105273082804</v>
      </c>
      <c r="E1762" s="24">
        <v>98</v>
      </c>
      <c r="F1762" s="24">
        <v>53390</v>
      </c>
      <c r="G1762" s="24">
        <v>99970015</v>
      </c>
      <c r="H1762" s="26"/>
      <c r="I1762" s="25">
        <v>0</v>
      </c>
    </row>
    <row r="1763" hidden="1" spans="1:9">
      <c r="A1763" s="24">
        <v>201709</v>
      </c>
      <c r="B1763" s="24">
        <v>451</v>
      </c>
      <c r="C1763" s="24">
        <v>13019723169</v>
      </c>
      <c r="D1763" s="24">
        <v>9816070482503250</v>
      </c>
      <c r="E1763" s="24">
        <v>98</v>
      </c>
      <c r="F1763" s="24">
        <v>53390</v>
      </c>
      <c r="G1763" s="24">
        <v>99970015</v>
      </c>
      <c r="H1763" s="26"/>
      <c r="I1763" s="25">
        <v>0</v>
      </c>
    </row>
    <row r="1764" hidden="1" spans="1:9">
      <c r="A1764" s="24">
        <v>201709</v>
      </c>
      <c r="B1764" s="24">
        <v>451</v>
      </c>
      <c r="C1764" s="24">
        <v>13009803147</v>
      </c>
      <c r="D1764" s="24">
        <v>9816070582524720</v>
      </c>
      <c r="E1764" s="24">
        <v>98</v>
      </c>
      <c r="F1764" s="24">
        <v>53390</v>
      </c>
      <c r="G1764" s="24">
        <v>99970015</v>
      </c>
      <c r="H1764" s="26"/>
      <c r="I1764" s="25">
        <v>0</v>
      </c>
    </row>
    <row r="1765" hidden="1" spans="1:9">
      <c r="A1765" s="24">
        <v>201709</v>
      </c>
      <c r="B1765" s="24">
        <v>451</v>
      </c>
      <c r="C1765" s="24">
        <v>13206696812</v>
      </c>
      <c r="D1765" s="24">
        <v>9817081401365760</v>
      </c>
      <c r="E1765" s="24">
        <v>99</v>
      </c>
      <c r="F1765" s="24">
        <v>53390</v>
      </c>
      <c r="G1765" s="24">
        <v>99970014</v>
      </c>
      <c r="H1765" s="26"/>
      <c r="I1765" s="25">
        <v>0</v>
      </c>
    </row>
    <row r="1766" hidden="1" spans="1:9">
      <c r="A1766" s="24">
        <v>201709</v>
      </c>
      <c r="B1766" s="24">
        <v>451</v>
      </c>
      <c r="C1766" s="24">
        <v>13199520937</v>
      </c>
      <c r="D1766" s="24">
        <v>9817092503157040</v>
      </c>
      <c r="E1766" s="24">
        <v>99</v>
      </c>
      <c r="F1766" s="24">
        <v>53390</v>
      </c>
      <c r="G1766" s="24">
        <v>99970014</v>
      </c>
      <c r="H1766" s="26"/>
      <c r="I1766" s="25">
        <v>0</v>
      </c>
    </row>
    <row r="1767" hidden="1" spans="1:9">
      <c r="A1767" s="24">
        <v>201709</v>
      </c>
      <c r="B1767" s="24">
        <v>452</v>
      </c>
      <c r="C1767" s="24">
        <v>13069970854</v>
      </c>
      <c r="D1767" s="24">
        <v>9816080983575180</v>
      </c>
      <c r="E1767" s="24">
        <v>98</v>
      </c>
      <c r="F1767" s="24">
        <v>53390</v>
      </c>
      <c r="G1767" s="24">
        <v>99970015</v>
      </c>
      <c r="H1767" s="26"/>
      <c r="I1767" s="25">
        <v>0</v>
      </c>
    </row>
    <row r="1768" hidden="1" spans="1:9">
      <c r="A1768" s="24">
        <v>201709</v>
      </c>
      <c r="B1768" s="24">
        <v>452</v>
      </c>
      <c r="C1768" s="24">
        <v>13089740575</v>
      </c>
      <c r="D1768" s="24">
        <v>9816050980206980</v>
      </c>
      <c r="E1768" s="24">
        <v>98</v>
      </c>
      <c r="F1768" s="24">
        <v>53390</v>
      </c>
      <c r="G1768" s="24">
        <v>99970015</v>
      </c>
      <c r="H1768" s="26"/>
      <c r="I1768" s="25">
        <v>0</v>
      </c>
    </row>
    <row r="1769" hidden="1" spans="1:9">
      <c r="A1769" s="24">
        <v>201709</v>
      </c>
      <c r="B1769" s="24">
        <v>452</v>
      </c>
      <c r="C1769" s="24">
        <v>13089755402</v>
      </c>
      <c r="D1769" s="24">
        <v>9815081171444520</v>
      </c>
      <c r="E1769" s="24">
        <v>99</v>
      </c>
      <c r="F1769" s="24">
        <v>53390</v>
      </c>
      <c r="G1769" s="24">
        <v>99970014</v>
      </c>
      <c r="H1769" s="26"/>
      <c r="I1769" s="25">
        <v>0</v>
      </c>
    </row>
    <row r="1770" hidden="1" spans="1:9">
      <c r="A1770" s="24">
        <v>201709</v>
      </c>
      <c r="B1770" s="24">
        <v>452</v>
      </c>
      <c r="C1770" s="24">
        <v>13089755402</v>
      </c>
      <c r="D1770" s="24">
        <v>9815081171444520</v>
      </c>
      <c r="E1770" s="24">
        <v>98</v>
      </c>
      <c r="F1770" s="24">
        <v>53390</v>
      </c>
      <c r="G1770" s="24">
        <v>99970015</v>
      </c>
      <c r="H1770" s="26"/>
      <c r="I1770" s="25">
        <v>0</v>
      </c>
    </row>
    <row r="1771" hidden="1" spans="1:9">
      <c r="A1771" s="24">
        <v>201709</v>
      </c>
      <c r="B1771" s="24">
        <v>454</v>
      </c>
      <c r="C1771" s="24">
        <v>15545413110</v>
      </c>
      <c r="D1771" s="24">
        <v>9816011176616520</v>
      </c>
      <c r="E1771" s="24">
        <v>98</v>
      </c>
      <c r="F1771" s="24">
        <v>53390</v>
      </c>
      <c r="G1771" s="24">
        <v>99970015</v>
      </c>
      <c r="H1771" s="26"/>
      <c r="I1771" s="25">
        <v>0</v>
      </c>
    </row>
    <row r="1772" hidden="1" spans="1:9">
      <c r="A1772" s="24">
        <v>201709</v>
      </c>
      <c r="B1772" s="24">
        <v>454</v>
      </c>
      <c r="C1772" s="24">
        <v>15545413110</v>
      </c>
      <c r="D1772" s="24">
        <v>9816011176616520</v>
      </c>
      <c r="E1772" s="24">
        <v>99</v>
      </c>
      <c r="F1772" s="24">
        <v>53390</v>
      </c>
      <c r="G1772" s="24">
        <v>99970014</v>
      </c>
      <c r="H1772" s="26"/>
      <c r="I1772" s="25">
        <v>0</v>
      </c>
    </row>
    <row r="1773" hidden="1" spans="1:9">
      <c r="A1773" s="24">
        <v>201709</v>
      </c>
      <c r="B1773" s="24">
        <v>468</v>
      </c>
      <c r="C1773" s="24">
        <v>15545903995</v>
      </c>
      <c r="D1773" s="24">
        <v>9713042218943040</v>
      </c>
      <c r="E1773" s="24">
        <v>98</v>
      </c>
      <c r="F1773" s="24">
        <v>53390</v>
      </c>
      <c r="G1773" s="24">
        <v>99970015</v>
      </c>
      <c r="H1773" s="26"/>
      <c r="I1773" s="25">
        <v>0</v>
      </c>
    </row>
    <row r="1774" hidden="1" spans="1:9">
      <c r="A1774" s="24">
        <v>201709</v>
      </c>
      <c r="B1774" s="24">
        <v>468</v>
      </c>
      <c r="C1774" s="24">
        <v>15545903995</v>
      </c>
      <c r="D1774" s="24">
        <v>9713042218943040</v>
      </c>
      <c r="E1774" s="24">
        <v>99</v>
      </c>
      <c r="F1774" s="24">
        <v>53390</v>
      </c>
      <c r="G1774" s="24">
        <v>99970014</v>
      </c>
      <c r="H1774" s="26"/>
      <c r="I1774" s="25">
        <v>0</v>
      </c>
    </row>
    <row r="1775" hidden="1" spans="1:9">
      <c r="A1775" s="24">
        <v>201709</v>
      </c>
      <c r="B1775" s="24">
        <v>456</v>
      </c>
      <c r="C1775" s="24">
        <v>15604565830</v>
      </c>
      <c r="D1775" s="24">
        <v>9816080983603520</v>
      </c>
      <c r="E1775" s="24">
        <v>98</v>
      </c>
      <c r="F1775" s="24">
        <v>53390</v>
      </c>
      <c r="G1775" s="24">
        <v>99970015</v>
      </c>
      <c r="H1775" s="26"/>
      <c r="I1775" s="25">
        <v>0</v>
      </c>
    </row>
    <row r="1776" hidden="1" spans="1:9">
      <c r="A1776" s="24">
        <v>201709</v>
      </c>
      <c r="B1776" s="24">
        <v>456</v>
      </c>
      <c r="C1776" s="24">
        <v>15604565830</v>
      </c>
      <c r="D1776" s="24">
        <v>9816080983603520</v>
      </c>
      <c r="E1776" s="24">
        <v>99</v>
      </c>
      <c r="F1776" s="24">
        <v>53390</v>
      </c>
      <c r="G1776" s="24">
        <v>99970014</v>
      </c>
      <c r="H1776" s="26"/>
      <c r="I1776" s="25">
        <v>0</v>
      </c>
    </row>
    <row r="1777" hidden="1" spans="1:9">
      <c r="A1777" s="24">
        <v>201709</v>
      </c>
      <c r="B1777" s="24">
        <v>456</v>
      </c>
      <c r="C1777" s="24">
        <v>13214668068</v>
      </c>
      <c r="D1777" s="24">
        <v>9815120975450940</v>
      </c>
      <c r="E1777" s="24">
        <v>99</v>
      </c>
      <c r="F1777" s="24">
        <v>53390</v>
      </c>
      <c r="G1777" s="24">
        <v>99970014</v>
      </c>
      <c r="H1777" s="26"/>
      <c r="I1777" s="25">
        <v>0</v>
      </c>
    </row>
    <row r="1778" hidden="1" spans="1:9">
      <c r="A1778" s="24">
        <v>201709</v>
      </c>
      <c r="B1778" s="24">
        <v>456</v>
      </c>
      <c r="C1778" s="24">
        <v>13214668068</v>
      </c>
      <c r="D1778" s="24">
        <v>9815120975450940</v>
      </c>
      <c r="E1778" s="24">
        <v>98</v>
      </c>
      <c r="F1778" s="24">
        <v>53390</v>
      </c>
      <c r="G1778" s="24">
        <v>99970015</v>
      </c>
      <c r="H1778" s="26"/>
      <c r="I1778" s="25">
        <v>0</v>
      </c>
    </row>
    <row r="1779" hidden="1" spans="1:9">
      <c r="A1779" s="24">
        <v>201709</v>
      </c>
      <c r="B1779" s="24">
        <v>456</v>
      </c>
      <c r="C1779" s="24">
        <v>13124560757</v>
      </c>
      <c r="D1779" s="24">
        <v>9816062281952890</v>
      </c>
      <c r="E1779" s="24">
        <v>99</v>
      </c>
      <c r="F1779" s="24">
        <v>53390</v>
      </c>
      <c r="G1779" s="24">
        <v>99970014</v>
      </c>
      <c r="H1779" s="26"/>
      <c r="I1779" s="25">
        <v>0</v>
      </c>
    </row>
    <row r="1780" hidden="1" spans="1:9">
      <c r="A1780" s="24">
        <v>201709</v>
      </c>
      <c r="B1780" s="24">
        <v>456</v>
      </c>
      <c r="C1780" s="24">
        <v>13124560757</v>
      </c>
      <c r="D1780" s="24">
        <v>9816062281952890</v>
      </c>
      <c r="E1780" s="24">
        <v>98</v>
      </c>
      <c r="F1780" s="24">
        <v>53390</v>
      </c>
      <c r="G1780" s="24">
        <v>99970015</v>
      </c>
      <c r="H1780" s="26"/>
      <c r="I1780" s="25">
        <v>0</v>
      </c>
    </row>
    <row r="1781" hidden="1" spans="1:9">
      <c r="A1781" s="24">
        <v>201709</v>
      </c>
      <c r="B1781" s="24">
        <v>467</v>
      </c>
      <c r="C1781" s="24">
        <v>13224675158</v>
      </c>
      <c r="D1781" s="24">
        <v>9713071225987090</v>
      </c>
      <c r="E1781" s="24">
        <v>99</v>
      </c>
      <c r="F1781" s="24">
        <v>53390</v>
      </c>
      <c r="G1781" s="24">
        <v>99970014</v>
      </c>
      <c r="H1781" s="26"/>
      <c r="I1781" s="25">
        <v>0</v>
      </c>
    </row>
    <row r="1782" hidden="1" spans="1:9">
      <c r="A1782" s="24">
        <v>201709</v>
      </c>
      <c r="B1782" s="24">
        <v>467</v>
      </c>
      <c r="C1782" s="24">
        <v>13224675158</v>
      </c>
      <c r="D1782" s="24">
        <v>9713071225987090</v>
      </c>
      <c r="E1782" s="24">
        <v>98</v>
      </c>
      <c r="F1782" s="24">
        <v>53390</v>
      </c>
      <c r="G1782" s="24">
        <v>99970015</v>
      </c>
      <c r="H1782" s="26"/>
      <c r="I1782" s="25">
        <v>0</v>
      </c>
    </row>
    <row r="1783" hidden="1" spans="1:9">
      <c r="A1783" s="24">
        <v>201709</v>
      </c>
      <c r="B1783" s="24">
        <v>464</v>
      </c>
      <c r="C1783" s="24">
        <v>15645570168</v>
      </c>
      <c r="D1783" s="24">
        <v>9815120875435580</v>
      </c>
      <c r="E1783" s="24">
        <v>98</v>
      </c>
      <c r="F1783" s="24">
        <v>53390</v>
      </c>
      <c r="G1783" s="24">
        <v>99970015</v>
      </c>
      <c r="H1783" s="26"/>
      <c r="I1783" s="25">
        <v>0</v>
      </c>
    </row>
    <row r="1784" hidden="1" spans="1:9">
      <c r="A1784" s="24">
        <v>201709</v>
      </c>
      <c r="B1784" s="24">
        <v>464</v>
      </c>
      <c r="C1784" s="24">
        <v>15645570168</v>
      </c>
      <c r="D1784" s="24">
        <v>9815120875435580</v>
      </c>
      <c r="E1784" s="24">
        <v>99</v>
      </c>
      <c r="F1784" s="24">
        <v>53390</v>
      </c>
      <c r="G1784" s="24">
        <v>99970014</v>
      </c>
      <c r="H1784" s="26"/>
      <c r="I1784" s="25">
        <v>0</v>
      </c>
    </row>
    <row r="1785" hidden="1" spans="1:9">
      <c r="A1785" s="24">
        <v>201709</v>
      </c>
      <c r="B1785" s="24">
        <v>459</v>
      </c>
      <c r="C1785" s="24">
        <v>13039826317</v>
      </c>
      <c r="D1785" s="24">
        <v>9815102773691000</v>
      </c>
      <c r="E1785" s="24">
        <v>98</v>
      </c>
      <c r="F1785" s="24">
        <v>53390</v>
      </c>
      <c r="G1785" s="24">
        <v>99970015</v>
      </c>
      <c r="H1785" s="26"/>
      <c r="I1785" s="25">
        <v>0</v>
      </c>
    </row>
    <row r="1786" hidden="1" spans="1:9">
      <c r="A1786" s="24">
        <v>201709</v>
      </c>
      <c r="B1786" s="24">
        <v>459</v>
      </c>
      <c r="C1786" s="24">
        <v>15604593101</v>
      </c>
      <c r="D1786" s="24">
        <v>9816031077881550</v>
      </c>
      <c r="E1786" s="24">
        <v>98</v>
      </c>
      <c r="F1786" s="24">
        <v>53390</v>
      </c>
      <c r="G1786" s="24">
        <v>99970015</v>
      </c>
      <c r="H1786" s="26"/>
      <c r="I1786" s="25">
        <v>0</v>
      </c>
    </row>
    <row r="1787" hidden="1" spans="1:9">
      <c r="A1787" s="24">
        <v>201709</v>
      </c>
      <c r="B1787" s="24">
        <v>459</v>
      </c>
      <c r="C1787" s="24">
        <v>18644020869</v>
      </c>
      <c r="D1787" s="24">
        <v>9815101373262960</v>
      </c>
      <c r="E1787" s="24">
        <v>99</v>
      </c>
      <c r="F1787" s="24">
        <v>53390</v>
      </c>
      <c r="G1787" s="24">
        <v>99970014</v>
      </c>
      <c r="H1787" s="26"/>
      <c r="I1787" s="25">
        <v>0</v>
      </c>
    </row>
    <row r="1788" hidden="1" spans="1:9">
      <c r="A1788" s="24">
        <v>201709</v>
      </c>
      <c r="B1788" s="24">
        <v>459</v>
      </c>
      <c r="C1788" s="24">
        <v>13199407682</v>
      </c>
      <c r="D1788" s="24">
        <v>9816082584202310</v>
      </c>
      <c r="E1788" s="24">
        <v>98</v>
      </c>
      <c r="F1788" s="24">
        <v>53390</v>
      </c>
      <c r="G1788" s="24">
        <v>99970015</v>
      </c>
      <c r="H1788" s="26"/>
      <c r="I1788" s="25">
        <v>0</v>
      </c>
    </row>
    <row r="1789" hidden="1" spans="1:9">
      <c r="A1789" s="24">
        <v>201709</v>
      </c>
      <c r="B1789" s="24">
        <v>459</v>
      </c>
      <c r="C1789" s="24">
        <v>18603679568</v>
      </c>
      <c r="D1789" s="24">
        <v>9815061169665820</v>
      </c>
      <c r="E1789" s="24">
        <v>98</v>
      </c>
      <c r="F1789" s="24">
        <v>53390</v>
      </c>
      <c r="G1789" s="24">
        <v>99970015</v>
      </c>
      <c r="H1789" s="26"/>
      <c r="I1789" s="25">
        <v>0</v>
      </c>
    </row>
    <row r="1790" hidden="1" spans="1:9">
      <c r="A1790" s="24">
        <v>201709</v>
      </c>
      <c r="B1790" s="24">
        <v>459</v>
      </c>
      <c r="C1790" s="24">
        <v>13019085503</v>
      </c>
      <c r="D1790" s="24">
        <v>9815102773696610</v>
      </c>
      <c r="E1790" s="24">
        <v>99</v>
      </c>
      <c r="F1790" s="24">
        <v>53390</v>
      </c>
      <c r="G1790" s="24">
        <v>99970014</v>
      </c>
      <c r="H1790" s="26"/>
      <c r="I1790" s="25">
        <v>0</v>
      </c>
    </row>
    <row r="1791" hidden="1" spans="1:9">
      <c r="A1791" s="24">
        <v>201709</v>
      </c>
      <c r="B1791" s="24">
        <v>459</v>
      </c>
      <c r="C1791" s="24">
        <v>13039826317</v>
      </c>
      <c r="D1791" s="24">
        <v>9815102773691000</v>
      </c>
      <c r="E1791" s="24">
        <v>99</v>
      </c>
      <c r="F1791" s="24">
        <v>53390</v>
      </c>
      <c r="G1791" s="24">
        <v>99970014</v>
      </c>
      <c r="H1791" s="26"/>
      <c r="I1791" s="25">
        <v>0</v>
      </c>
    </row>
    <row r="1792" hidden="1" spans="1:9">
      <c r="A1792" s="24">
        <v>201709</v>
      </c>
      <c r="B1792" s="24">
        <v>459</v>
      </c>
      <c r="C1792" s="24">
        <v>13298771513</v>
      </c>
      <c r="D1792" s="24">
        <v>9817051997964000</v>
      </c>
      <c r="E1792" s="24">
        <v>98</v>
      </c>
      <c r="F1792" s="24">
        <v>53390</v>
      </c>
      <c r="G1792" s="24">
        <v>99970015</v>
      </c>
      <c r="H1792" s="26"/>
      <c r="I1792" s="25">
        <v>0</v>
      </c>
    </row>
    <row r="1793" hidden="1" spans="1:9">
      <c r="A1793" s="24">
        <v>201709</v>
      </c>
      <c r="B1793" s="24">
        <v>459</v>
      </c>
      <c r="C1793" s="24">
        <v>18644020869</v>
      </c>
      <c r="D1793" s="24">
        <v>9815101373262960</v>
      </c>
      <c r="E1793" s="24">
        <v>98</v>
      </c>
      <c r="F1793" s="24">
        <v>53390</v>
      </c>
      <c r="G1793" s="24">
        <v>99970015</v>
      </c>
      <c r="H1793" s="26"/>
      <c r="I1793" s="25">
        <v>0</v>
      </c>
    </row>
    <row r="1794" hidden="1" spans="1:9">
      <c r="A1794" s="24">
        <v>201709</v>
      </c>
      <c r="B1794" s="24">
        <v>459</v>
      </c>
      <c r="C1794" s="24">
        <v>13199407682</v>
      </c>
      <c r="D1794" s="24">
        <v>9816082584202310</v>
      </c>
      <c r="E1794" s="24">
        <v>99</v>
      </c>
      <c r="F1794" s="24">
        <v>53390</v>
      </c>
      <c r="G1794" s="24">
        <v>99970014</v>
      </c>
      <c r="H1794" s="26"/>
      <c r="I1794" s="25">
        <v>0</v>
      </c>
    </row>
    <row r="1795" hidden="1" spans="1:9">
      <c r="A1795" s="24">
        <v>201709</v>
      </c>
      <c r="B1795" s="24">
        <v>459</v>
      </c>
      <c r="C1795" s="24">
        <v>15604593101</v>
      </c>
      <c r="D1795" s="24">
        <v>9816031077881550</v>
      </c>
      <c r="E1795" s="24">
        <v>99</v>
      </c>
      <c r="F1795" s="24">
        <v>53390</v>
      </c>
      <c r="G1795" s="24">
        <v>99970014</v>
      </c>
      <c r="H1795" s="26"/>
      <c r="I1795" s="25">
        <v>0</v>
      </c>
    </row>
    <row r="1796" hidden="1" spans="1:9">
      <c r="A1796" s="24">
        <v>201709</v>
      </c>
      <c r="B1796" s="24">
        <v>459</v>
      </c>
      <c r="C1796" s="24">
        <v>13089030281</v>
      </c>
      <c r="D1796" s="24">
        <v>9816090184561740</v>
      </c>
      <c r="E1796" s="24">
        <v>99</v>
      </c>
      <c r="F1796" s="24">
        <v>53390</v>
      </c>
      <c r="G1796" s="24">
        <v>99970014</v>
      </c>
      <c r="H1796" s="26"/>
      <c r="I1796" s="25">
        <v>0</v>
      </c>
    </row>
    <row r="1797" hidden="1" spans="1:9">
      <c r="A1797" s="24">
        <v>201709</v>
      </c>
      <c r="B1797" s="24">
        <v>459</v>
      </c>
      <c r="C1797" s="24">
        <v>13089030281</v>
      </c>
      <c r="D1797" s="24">
        <v>9816090184561740</v>
      </c>
      <c r="E1797" s="24">
        <v>98</v>
      </c>
      <c r="F1797" s="24">
        <v>53390</v>
      </c>
      <c r="G1797" s="24">
        <v>99970015</v>
      </c>
      <c r="H1797" s="26"/>
      <c r="I1797" s="25">
        <v>0</v>
      </c>
    </row>
    <row r="1798" hidden="1" spans="1:9">
      <c r="A1798" s="24">
        <v>201709</v>
      </c>
      <c r="B1798" s="24">
        <v>459</v>
      </c>
      <c r="C1798" s="24">
        <v>13019085503</v>
      </c>
      <c r="D1798" s="24">
        <v>9815102773696610</v>
      </c>
      <c r="E1798" s="24">
        <v>98</v>
      </c>
      <c r="F1798" s="24">
        <v>53390</v>
      </c>
      <c r="G1798" s="24">
        <v>99970015</v>
      </c>
      <c r="H1798" s="26"/>
      <c r="I1798" s="25">
        <v>0</v>
      </c>
    </row>
    <row r="1799" hidden="1" spans="1:9">
      <c r="A1799" s="24">
        <v>201709</v>
      </c>
      <c r="B1799" s="24">
        <v>459</v>
      </c>
      <c r="C1799" s="24">
        <v>18603679568</v>
      </c>
      <c r="D1799" s="24">
        <v>9815061169665820</v>
      </c>
      <c r="E1799" s="24">
        <v>99</v>
      </c>
      <c r="F1799" s="24">
        <v>53390</v>
      </c>
      <c r="G1799" s="24">
        <v>99970014</v>
      </c>
      <c r="H1799" s="26"/>
      <c r="I1799" s="25">
        <v>0</v>
      </c>
    </row>
    <row r="1800" hidden="1" spans="1:9">
      <c r="A1800" s="24">
        <v>201709</v>
      </c>
      <c r="B1800" s="24">
        <v>455</v>
      </c>
      <c r="C1800" s="24">
        <v>13039953705</v>
      </c>
      <c r="D1800" s="24">
        <v>9816053181124200</v>
      </c>
      <c r="E1800" s="24">
        <v>99</v>
      </c>
      <c r="F1800" s="24">
        <v>53390</v>
      </c>
      <c r="G1800" s="24">
        <v>99970014</v>
      </c>
      <c r="H1800" s="26"/>
      <c r="I1800" s="25">
        <v>0</v>
      </c>
    </row>
    <row r="1801" hidden="1" spans="1:9">
      <c r="A1801" s="24">
        <v>201709</v>
      </c>
      <c r="B1801" s="24">
        <v>455</v>
      </c>
      <c r="C1801" s="24">
        <v>15545556309</v>
      </c>
      <c r="D1801" s="24">
        <v>9816032978578740</v>
      </c>
      <c r="E1801" s="24">
        <v>98</v>
      </c>
      <c r="F1801" s="24">
        <v>53390</v>
      </c>
      <c r="G1801" s="24">
        <v>99970015</v>
      </c>
      <c r="H1801" s="26"/>
      <c r="I1801" s="25">
        <v>0</v>
      </c>
    </row>
    <row r="1802" hidden="1" spans="1:9">
      <c r="A1802" s="24">
        <v>201709</v>
      </c>
      <c r="B1802" s="24">
        <v>455</v>
      </c>
      <c r="C1802" s="24">
        <v>13039953705</v>
      </c>
      <c r="D1802" s="24">
        <v>9816053181124200</v>
      </c>
      <c r="E1802" s="24">
        <v>98</v>
      </c>
      <c r="F1802" s="24">
        <v>53390</v>
      </c>
      <c r="G1802" s="24">
        <v>99970015</v>
      </c>
      <c r="H1802" s="26"/>
      <c r="I1802" s="25">
        <v>0</v>
      </c>
    </row>
    <row r="1803" hidden="1" spans="1:9">
      <c r="A1803" s="24">
        <v>201709</v>
      </c>
      <c r="B1803" s="24">
        <v>458</v>
      </c>
      <c r="C1803" s="24">
        <v>13134583975</v>
      </c>
      <c r="D1803" s="24">
        <v>9817070700066350</v>
      </c>
      <c r="E1803" s="24">
        <v>99</v>
      </c>
      <c r="F1803" s="24">
        <v>53390</v>
      </c>
      <c r="G1803" s="24">
        <v>99970014</v>
      </c>
      <c r="H1803" s="26"/>
      <c r="I1803" s="25">
        <v>0</v>
      </c>
    </row>
    <row r="1804" hidden="1" spans="1:9">
      <c r="A1804" s="24">
        <v>201709</v>
      </c>
      <c r="B1804" s="24">
        <v>458</v>
      </c>
      <c r="C1804" s="24">
        <v>13089625051</v>
      </c>
      <c r="D1804" s="24">
        <v>9816040178686730</v>
      </c>
      <c r="E1804" s="24">
        <v>98</v>
      </c>
      <c r="F1804" s="24">
        <v>53390</v>
      </c>
      <c r="G1804" s="24">
        <v>99970015</v>
      </c>
      <c r="H1804" s="26"/>
      <c r="I1804" s="25">
        <v>0</v>
      </c>
    </row>
    <row r="1805" hidden="1" spans="1:9">
      <c r="A1805" s="24">
        <v>201709</v>
      </c>
      <c r="B1805" s="24">
        <v>458</v>
      </c>
      <c r="C1805" s="24">
        <v>13089625051</v>
      </c>
      <c r="D1805" s="24">
        <v>9816040178686730</v>
      </c>
      <c r="E1805" s="24">
        <v>99</v>
      </c>
      <c r="F1805" s="24">
        <v>53390</v>
      </c>
      <c r="G1805" s="24">
        <v>99970014</v>
      </c>
      <c r="H1805" s="26"/>
      <c r="I1805" s="25">
        <v>0</v>
      </c>
    </row>
    <row r="1806" hidden="1" spans="1:9">
      <c r="A1806" s="24">
        <v>201709</v>
      </c>
      <c r="B1806" s="24">
        <v>458</v>
      </c>
      <c r="C1806" s="24">
        <v>13134583975</v>
      </c>
      <c r="D1806" s="24">
        <v>9817070700066350</v>
      </c>
      <c r="E1806" s="24">
        <v>98</v>
      </c>
      <c r="F1806" s="24">
        <v>53390</v>
      </c>
      <c r="G1806" s="24">
        <v>99970015</v>
      </c>
      <c r="H1806" s="26"/>
      <c r="I1806" s="25">
        <v>0</v>
      </c>
    </row>
    <row r="1807" hidden="1" spans="1:9">
      <c r="A1807" s="24">
        <v>201710</v>
      </c>
      <c r="B1807" s="24">
        <v>451</v>
      </c>
      <c r="C1807" s="24">
        <v>18686782050</v>
      </c>
      <c r="D1807" s="24">
        <v>9816121990669030</v>
      </c>
      <c r="E1807" s="24">
        <v>99</v>
      </c>
      <c r="F1807" s="24">
        <v>53390</v>
      </c>
      <c r="G1807" s="24">
        <v>99970013</v>
      </c>
      <c r="H1807" s="24">
        <v>11548</v>
      </c>
      <c r="I1807" s="25">
        <v>9273550</v>
      </c>
    </row>
    <row r="1808" hidden="1" spans="1:9">
      <c r="A1808" s="24">
        <v>201710</v>
      </c>
      <c r="B1808" s="24">
        <v>456</v>
      </c>
      <c r="C1808" s="24">
        <v>13214668068</v>
      </c>
      <c r="D1808" s="24">
        <v>9815120975450940</v>
      </c>
      <c r="E1808" s="24">
        <v>99</v>
      </c>
      <c r="F1808" s="24">
        <v>53390</v>
      </c>
      <c r="G1808" s="24">
        <v>99970016</v>
      </c>
      <c r="H1808" s="24">
        <v>11547</v>
      </c>
      <c r="I1808" s="25">
        <v>800000</v>
      </c>
    </row>
    <row r="1809" hidden="1" spans="1:9">
      <c r="A1809" s="24">
        <v>201710</v>
      </c>
      <c r="B1809" s="24">
        <v>456</v>
      </c>
      <c r="C1809" s="24">
        <v>13029933036</v>
      </c>
      <c r="D1809" s="24">
        <v>9816070182386050</v>
      </c>
      <c r="E1809" s="24">
        <v>99</v>
      </c>
      <c r="F1809" s="24">
        <v>53390</v>
      </c>
      <c r="G1809" s="24">
        <v>99970016</v>
      </c>
      <c r="H1809" s="24">
        <v>11547</v>
      </c>
      <c r="I1809" s="25">
        <v>100000</v>
      </c>
    </row>
    <row r="1810" hidden="1" spans="1:9">
      <c r="A1810" s="24">
        <v>201710</v>
      </c>
      <c r="B1810" s="24">
        <v>456</v>
      </c>
      <c r="C1810" s="24">
        <v>15604565830</v>
      </c>
      <c r="D1810" s="24">
        <v>9816080983603520</v>
      </c>
      <c r="E1810" s="24">
        <v>99</v>
      </c>
      <c r="F1810" s="24">
        <v>53390</v>
      </c>
      <c r="G1810" s="24">
        <v>99970016</v>
      </c>
      <c r="H1810" s="24">
        <v>11547</v>
      </c>
      <c r="I1810" s="25">
        <v>200000</v>
      </c>
    </row>
    <row r="1811" hidden="1" spans="1:9">
      <c r="A1811" s="24">
        <v>201710</v>
      </c>
      <c r="B1811" s="24">
        <v>459</v>
      </c>
      <c r="C1811" s="24">
        <v>13045491596</v>
      </c>
      <c r="D1811" s="24">
        <v>9816080483443270</v>
      </c>
      <c r="E1811" s="24">
        <v>99</v>
      </c>
      <c r="F1811" s="24">
        <v>53390</v>
      </c>
      <c r="G1811" s="24">
        <v>99970016</v>
      </c>
      <c r="H1811" s="24">
        <v>11547</v>
      </c>
      <c r="I1811" s="25">
        <v>50000</v>
      </c>
    </row>
    <row r="1812" hidden="1" spans="1:9">
      <c r="A1812" s="24">
        <v>201710</v>
      </c>
      <c r="B1812" s="24">
        <v>455</v>
      </c>
      <c r="C1812" s="24">
        <v>13039953705</v>
      </c>
      <c r="D1812" s="24">
        <v>9816053181124200</v>
      </c>
      <c r="E1812" s="24">
        <v>99</v>
      </c>
      <c r="F1812" s="24">
        <v>53390</v>
      </c>
      <c r="G1812" s="24">
        <v>99970016</v>
      </c>
      <c r="H1812" s="24">
        <v>11547</v>
      </c>
      <c r="I1812" s="25">
        <v>400000</v>
      </c>
    </row>
    <row r="1813" hidden="1" spans="1:9">
      <c r="A1813" s="24">
        <v>201710</v>
      </c>
      <c r="B1813" s="24">
        <v>457</v>
      </c>
      <c r="C1813" s="24">
        <v>13039910121</v>
      </c>
      <c r="D1813" s="24">
        <v>9816101786804990</v>
      </c>
      <c r="E1813" s="24">
        <v>99</v>
      </c>
      <c r="F1813" s="24">
        <v>53390</v>
      </c>
      <c r="G1813" s="24">
        <v>99970016</v>
      </c>
      <c r="H1813" s="24">
        <v>11547</v>
      </c>
      <c r="I1813" s="25">
        <v>50000</v>
      </c>
    </row>
    <row r="1814" hidden="1" spans="1:9">
      <c r="A1814" s="24">
        <v>201710</v>
      </c>
      <c r="B1814" s="24">
        <v>457</v>
      </c>
      <c r="C1814" s="24">
        <v>13039910121</v>
      </c>
      <c r="D1814" s="24">
        <v>9816101786804990</v>
      </c>
      <c r="E1814" s="24">
        <v>99</v>
      </c>
      <c r="F1814" s="24">
        <v>53390</v>
      </c>
      <c r="G1814" s="24">
        <v>99970013</v>
      </c>
      <c r="H1814" s="24">
        <v>11548</v>
      </c>
      <c r="I1814" s="25">
        <v>408600</v>
      </c>
    </row>
    <row r="1815" hidden="1" spans="1:9">
      <c r="A1815" s="24">
        <v>201710</v>
      </c>
      <c r="B1815" s="24">
        <v>451</v>
      </c>
      <c r="C1815" s="24">
        <v>13159878569</v>
      </c>
      <c r="D1815" s="24">
        <v>9816121490305070</v>
      </c>
      <c r="E1815" s="24">
        <v>99</v>
      </c>
      <c r="F1815" s="24">
        <v>53390</v>
      </c>
      <c r="G1815" s="24">
        <v>99970016</v>
      </c>
      <c r="H1815" s="24">
        <v>11547</v>
      </c>
      <c r="I1815" s="25">
        <v>100000</v>
      </c>
    </row>
    <row r="1816" hidden="1" spans="1:9">
      <c r="A1816" s="24">
        <v>201710</v>
      </c>
      <c r="B1816" s="24">
        <v>453</v>
      </c>
      <c r="C1816" s="24">
        <v>13091817991</v>
      </c>
      <c r="D1816" s="24">
        <v>9817051097632800</v>
      </c>
      <c r="E1816" s="24">
        <v>99</v>
      </c>
      <c r="F1816" s="24">
        <v>53390</v>
      </c>
      <c r="G1816" s="24">
        <v>99970013</v>
      </c>
      <c r="H1816" s="24">
        <v>11548</v>
      </c>
      <c r="I1816" s="25">
        <v>45540</v>
      </c>
    </row>
    <row r="1817" hidden="1" spans="1:9">
      <c r="A1817" s="24">
        <v>201710</v>
      </c>
      <c r="B1817" s="24">
        <v>453</v>
      </c>
      <c r="C1817" s="24">
        <v>13091817991</v>
      </c>
      <c r="D1817" s="24">
        <v>9817051097632800</v>
      </c>
      <c r="E1817" s="24">
        <v>99</v>
      </c>
      <c r="F1817" s="24">
        <v>53390</v>
      </c>
      <c r="G1817" s="24">
        <v>99970016</v>
      </c>
      <c r="H1817" s="24">
        <v>11547</v>
      </c>
      <c r="I1817" s="25">
        <v>50000</v>
      </c>
    </row>
    <row r="1818" hidden="1" spans="1:9">
      <c r="A1818" s="24">
        <v>201710</v>
      </c>
      <c r="B1818" s="24">
        <v>451</v>
      </c>
      <c r="C1818" s="24">
        <v>13054281568</v>
      </c>
      <c r="D1818" s="24">
        <v>9815112074902200</v>
      </c>
      <c r="E1818" s="24">
        <v>99</v>
      </c>
      <c r="F1818" s="24">
        <v>53390</v>
      </c>
      <c r="G1818" s="24">
        <v>99970013</v>
      </c>
      <c r="H1818" s="24">
        <v>11548</v>
      </c>
      <c r="I1818" s="25">
        <v>194040</v>
      </c>
    </row>
    <row r="1819" hidden="1" spans="1:9">
      <c r="A1819" s="24">
        <v>201710</v>
      </c>
      <c r="B1819" s="24">
        <v>451</v>
      </c>
      <c r="C1819" s="24">
        <v>13206571707</v>
      </c>
      <c r="D1819" s="24">
        <v>9817090402324200</v>
      </c>
      <c r="E1819" s="24">
        <v>99</v>
      </c>
      <c r="F1819" s="24">
        <v>53390</v>
      </c>
      <c r="G1819" s="24">
        <v>99970016</v>
      </c>
      <c r="H1819" s="24">
        <v>11547</v>
      </c>
      <c r="I1819" s="25">
        <v>2000000</v>
      </c>
    </row>
    <row r="1820" hidden="1" spans="1:9">
      <c r="A1820" s="24">
        <v>201710</v>
      </c>
      <c r="B1820" s="24">
        <v>451</v>
      </c>
      <c r="C1820" s="24">
        <v>13019723169</v>
      </c>
      <c r="D1820" s="24">
        <v>9816070482503250</v>
      </c>
      <c r="E1820" s="24">
        <v>99</v>
      </c>
      <c r="F1820" s="24">
        <v>53390</v>
      </c>
      <c r="G1820" s="24">
        <v>99970016</v>
      </c>
      <c r="H1820" s="24">
        <v>11547</v>
      </c>
      <c r="I1820" s="25">
        <v>50000</v>
      </c>
    </row>
    <row r="1821" hidden="1" spans="1:9">
      <c r="A1821" s="24">
        <v>201710</v>
      </c>
      <c r="B1821" s="24">
        <v>459</v>
      </c>
      <c r="C1821" s="24">
        <v>13039826317</v>
      </c>
      <c r="D1821" s="24">
        <v>9815102773691000</v>
      </c>
      <c r="E1821" s="24">
        <v>99</v>
      </c>
      <c r="F1821" s="24">
        <v>53390</v>
      </c>
      <c r="G1821" s="24">
        <v>99970013</v>
      </c>
      <c r="H1821" s="24">
        <v>11548</v>
      </c>
      <c r="I1821" s="25">
        <v>2626320</v>
      </c>
    </row>
    <row r="1822" hidden="1" spans="1:9">
      <c r="A1822" s="24">
        <v>201710</v>
      </c>
      <c r="B1822" s="24">
        <v>452</v>
      </c>
      <c r="C1822" s="24">
        <v>13089755402</v>
      </c>
      <c r="D1822" s="24">
        <v>9815081171444520</v>
      </c>
      <c r="E1822" s="24">
        <v>99</v>
      </c>
      <c r="F1822" s="24">
        <v>53390</v>
      </c>
      <c r="G1822" s="24">
        <v>99970013</v>
      </c>
      <c r="H1822" s="24">
        <v>11548</v>
      </c>
      <c r="I1822" s="25">
        <v>194040</v>
      </c>
    </row>
    <row r="1823" hidden="1" spans="1:9">
      <c r="A1823" s="24">
        <v>201710</v>
      </c>
      <c r="B1823" s="24">
        <v>452</v>
      </c>
      <c r="C1823" s="24">
        <v>13089755402</v>
      </c>
      <c r="D1823" s="24">
        <v>9815081171444520</v>
      </c>
      <c r="E1823" s="24">
        <v>99</v>
      </c>
      <c r="F1823" s="24">
        <v>53390</v>
      </c>
      <c r="G1823" s="24">
        <v>99970016</v>
      </c>
      <c r="H1823" s="24">
        <v>11547</v>
      </c>
      <c r="I1823" s="25">
        <v>799190</v>
      </c>
    </row>
    <row r="1824" hidden="1" spans="1:9">
      <c r="A1824" s="24">
        <v>201710</v>
      </c>
      <c r="B1824" s="24">
        <v>452</v>
      </c>
      <c r="C1824" s="24">
        <v>13214528702</v>
      </c>
      <c r="D1824" s="24">
        <v>9817092103021690</v>
      </c>
      <c r="E1824" s="24">
        <v>99</v>
      </c>
      <c r="F1824" s="24">
        <v>53390</v>
      </c>
      <c r="G1824" s="24">
        <v>99970016</v>
      </c>
      <c r="H1824" s="24">
        <v>11547</v>
      </c>
      <c r="I1824" s="25">
        <v>88670</v>
      </c>
    </row>
    <row r="1825" hidden="1" spans="1:9">
      <c r="A1825" s="24">
        <v>201710</v>
      </c>
      <c r="B1825" s="24">
        <v>452</v>
      </c>
      <c r="C1825" s="24">
        <v>13100920367</v>
      </c>
      <c r="D1825" s="24">
        <v>9817101203658730</v>
      </c>
      <c r="E1825" s="24">
        <v>99</v>
      </c>
      <c r="F1825" s="24">
        <v>53390</v>
      </c>
      <c r="G1825" s="24">
        <v>99970013</v>
      </c>
      <c r="H1825" s="24">
        <v>11548</v>
      </c>
      <c r="I1825" s="25">
        <v>5842380</v>
      </c>
    </row>
    <row r="1826" hidden="1" spans="1:9">
      <c r="A1826" s="24">
        <v>201710</v>
      </c>
      <c r="B1826" s="24">
        <v>452</v>
      </c>
      <c r="C1826" s="24">
        <v>13069970854</v>
      </c>
      <c r="D1826" s="24">
        <v>9816080983575180</v>
      </c>
      <c r="E1826" s="24">
        <v>99</v>
      </c>
      <c r="F1826" s="24">
        <v>53390</v>
      </c>
      <c r="G1826" s="24">
        <v>99970016</v>
      </c>
      <c r="H1826" s="24">
        <v>11547</v>
      </c>
      <c r="I1826" s="25">
        <v>400000</v>
      </c>
    </row>
    <row r="1827" hidden="1" spans="1:9">
      <c r="A1827" s="24">
        <v>201710</v>
      </c>
      <c r="B1827" s="24">
        <v>451</v>
      </c>
      <c r="C1827" s="24">
        <v>13206696812</v>
      </c>
      <c r="D1827" s="24">
        <v>9817081401365760</v>
      </c>
      <c r="E1827" s="24">
        <v>99</v>
      </c>
      <c r="F1827" s="24">
        <v>53390</v>
      </c>
      <c r="G1827" s="24">
        <v>99970016</v>
      </c>
      <c r="H1827" s="24">
        <v>11547</v>
      </c>
      <c r="I1827" s="25">
        <v>100000</v>
      </c>
    </row>
    <row r="1828" hidden="1" spans="1:9">
      <c r="A1828" s="24">
        <v>201710</v>
      </c>
      <c r="B1828" s="24">
        <v>451</v>
      </c>
      <c r="C1828" s="24">
        <v>13029726327</v>
      </c>
      <c r="D1828" s="24">
        <v>9816031578020570</v>
      </c>
      <c r="E1828" s="24">
        <v>99</v>
      </c>
      <c r="F1828" s="24">
        <v>53390</v>
      </c>
      <c r="G1828" s="24">
        <v>99970016</v>
      </c>
      <c r="H1828" s="24">
        <v>11547</v>
      </c>
      <c r="I1828" s="25">
        <v>100000</v>
      </c>
    </row>
    <row r="1829" hidden="1" spans="1:9">
      <c r="A1829" s="24">
        <v>201710</v>
      </c>
      <c r="B1829" s="24">
        <v>464</v>
      </c>
      <c r="C1829" s="24">
        <v>13009968712</v>
      </c>
      <c r="D1829" s="24">
        <v>9816051180285510</v>
      </c>
      <c r="E1829" s="24">
        <v>99</v>
      </c>
      <c r="F1829" s="24">
        <v>53390</v>
      </c>
      <c r="G1829" s="24">
        <v>99970016</v>
      </c>
      <c r="H1829" s="24">
        <v>11547</v>
      </c>
      <c r="I1829" s="25">
        <v>50000</v>
      </c>
    </row>
    <row r="1830" hidden="1" spans="1:9">
      <c r="A1830" s="24">
        <v>201710</v>
      </c>
      <c r="B1830" s="24">
        <v>459</v>
      </c>
      <c r="C1830" s="24">
        <v>13029836886</v>
      </c>
      <c r="D1830" s="24">
        <v>9816040178713340</v>
      </c>
      <c r="E1830" s="24">
        <v>99</v>
      </c>
      <c r="F1830" s="24">
        <v>53390</v>
      </c>
      <c r="G1830" s="24">
        <v>99970016</v>
      </c>
      <c r="H1830" s="24">
        <v>11547</v>
      </c>
      <c r="I1830" s="25">
        <v>400000</v>
      </c>
    </row>
    <row r="1831" hidden="1" spans="1:9">
      <c r="A1831" s="24">
        <v>201710</v>
      </c>
      <c r="B1831" s="24">
        <v>451</v>
      </c>
      <c r="C1831" s="24">
        <v>15545540032</v>
      </c>
      <c r="D1831" s="24">
        <v>101105273082804</v>
      </c>
      <c r="E1831" s="24">
        <v>99</v>
      </c>
      <c r="F1831" s="24">
        <v>53390</v>
      </c>
      <c r="G1831" s="24">
        <v>99970016</v>
      </c>
      <c r="H1831" s="24">
        <v>11547</v>
      </c>
      <c r="I1831" s="25">
        <v>400000</v>
      </c>
    </row>
    <row r="1832" hidden="1" spans="1:9">
      <c r="A1832" s="24">
        <v>201710</v>
      </c>
      <c r="B1832" s="24">
        <v>451</v>
      </c>
      <c r="C1832" s="24">
        <v>15545540032</v>
      </c>
      <c r="D1832" s="24">
        <v>101105273082804</v>
      </c>
      <c r="E1832" s="24">
        <v>99</v>
      </c>
      <c r="F1832" s="24">
        <v>53390</v>
      </c>
      <c r="G1832" s="24">
        <v>99970013</v>
      </c>
      <c r="H1832" s="24">
        <v>11548</v>
      </c>
      <c r="I1832" s="25">
        <v>560770</v>
      </c>
    </row>
    <row r="1833" hidden="1" spans="1:9">
      <c r="A1833" s="24">
        <v>201710</v>
      </c>
      <c r="B1833" s="24">
        <v>453</v>
      </c>
      <c r="C1833" s="24">
        <v>15603631425</v>
      </c>
      <c r="D1833" s="24">
        <v>9816033178657030</v>
      </c>
      <c r="E1833" s="24">
        <v>99</v>
      </c>
      <c r="F1833" s="24">
        <v>53390</v>
      </c>
      <c r="G1833" s="24">
        <v>99970016</v>
      </c>
      <c r="H1833" s="24">
        <v>11547</v>
      </c>
      <c r="I1833" s="25">
        <v>200000</v>
      </c>
    </row>
    <row r="1834" hidden="1" spans="1:9">
      <c r="A1834" s="24">
        <v>201710</v>
      </c>
      <c r="B1834" s="24">
        <v>453</v>
      </c>
      <c r="C1834" s="24">
        <v>13045336752</v>
      </c>
      <c r="D1834" s="24">
        <v>9816040578809050</v>
      </c>
      <c r="E1834" s="24">
        <v>99</v>
      </c>
      <c r="F1834" s="24">
        <v>53390</v>
      </c>
      <c r="G1834" s="24">
        <v>99970016</v>
      </c>
      <c r="H1834" s="24">
        <v>11547</v>
      </c>
      <c r="I1834" s="25">
        <v>100000</v>
      </c>
    </row>
    <row r="1835" hidden="1" spans="1:9">
      <c r="A1835" s="24">
        <v>201710</v>
      </c>
      <c r="B1835" s="24">
        <v>451</v>
      </c>
      <c r="C1835" s="24">
        <v>15663875317</v>
      </c>
      <c r="D1835" s="24">
        <v>9817042897110620</v>
      </c>
      <c r="E1835" s="24">
        <v>99</v>
      </c>
      <c r="F1835" s="24">
        <v>53390</v>
      </c>
      <c r="G1835" s="24">
        <v>99970016</v>
      </c>
      <c r="H1835" s="24">
        <v>11547</v>
      </c>
      <c r="I1835" s="25">
        <v>100000</v>
      </c>
    </row>
    <row r="1836" hidden="1" spans="1:9">
      <c r="A1836" s="24">
        <v>201710</v>
      </c>
      <c r="B1836" s="24">
        <v>451</v>
      </c>
      <c r="C1836" s="24">
        <v>15545136012</v>
      </c>
      <c r="D1836" s="24">
        <v>9816122290842220</v>
      </c>
      <c r="E1836" s="24">
        <v>99</v>
      </c>
      <c r="F1836" s="24">
        <v>53390</v>
      </c>
      <c r="G1836" s="24">
        <v>99970013</v>
      </c>
      <c r="H1836" s="24">
        <v>11548</v>
      </c>
      <c r="I1836" s="25">
        <v>26131680</v>
      </c>
    </row>
    <row r="1837" hidden="1" spans="1:9">
      <c r="A1837" s="24">
        <v>201710</v>
      </c>
      <c r="B1837" s="24">
        <v>451</v>
      </c>
      <c r="C1837" s="24">
        <v>15546108519</v>
      </c>
      <c r="D1837" s="24">
        <v>9816051780499110</v>
      </c>
      <c r="E1837" s="24">
        <v>99</v>
      </c>
      <c r="F1837" s="24">
        <v>53390</v>
      </c>
      <c r="G1837" s="24">
        <v>99970013</v>
      </c>
      <c r="H1837" s="24">
        <v>11548</v>
      </c>
      <c r="I1837" s="25">
        <v>2970240</v>
      </c>
    </row>
    <row r="1838" hidden="1" spans="1:9">
      <c r="A1838" s="24">
        <v>201710</v>
      </c>
      <c r="B1838" s="24">
        <v>451</v>
      </c>
      <c r="C1838" s="24">
        <v>18646284550</v>
      </c>
      <c r="D1838" s="24">
        <v>9714040346589210</v>
      </c>
      <c r="E1838" s="24">
        <v>99</v>
      </c>
      <c r="F1838" s="24">
        <v>53390</v>
      </c>
      <c r="G1838" s="24">
        <v>99970016</v>
      </c>
      <c r="H1838" s="24">
        <v>11547</v>
      </c>
      <c r="I1838" s="25">
        <v>100000</v>
      </c>
    </row>
    <row r="1839" hidden="1" spans="1:9">
      <c r="A1839" s="24">
        <v>201710</v>
      </c>
      <c r="B1839" s="24">
        <v>468</v>
      </c>
      <c r="C1839" s="24">
        <v>15545903995</v>
      </c>
      <c r="D1839" s="24">
        <v>9713042218943040</v>
      </c>
      <c r="E1839" s="24">
        <v>99</v>
      </c>
      <c r="F1839" s="24">
        <v>53390</v>
      </c>
      <c r="G1839" s="24">
        <v>99970016</v>
      </c>
      <c r="H1839" s="24">
        <v>11547</v>
      </c>
      <c r="I1839" s="25">
        <v>0</v>
      </c>
    </row>
    <row r="1840" hidden="1" spans="1:9">
      <c r="A1840" s="24">
        <v>201710</v>
      </c>
      <c r="B1840" s="24">
        <v>457</v>
      </c>
      <c r="C1840" s="24">
        <v>15636430675</v>
      </c>
      <c r="D1840" s="24">
        <v>9816091285208950</v>
      </c>
      <c r="E1840" s="24">
        <v>99</v>
      </c>
      <c r="F1840" s="24">
        <v>53390</v>
      </c>
      <c r="G1840" s="24">
        <v>99970016</v>
      </c>
      <c r="H1840" s="24">
        <v>11547</v>
      </c>
      <c r="I1840" s="25">
        <v>50000</v>
      </c>
    </row>
    <row r="1841" hidden="1" spans="1:9">
      <c r="A1841" s="24">
        <v>201710</v>
      </c>
      <c r="B1841" s="24">
        <v>451</v>
      </c>
      <c r="C1841" s="24">
        <v>13029807572</v>
      </c>
      <c r="D1841" s="24">
        <v>9816020377184640</v>
      </c>
      <c r="E1841" s="24">
        <v>99</v>
      </c>
      <c r="F1841" s="24">
        <v>53390</v>
      </c>
      <c r="G1841" s="24">
        <v>99970016</v>
      </c>
      <c r="H1841" s="24">
        <v>11547</v>
      </c>
      <c r="I1841" s="25">
        <v>50000</v>
      </c>
    </row>
    <row r="1842" hidden="1" spans="1:9">
      <c r="A1842" s="24">
        <v>201710</v>
      </c>
      <c r="B1842" s="24">
        <v>451</v>
      </c>
      <c r="C1842" s="24">
        <v>15546513417</v>
      </c>
      <c r="D1842" s="24">
        <v>9817041396528570</v>
      </c>
      <c r="E1842" s="24">
        <v>99</v>
      </c>
      <c r="F1842" s="24">
        <v>53390</v>
      </c>
      <c r="G1842" s="24">
        <v>99970013</v>
      </c>
      <c r="H1842" s="24">
        <v>11548</v>
      </c>
      <c r="I1842" s="25">
        <v>43950</v>
      </c>
    </row>
    <row r="1843" hidden="1" spans="1:9">
      <c r="A1843" s="24">
        <v>201710</v>
      </c>
      <c r="B1843" s="24">
        <v>456</v>
      </c>
      <c r="C1843" s="24">
        <v>13039787819</v>
      </c>
      <c r="D1843" s="24">
        <v>9816031578019890</v>
      </c>
      <c r="E1843" s="24">
        <v>99</v>
      </c>
      <c r="F1843" s="24">
        <v>53390</v>
      </c>
      <c r="G1843" s="24">
        <v>99970016</v>
      </c>
      <c r="H1843" s="24">
        <v>11547</v>
      </c>
      <c r="I1843" s="25">
        <v>400000</v>
      </c>
    </row>
    <row r="1844" hidden="1" spans="1:9">
      <c r="A1844" s="24">
        <v>201710</v>
      </c>
      <c r="B1844" s="24">
        <v>451</v>
      </c>
      <c r="C1844" s="24">
        <v>13100874110</v>
      </c>
      <c r="D1844" s="24">
        <v>100708025110887</v>
      </c>
      <c r="E1844" s="24">
        <v>99</v>
      </c>
      <c r="F1844" s="24">
        <v>53390</v>
      </c>
      <c r="G1844" s="24">
        <v>99970013</v>
      </c>
      <c r="H1844" s="24">
        <v>11548</v>
      </c>
      <c r="I1844" s="25">
        <v>324940</v>
      </c>
    </row>
    <row r="1845" hidden="1" spans="1:9">
      <c r="A1845" s="24">
        <v>201710</v>
      </c>
      <c r="B1845" s="24">
        <v>451</v>
      </c>
      <c r="C1845" s="24">
        <v>13100874110</v>
      </c>
      <c r="D1845" s="24">
        <v>100708025110887</v>
      </c>
      <c r="E1845" s="24">
        <v>99</v>
      </c>
      <c r="F1845" s="24">
        <v>53390</v>
      </c>
      <c r="G1845" s="24">
        <v>99970016</v>
      </c>
      <c r="H1845" s="24">
        <v>11547</v>
      </c>
      <c r="I1845" s="25">
        <v>400000</v>
      </c>
    </row>
    <row r="1846" hidden="1" spans="1:9">
      <c r="A1846" s="24">
        <v>201710</v>
      </c>
      <c r="B1846" s="24">
        <v>451</v>
      </c>
      <c r="C1846" s="24">
        <v>15546624210</v>
      </c>
      <c r="D1846" s="24">
        <v>9816090684827010</v>
      </c>
      <c r="E1846" s="24">
        <v>99</v>
      </c>
      <c r="F1846" s="24">
        <v>53390</v>
      </c>
      <c r="G1846" s="24">
        <v>99970013</v>
      </c>
      <c r="H1846" s="24">
        <v>11548</v>
      </c>
      <c r="I1846" s="25">
        <v>9118100</v>
      </c>
    </row>
    <row r="1847" hidden="1" spans="1:9">
      <c r="A1847" s="24">
        <v>201710</v>
      </c>
      <c r="B1847" s="24">
        <v>451</v>
      </c>
      <c r="C1847" s="24">
        <v>13115316502</v>
      </c>
      <c r="D1847" s="24">
        <v>9816060881408180</v>
      </c>
      <c r="E1847" s="24">
        <v>99</v>
      </c>
      <c r="F1847" s="24">
        <v>53390</v>
      </c>
      <c r="G1847" s="24">
        <v>99970013</v>
      </c>
      <c r="H1847" s="24">
        <v>11548</v>
      </c>
      <c r="I1847" s="25">
        <v>114100</v>
      </c>
    </row>
    <row r="1848" hidden="1" spans="1:9">
      <c r="A1848" s="24">
        <v>201710</v>
      </c>
      <c r="B1848" s="24">
        <v>451</v>
      </c>
      <c r="C1848" s="24">
        <v>13115316502</v>
      </c>
      <c r="D1848" s="24">
        <v>9816060881408180</v>
      </c>
      <c r="E1848" s="24">
        <v>99</v>
      </c>
      <c r="F1848" s="24">
        <v>53390</v>
      </c>
      <c r="G1848" s="24">
        <v>99970016</v>
      </c>
      <c r="H1848" s="24">
        <v>11547</v>
      </c>
      <c r="I1848" s="25">
        <v>400000</v>
      </c>
    </row>
    <row r="1849" hidden="1" spans="1:9">
      <c r="A1849" s="24">
        <v>201710</v>
      </c>
      <c r="B1849" s="24">
        <v>451</v>
      </c>
      <c r="C1849" s="24">
        <v>15561563870</v>
      </c>
      <c r="D1849" s="24">
        <v>9816092685848590</v>
      </c>
      <c r="E1849" s="24">
        <v>99</v>
      </c>
      <c r="F1849" s="24">
        <v>53390</v>
      </c>
      <c r="G1849" s="24">
        <v>99970016</v>
      </c>
      <c r="H1849" s="24">
        <v>11547</v>
      </c>
      <c r="I1849" s="25">
        <v>50000</v>
      </c>
    </row>
    <row r="1850" hidden="1" spans="1:9">
      <c r="A1850" s="24">
        <v>201710</v>
      </c>
      <c r="B1850" s="24">
        <v>451</v>
      </c>
      <c r="C1850" s="24">
        <v>18503650524</v>
      </c>
      <c r="D1850" s="24">
        <v>9817101903852550</v>
      </c>
      <c r="E1850" s="24">
        <v>99</v>
      </c>
      <c r="F1850" s="24">
        <v>53390</v>
      </c>
      <c r="G1850" s="24">
        <v>99970013</v>
      </c>
      <c r="H1850" s="24">
        <v>11548</v>
      </c>
      <c r="I1850" s="25">
        <v>46080</v>
      </c>
    </row>
    <row r="1851" hidden="1" spans="1:9">
      <c r="A1851" s="24">
        <v>201710</v>
      </c>
      <c r="B1851" s="24">
        <v>451</v>
      </c>
      <c r="C1851" s="24">
        <v>18503650524</v>
      </c>
      <c r="D1851" s="24">
        <v>9817101903852550</v>
      </c>
      <c r="E1851" s="24">
        <v>99</v>
      </c>
      <c r="F1851" s="24">
        <v>53390</v>
      </c>
      <c r="G1851" s="24">
        <v>99970016</v>
      </c>
      <c r="H1851" s="24">
        <v>11547</v>
      </c>
      <c r="I1851" s="25">
        <v>50000</v>
      </c>
    </row>
    <row r="1852" hidden="1" spans="1:9">
      <c r="A1852" s="24">
        <v>201710</v>
      </c>
      <c r="B1852" s="24">
        <v>453</v>
      </c>
      <c r="C1852" s="24">
        <v>13224639887</v>
      </c>
      <c r="D1852" s="24">
        <v>9815092772833380</v>
      </c>
      <c r="E1852" s="24">
        <v>99</v>
      </c>
      <c r="F1852" s="24">
        <v>53390</v>
      </c>
      <c r="G1852" s="24">
        <v>99970016</v>
      </c>
      <c r="H1852" s="24">
        <v>11547</v>
      </c>
      <c r="I1852" s="25">
        <v>200000</v>
      </c>
    </row>
    <row r="1853" hidden="1" spans="1:9">
      <c r="A1853" s="24">
        <v>201710</v>
      </c>
      <c r="B1853" s="24">
        <v>453</v>
      </c>
      <c r="C1853" s="24">
        <v>13045340809</v>
      </c>
      <c r="D1853" s="24">
        <v>9817031395108780</v>
      </c>
      <c r="E1853" s="24">
        <v>99</v>
      </c>
      <c r="F1853" s="24">
        <v>53390</v>
      </c>
      <c r="G1853" s="24">
        <v>99970016</v>
      </c>
      <c r="H1853" s="24">
        <v>11547</v>
      </c>
      <c r="I1853" s="25">
        <v>50000</v>
      </c>
    </row>
    <row r="1854" hidden="1" spans="1:9">
      <c r="A1854" s="24">
        <v>201710</v>
      </c>
      <c r="B1854" s="24">
        <v>451</v>
      </c>
      <c r="C1854" s="24">
        <v>13199520937</v>
      </c>
      <c r="D1854" s="24">
        <v>9817092503157040</v>
      </c>
      <c r="E1854" s="24">
        <v>99</v>
      </c>
      <c r="F1854" s="24">
        <v>53390</v>
      </c>
      <c r="G1854" s="24">
        <v>99970013</v>
      </c>
      <c r="H1854" s="24">
        <v>11548</v>
      </c>
      <c r="I1854" s="25">
        <v>33120</v>
      </c>
    </row>
    <row r="1855" hidden="1" spans="1:9">
      <c r="A1855" s="24">
        <v>201710</v>
      </c>
      <c r="B1855" s="24">
        <v>452</v>
      </c>
      <c r="C1855" s="24">
        <v>15546269462</v>
      </c>
      <c r="D1855" s="24">
        <v>9815110273971200</v>
      </c>
      <c r="E1855" s="24">
        <v>99</v>
      </c>
      <c r="F1855" s="24">
        <v>53390</v>
      </c>
      <c r="G1855" s="24">
        <v>99970016</v>
      </c>
      <c r="H1855" s="24">
        <v>11547</v>
      </c>
      <c r="I1855" s="25">
        <v>800000</v>
      </c>
    </row>
    <row r="1856" hidden="1" spans="1:9">
      <c r="A1856" s="24">
        <v>201710</v>
      </c>
      <c r="B1856" s="24">
        <v>467</v>
      </c>
      <c r="C1856" s="24">
        <v>13136966202</v>
      </c>
      <c r="D1856" s="24">
        <v>9713072226639910</v>
      </c>
      <c r="E1856" s="24">
        <v>99</v>
      </c>
      <c r="F1856" s="24">
        <v>53390</v>
      </c>
      <c r="G1856" s="24">
        <v>99970016</v>
      </c>
      <c r="H1856" s="24">
        <v>11547</v>
      </c>
      <c r="I1856" s="25">
        <v>50000</v>
      </c>
    </row>
    <row r="1857" hidden="1" spans="1:9">
      <c r="A1857" s="24">
        <v>201710</v>
      </c>
      <c r="B1857" s="24">
        <v>453</v>
      </c>
      <c r="C1857" s="24">
        <v>13134532672</v>
      </c>
      <c r="D1857" s="24">
        <v>9817101903853760</v>
      </c>
      <c r="E1857" s="24">
        <v>99</v>
      </c>
      <c r="F1857" s="24">
        <v>53390</v>
      </c>
      <c r="G1857" s="24">
        <v>99970013</v>
      </c>
      <c r="H1857" s="24">
        <v>11548</v>
      </c>
      <c r="I1857" s="25">
        <v>1187160</v>
      </c>
    </row>
    <row r="1858" hidden="1" spans="1:9">
      <c r="A1858" s="24">
        <v>201710</v>
      </c>
      <c r="B1858" s="24">
        <v>453</v>
      </c>
      <c r="C1858" s="24">
        <v>13134532672</v>
      </c>
      <c r="D1858" s="24">
        <v>9817101903853760</v>
      </c>
      <c r="E1858" s="24">
        <v>99</v>
      </c>
      <c r="F1858" s="24">
        <v>53390</v>
      </c>
      <c r="G1858" s="24">
        <v>99970016</v>
      </c>
      <c r="H1858" s="24">
        <v>11547</v>
      </c>
      <c r="I1858" s="25">
        <v>5000000</v>
      </c>
    </row>
    <row r="1859" hidden="1" spans="1:9">
      <c r="A1859" s="24">
        <v>201710</v>
      </c>
      <c r="B1859" s="24">
        <v>456</v>
      </c>
      <c r="C1859" s="24">
        <v>13124560757</v>
      </c>
      <c r="D1859" s="24">
        <v>9816062281952890</v>
      </c>
      <c r="E1859" s="24">
        <v>99</v>
      </c>
      <c r="F1859" s="24">
        <v>53390</v>
      </c>
      <c r="G1859" s="24">
        <v>99970013</v>
      </c>
      <c r="H1859" s="24">
        <v>11548</v>
      </c>
      <c r="I1859" s="25">
        <v>43200</v>
      </c>
    </row>
    <row r="1860" hidden="1" spans="1:9">
      <c r="A1860" s="24">
        <v>201710</v>
      </c>
      <c r="B1860" s="24">
        <v>456</v>
      </c>
      <c r="C1860" s="24">
        <v>13124560757</v>
      </c>
      <c r="D1860" s="24">
        <v>9816062281952890</v>
      </c>
      <c r="E1860" s="24">
        <v>99</v>
      </c>
      <c r="F1860" s="24">
        <v>53390</v>
      </c>
      <c r="G1860" s="24">
        <v>99970016</v>
      </c>
      <c r="H1860" s="24">
        <v>11547</v>
      </c>
      <c r="I1860" s="25">
        <v>100000</v>
      </c>
    </row>
    <row r="1861" hidden="1" spans="1:9">
      <c r="A1861" s="24">
        <v>201710</v>
      </c>
      <c r="B1861" s="24">
        <v>458</v>
      </c>
      <c r="C1861" s="24">
        <v>13134583975</v>
      </c>
      <c r="D1861" s="24">
        <v>9817070700066350</v>
      </c>
      <c r="E1861" s="24">
        <v>99</v>
      </c>
      <c r="F1861" s="24">
        <v>53390</v>
      </c>
      <c r="G1861" s="24">
        <v>99970013</v>
      </c>
      <c r="H1861" s="24">
        <v>11548</v>
      </c>
      <c r="I1861" s="25">
        <v>1091700</v>
      </c>
    </row>
    <row r="1862" hidden="1" spans="1:9">
      <c r="A1862" s="24">
        <v>201710</v>
      </c>
      <c r="B1862" s="24">
        <v>459</v>
      </c>
      <c r="C1862" s="24">
        <v>18603679568</v>
      </c>
      <c r="D1862" s="24">
        <v>9815061169665820</v>
      </c>
      <c r="E1862" s="24">
        <v>99</v>
      </c>
      <c r="F1862" s="24">
        <v>53390</v>
      </c>
      <c r="G1862" s="24">
        <v>99970016</v>
      </c>
      <c r="H1862" s="24">
        <v>11547</v>
      </c>
      <c r="I1862" s="25">
        <v>800000</v>
      </c>
    </row>
    <row r="1863" hidden="1" spans="1:9">
      <c r="A1863" s="24">
        <v>201710</v>
      </c>
      <c r="B1863" s="24">
        <v>451</v>
      </c>
      <c r="C1863" s="24">
        <v>15504500846</v>
      </c>
      <c r="D1863" s="24">
        <v>9816070182412120</v>
      </c>
      <c r="E1863" s="24">
        <v>99</v>
      </c>
      <c r="F1863" s="24">
        <v>53390</v>
      </c>
      <c r="G1863" s="24">
        <v>99970016</v>
      </c>
      <c r="H1863" s="24">
        <v>11547</v>
      </c>
      <c r="I1863" s="25">
        <v>200000</v>
      </c>
    </row>
    <row r="1864" hidden="1" spans="1:9">
      <c r="A1864" s="24">
        <v>201710</v>
      </c>
      <c r="B1864" s="24">
        <v>451</v>
      </c>
      <c r="C1864" s="24">
        <v>13029847190</v>
      </c>
      <c r="D1864" s="24">
        <v>9817070599986310</v>
      </c>
      <c r="E1864" s="24">
        <v>99</v>
      </c>
      <c r="F1864" s="24">
        <v>53390</v>
      </c>
      <c r="G1864" s="24">
        <v>99970016</v>
      </c>
      <c r="H1864" s="24">
        <v>11547</v>
      </c>
      <c r="I1864" s="25">
        <v>200000</v>
      </c>
    </row>
    <row r="1865" hidden="1" spans="1:9">
      <c r="A1865" s="24">
        <v>201710</v>
      </c>
      <c r="B1865" s="24">
        <v>451</v>
      </c>
      <c r="C1865" s="24">
        <v>13054271356</v>
      </c>
      <c r="D1865" s="24">
        <v>9817102704235630</v>
      </c>
      <c r="E1865" s="24">
        <v>99</v>
      </c>
      <c r="F1865" s="24">
        <v>53390</v>
      </c>
      <c r="G1865" s="24">
        <v>99970016</v>
      </c>
      <c r="H1865" s="24">
        <v>11547</v>
      </c>
      <c r="I1865" s="25">
        <v>200000</v>
      </c>
    </row>
    <row r="1866" hidden="1" spans="1:9">
      <c r="A1866" s="24">
        <v>201710</v>
      </c>
      <c r="B1866" s="24">
        <v>459</v>
      </c>
      <c r="C1866" s="24">
        <v>13298771513</v>
      </c>
      <c r="D1866" s="24">
        <v>9817051997964000</v>
      </c>
      <c r="E1866" s="24">
        <v>99</v>
      </c>
      <c r="F1866" s="24">
        <v>53390</v>
      </c>
      <c r="G1866" s="24">
        <v>99970013</v>
      </c>
      <c r="H1866" s="24">
        <v>11548</v>
      </c>
      <c r="I1866" s="25">
        <v>41880</v>
      </c>
    </row>
    <row r="1867" hidden="1" spans="1:9">
      <c r="A1867" s="24">
        <v>201710</v>
      </c>
      <c r="B1867" s="24">
        <v>451</v>
      </c>
      <c r="C1867" s="24">
        <v>15546405596</v>
      </c>
      <c r="D1867" s="24">
        <v>9817032495617800</v>
      </c>
      <c r="E1867" s="24">
        <v>99</v>
      </c>
      <c r="F1867" s="24">
        <v>53390</v>
      </c>
      <c r="G1867" s="24">
        <v>99970013</v>
      </c>
      <c r="H1867" s="24">
        <v>11548</v>
      </c>
      <c r="I1867" s="25">
        <v>445760</v>
      </c>
    </row>
    <row r="1868" hidden="1" spans="1:9">
      <c r="A1868" s="24">
        <v>201710</v>
      </c>
      <c r="B1868" s="24">
        <v>451</v>
      </c>
      <c r="C1868" s="24">
        <v>15546405596</v>
      </c>
      <c r="D1868" s="24">
        <v>9817032495617800</v>
      </c>
      <c r="E1868" s="24">
        <v>99</v>
      </c>
      <c r="F1868" s="24">
        <v>53390</v>
      </c>
      <c r="G1868" s="24">
        <v>99970016</v>
      </c>
      <c r="H1868" s="24">
        <v>11547</v>
      </c>
      <c r="I1868" s="25">
        <v>800000</v>
      </c>
    </row>
    <row r="1869" hidden="1" spans="1:9">
      <c r="A1869" s="24">
        <v>201710</v>
      </c>
      <c r="B1869" s="24">
        <v>459</v>
      </c>
      <c r="C1869" s="24">
        <v>13089030281</v>
      </c>
      <c r="D1869" s="24">
        <v>9816090184561740</v>
      </c>
      <c r="E1869" s="24">
        <v>99</v>
      </c>
      <c r="F1869" s="24">
        <v>53390</v>
      </c>
      <c r="G1869" s="24">
        <v>99970013</v>
      </c>
      <c r="H1869" s="24">
        <v>11548</v>
      </c>
      <c r="I1869" s="25">
        <v>10010</v>
      </c>
    </row>
    <row r="1870" hidden="1" spans="1:9">
      <c r="A1870" s="24">
        <v>201710</v>
      </c>
      <c r="B1870" s="24">
        <v>459</v>
      </c>
      <c r="C1870" s="24">
        <v>13089030281</v>
      </c>
      <c r="D1870" s="24">
        <v>9816090184561740</v>
      </c>
      <c r="E1870" s="24">
        <v>99</v>
      </c>
      <c r="F1870" s="24">
        <v>53390</v>
      </c>
      <c r="G1870" s="24">
        <v>99970016</v>
      </c>
      <c r="H1870" s="24">
        <v>11547</v>
      </c>
      <c r="I1870" s="25">
        <v>400000</v>
      </c>
    </row>
    <row r="1871" hidden="1" spans="1:9">
      <c r="A1871" s="24">
        <v>201710</v>
      </c>
      <c r="B1871" s="24">
        <v>451</v>
      </c>
      <c r="C1871" s="24">
        <v>15636160874</v>
      </c>
      <c r="D1871" s="24">
        <v>9816061381580380</v>
      </c>
      <c r="E1871" s="24">
        <v>99</v>
      </c>
      <c r="F1871" s="24">
        <v>53390</v>
      </c>
      <c r="G1871" s="24">
        <v>99970016</v>
      </c>
      <c r="H1871" s="24">
        <v>11547</v>
      </c>
      <c r="I1871" s="25">
        <v>400000</v>
      </c>
    </row>
    <row r="1872" hidden="1" spans="1:9">
      <c r="A1872" s="24">
        <v>201710</v>
      </c>
      <c r="B1872" s="24">
        <v>451</v>
      </c>
      <c r="C1872" s="24">
        <v>15694519513</v>
      </c>
      <c r="D1872" s="24">
        <v>9816101986860310</v>
      </c>
      <c r="E1872" s="24">
        <v>99</v>
      </c>
      <c r="F1872" s="24">
        <v>53390</v>
      </c>
      <c r="G1872" s="24">
        <v>99970016</v>
      </c>
      <c r="H1872" s="24">
        <v>11547</v>
      </c>
      <c r="I1872" s="25">
        <v>800000</v>
      </c>
    </row>
    <row r="1873" hidden="1" spans="1:9">
      <c r="A1873" s="24">
        <v>201710</v>
      </c>
      <c r="B1873" s="24">
        <v>451</v>
      </c>
      <c r="C1873" s="24">
        <v>13125911397</v>
      </c>
      <c r="D1873" s="24">
        <v>9816032178221190</v>
      </c>
      <c r="E1873" s="24">
        <v>99</v>
      </c>
      <c r="F1873" s="24">
        <v>53390</v>
      </c>
      <c r="G1873" s="24">
        <v>99970013</v>
      </c>
      <c r="H1873" s="24">
        <v>11548</v>
      </c>
      <c r="I1873" s="25">
        <v>3266880</v>
      </c>
    </row>
    <row r="1874" hidden="1" spans="1:9">
      <c r="A1874" s="24">
        <v>201710</v>
      </c>
      <c r="B1874" s="24">
        <v>459</v>
      </c>
      <c r="C1874" s="24">
        <v>13204591017</v>
      </c>
      <c r="D1874" s="24">
        <v>9817101203657350</v>
      </c>
      <c r="E1874" s="24">
        <v>99</v>
      </c>
      <c r="F1874" s="24">
        <v>53390</v>
      </c>
      <c r="G1874" s="24">
        <v>99970016</v>
      </c>
      <c r="H1874" s="24">
        <v>11547</v>
      </c>
      <c r="I1874" s="25">
        <v>100000</v>
      </c>
    </row>
    <row r="1875" hidden="1" spans="1:9">
      <c r="A1875" s="24">
        <v>201710</v>
      </c>
      <c r="B1875" s="24">
        <v>453</v>
      </c>
      <c r="C1875" s="24">
        <v>13039700587</v>
      </c>
      <c r="D1875" s="24">
        <v>9815082071689710</v>
      </c>
      <c r="E1875" s="24">
        <v>99</v>
      </c>
      <c r="F1875" s="24">
        <v>53390</v>
      </c>
      <c r="G1875" s="24">
        <v>99970016</v>
      </c>
      <c r="H1875" s="24">
        <v>11547</v>
      </c>
      <c r="I1875" s="25">
        <v>100000</v>
      </c>
    </row>
    <row r="1876" hidden="1" spans="1:9">
      <c r="A1876" s="24">
        <v>201710</v>
      </c>
      <c r="B1876" s="24">
        <v>453</v>
      </c>
      <c r="C1876" s="24">
        <v>13154537508</v>
      </c>
      <c r="D1876" s="24">
        <v>9817073100872290</v>
      </c>
      <c r="E1876" s="24">
        <v>99</v>
      </c>
      <c r="F1876" s="24">
        <v>53390</v>
      </c>
      <c r="G1876" s="24">
        <v>99970016</v>
      </c>
      <c r="H1876" s="24">
        <v>11547</v>
      </c>
      <c r="I1876" s="25">
        <v>200000</v>
      </c>
    </row>
    <row r="1877" hidden="1" spans="1:9">
      <c r="A1877" s="24">
        <v>201710</v>
      </c>
      <c r="B1877" s="24">
        <v>452</v>
      </c>
      <c r="C1877" s="24">
        <v>13100920367</v>
      </c>
      <c r="D1877" s="24">
        <v>9817101203658730</v>
      </c>
      <c r="E1877" s="24">
        <v>99</v>
      </c>
      <c r="F1877" s="24">
        <v>53390</v>
      </c>
      <c r="G1877" s="24">
        <v>99970016</v>
      </c>
      <c r="H1877" s="24">
        <v>11547</v>
      </c>
      <c r="I1877" s="25">
        <v>5000000</v>
      </c>
    </row>
    <row r="1878" hidden="1" spans="1:9">
      <c r="A1878" s="24">
        <v>201710</v>
      </c>
      <c r="B1878" s="24">
        <v>451</v>
      </c>
      <c r="C1878" s="24">
        <v>13009803147</v>
      </c>
      <c r="D1878" s="24">
        <v>9816070582524720</v>
      </c>
      <c r="E1878" s="24">
        <v>99</v>
      </c>
      <c r="F1878" s="24">
        <v>53390</v>
      </c>
      <c r="G1878" s="24">
        <v>99970016</v>
      </c>
      <c r="H1878" s="24">
        <v>11547</v>
      </c>
      <c r="I1878" s="25">
        <v>50000</v>
      </c>
    </row>
    <row r="1879" hidden="1" spans="1:9">
      <c r="A1879" s="24">
        <v>201710</v>
      </c>
      <c r="B1879" s="24">
        <v>451</v>
      </c>
      <c r="C1879" s="24">
        <v>13029703065</v>
      </c>
      <c r="D1879" s="24">
        <v>9816070482503800</v>
      </c>
      <c r="E1879" s="24">
        <v>99</v>
      </c>
      <c r="F1879" s="24">
        <v>53390</v>
      </c>
      <c r="G1879" s="24">
        <v>99970016</v>
      </c>
      <c r="H1879" s="24">
        <v>11547</v>
      </c>
      <c r="I1879" s="25">
        <v>50000</v>
      </c>
    </row>
    <row r="1880" hidden="1" spans="1:9">
      <c r="A1880" s="24">
        <v>201710</v>
      </c>
      <c r="B1880" s="24">
        <v>451</v>
      </c>
      <c r="C1880" s="24">
        <v>13159850785</v>
      </c>
      <c r="D1880" s="24">
        <v>101108154666827</v>
      </c>
      <c r="E1880" s="24">
        <v>99</v>
      </c>
      <c r="F1880" s="24">
        <v>53390</v>
      </c>
      <c r="G1880" s="24">
        <v>99970016</v>
      </c>
      <c r="H1880" s="24">
        <v>11547</v>
      </c>
      <c r="I1880" s="25">
        <v>400000</v>
      </c>
    </row>
    <row r="1881" hidden="1" spans="1:9">
      <c r="A1881" s="24">
        <v>201710</v>
      </c>
      <c r="B1881" s="24">
        <v>459</v>
      </c>
      <c r="C1881" s="24">
        <v>18644020869</v>
      </c>
      <c r="D1881" s="24">
        <v>9815101373262960</v>
      </c>
      <c r="E1881" s="24">
        <v>99</v>
      </c>
      <c r="F1881" s="24">
        <v>53390</v>
      </c>
      <c r="G1881" s="24">
        <v>99970016</v>
      </c>
      <c r="H1881" s="24">
        <v>11547</v>
      </c>
      <c r="I1881" s="25">
        <v>1200000</v>
      </c>
    </row>
    <row r="1882" hidden="1" spans="1:9">
      <c r="A1882" s="24">
        <v>201710</v>
      </c>
      <c r="B1882" s="24">
        <v>459</v>
      </c>
      <c r="C1882" s="24">
        <v>13009831305</v>
      </c>
      <c r="D1882" s="24">
        <v>9816081383734690</v>
      </c>
      <c r="E1882" s="24">
        <v>99</v>
      </c>
      <c r="F1882" s="24">
        <v>53390</v>
      </c>
      <c r="G1882" s="24">
        <v>99970016</v>
      </c>
      <c r="H1882" s="24">
        <v>11547</v>
      </c>
      <c r="I1882" s="25">
        <v>100000</v>
      </c>
    </row>
    <row r="1883" hidden="1" spans="1:9">
      <c r="A1883" s="24">
        <v>201710</v>
      </c>
      <c r="B1883" s="24">
        <v>452</v>
      </c>
      <c r="C1883" s="24">
        <v>13089740575</v>
      </c>
      <c r="D1883" s="24">
        <v>9816050980206980</v>
      </c>
      <c r="E1883" s="24">
        <v>99</v>
      </c>
      <c r="F1883" s="24">
        <v>53390</v>
      </c>
      <c r="G1883" s="24">
        <v>99970016</v>
      </c>
      <c r="H1883" s="24">
        <v>11547</v>
      </c>
      <c r="I1883" s="25">
        <v>50000</v>
      </c>
    </row>
    <row r="1884" hidden="1" spans="1:9">
      <c r="A1884" s="24">
        <v>201710</v>
      </c>
      <c r="B1884" s="24">
        <v>464</v>
      </c>
      <c r="C1884" s="24">
        <v>15645570168</v>
      </c>
      <c r="D1884" s="24">
        <v>9815120875435580</v>
      </c>
      <c r="E1884" s="24">
        <v>99</v>
      </c>
      <c r="F1884" s="24">
        <v>53390</v>
      </c>
      <c r="G1884" s="24">
        <v>99970016</v>
      </c>
      <c r="H1884" s="24">
        <v>11547</v>
      </c>
      <c r="I1884" s="25">
        <v>1200000</v>
      </c>
    </row>
    <row r="1885" hidden="1" spans="1:9">
      <c r="A1885" s="24">
        <v>201710</v>
      </c>
      <c r="B1885" s="24">
        <v>453</v>
      </c>
      <c r="C1885" s="24">
        <v>15604631379</v>
      </c>
      <c r="D1885" s="24">
        <v>9816030777801050</v>
      </c>
      <c r="E1885" s="24">
        <v>99</v>
      </c>
      <c r="F1885" s="24">
        <v>53390</v>
      </c>
      <c r="G1885" s="24">
        <v>99970016</v>
      </c>
      <c r="H1885" s="24">
        <v>11547</v>
      </c>
      <c r="I1885" s="25">
        <v>50000</v>
      </c>
    </row>
    <row r="1886" hidden="1" spans="1:9">
      <c r="A1886" s="24">
        <v>201710</v>
      </c>
      <c r="B1886" s="24">
        <v>467</v>
      </c>
      <c r="C1886" s="24">
        <v>13224675158</v>
      </c>
      <c r="D1886" s="24">
        <v>9713071225987090</v>
      </c>
      <c r="E1886" s="24">
        <v>99</v>
      </c>
      <c r="F1886" s="24">
        <v>53390</v>
      </c>
      <c r="G1886" s="24">
        <v>99970016</v>
      </c>
      <c r="H1886" s="24">
        <v>11547</v>
      </c>
      <c r="I1886" s="25">
        <v>50000</v>
      </c>
    </row>
    <row r="1887" hidden="1" spans="1:9">
      <c r="A1887" s="24">
        <v>201710</v>
      </c>
      <c r="B1887" s="24">
        <v>451</v>
      </c>
      <c r="C1887" s="24">
        <v>13199530121</v>
      </c>
      <c r="D1887" s="24">
        <v>9817080901204490</v>
      </c>
      <c r="E1887" s="24">
        <v>99</v>
      </c>
      <c r="F1887" s="24">
        <v>53390</v>
      </c>
      <c r="G1887" s="24">
        <v>99970013</v>
      </c>
      <c r="H1887" s="24">
        <v>11548</v>
      </c>
      <c r="I1887" s="25">
        <v>18880</v>
      </c>
    </row>
    <row r="1888" hidden="1" spans="1:9">
      <c r="A1888" s="24">
        <v>201710</v>
      </c>
      <c r="B1888" s="24">
        <v>451</v>
      </c>
      <c r="C1888" s="24">
        <v>13199530121</v>
      </c>
      <c r="D1888" s="24">
        <v>9817080901204490</v>
      </c>
      <c r="E1888" s="24">
        <v>99</v>
      </c>
      <c r="F1888" s="24">
        <v>53390</v>
      </c>
      <c r="G1888" s="24">
        <v>99970016</v>
      </c>
      <c r="H1888" s="24">
        <v>11547</v>
      </c>
      <c r="I1888" s="25">
        <v>100000</v>
      </c>
    </row>
    <row r="1889" hidden="1" spans="1:9">
      <c r="A1889" s="24">
        <v>201710</v>
      </c>
      <c r="B1889" s="24">
        <v>456</v>
      </c>
      <c r="C1889" s="24">
        <v>13214668068</v>
      </c>
      <c r="D1889" s="24">
        <v>9815120975450940</v>
      </c>
      <c r="E1889" s="24">
        <v>99</v>
      </c>
      <c r="F1889" s="24">
        <v>53390</v>
      </c>
      <c r="G1889" s="24">
        <v>99970014</v>
      </c>
      <c r="H1889" s="26"/>
      <c r="I1889" s="25">
        <v>0</v>
      </c>
    </row>
    <row r="1890" hidden="1" spans="1:9">
      <c r="A1890" s="24">
        <v>201710</v>
      </c>
      <c r="B1890" s="24">
        <v>456</v>
      </c>
      <c r="C1890" s="24">
        <v>13029933036</v>
      </c>
      <c r="D1890" s="24">
        <v>9816070182386050</v>
      </c>
      <c r="E1890" s="24">
        <v>98</v>
      </c>
      <c r="F1890" s="24">
        <v>53390</v>
      </c>
      <c r="G1890" s="24">
        <v>99970015</v>
      </c>
      <c r="H1890" s="26"/>
      <c r="I1890" s="25">
        <v>0</v>
      </c>
    </row>
    <row r="1891" hidden="1" spans="1:9">
      <c r="A1891" s="24">
        <v>201710</v>
      </c>
      <c r="B1891" s="24">
        <v>456</v>
      </c>
      <c r="C1891" s="24">
        <v>13214668068</v>
      </c>
      <c r="D1891" s="24">
        <v>9815120975450940</v>
      </c>
      <c r="E1891" s="24">
        <v>98</v>
      </c>
      <c r="F1891" s="24">
        <v>53390</v>
      </c>
      <c r="G1891" s="24">
        <v>99970015</v>
      </c>
      <c r="H1891" s="26"/>
      <c r="I1891" s="25">
        <v>0</v>
      </c>
    </row>
    <row r="1892" hidden="1" spans="1:9">
      <c r="A1892" s="24">
        <v>201710</v>
      </c>
      <c r="B1892" s="24">
        <v>456</v>
      </c>
      <c r="C1892" s="24">
        <v>13029933036</v>
      </c>
      <c r="D1892" s="24">
        <v>9816070182386050</v>
      </c>
      <c r="E1892" s="24">
        <v>99</v>
      </c>
      <c r="F1892" s="24">
        <v>53390</v>
      </c>
      <c r="G1892" s="24">
        <v>99970014</v>
      </c>
      <c r="H1892" s="26"/>
      <c r="I1892" s="25">
        <v>0</v>
      </c>
    </row>
    <row r="1893" hidden="1" spans="1:9">
      <c r="A1893" s="24">
        <v>201710</v>
      </c>
      <c r="B1893" s="24">
        <v>456</v>
      </c>
      <c r="C1893" s="24">
        <v>13124560757</v>
      </c>
      <c r="D1893" s="24">
        <v>9816062281952890</v>
      </c>
      <c r="E1893" s="24">
        <v>98</v>
      </c>
      <c r="F1893" s="24">
        <v>53390</v>
      </c>
      <c r="G1893" s="24">
        <v>99970015</v>
      </c>
      <c r="H1893" s="26"/>
      <c r="I1893" s="25">
        <v>0</v>
      </c>
    </row>
    <row r="1894" hidden="1" spans="1:9">
      <c r="A1894" s="24">
        <v>201710</v>
      </c>
      <c r="B1894" s="24">
        <v>456</v>
      </c>
      <c r="C1894" s="24">
        <v>13124560757</v>
      </c>
      <c r="D1894" s="24">
        <v>9816062281952890</v>
      </c>
      <c r="E1894" s="24">
        <v>99</v>
      </c>
      <c r="F1894" s="24">
        <v>53390</v>
      </c>
      <c r="G1894" s="24">
        <v>99970014</v>
      </c>
      <c r="H1894" s="26"/>
      <c r="I1894" s="25">
        <v>0</v>
      </c>
    </row>
    <row r="1895" hidden="1" spans="1:9">
      <c r="A1895" s="24">
        <v>201710</v>
      </c>
      <c r="B1895" s="24">
        <v>467</v>
      </c>
      <c r="C1895" s="24">
        <v>13136966202</v>
      </c>
      <c r="D1895" s="24">
        <v>9713072226639910</v>
      </c>
      <c r="E1895" s="24">
        <v>98</v>
      </c>
      <c r="F1895" s="24">
        <v>53390</v>
      </c>
      <c r="G1895" s="24">
        <v>99970015</v>
      </c>
      <c r="H1895" s="26"/>
      <c r="I1895" s="25">
        <v>0</v>
      </c>
    </row>
    <row r="1896" hidden="1" spans="1:9">
      <c r="A1896" s="24">
        <v>201710</v>
      </c>
      <c r="B1896" s="24">
        <v>467</v>
      </c>
      <c r="C1896" s="24">
        <v>13136966202</v>
      </c>
      <c r="D1896" s="24">
        <v>9713072226639910</v>
      </c>
      <c r="E1896" s="24">
        <v>99</v>
      </c>
      <c r="F1896" s="24">
        <v>53390</v>
      </c>
      <c r="G1896" s="24">
        <v>99970014</v>
      </c>
      <c r="H1896" s="26"/>
      <c r="I1896" s="25">
        <v>0</v>
      </c>
    </row>
    <row r="1897" hidden="1" spans="1:9">
      <c r="A1897" s="24">
        <v>201710</v>
      </c>
      <c r="B1897" s="24">
        <v>464</v>
      </c>
      <c r="C1897" s="24">
        <v>13009968712</v>
      </c>
      <c r="D1897" s="24">
        <v>9816051180285510</v>
      </c>
      <c r="E1897" s="24">
        <v>99</v>
      </c>
      <c r="F1897" s="24">
        <v>53390</v>
      </c>
      <c r="G1897" s="24">
        <v>99970014</v>
      </c>
      <c r="H1897" s="26"/>
      <c r="I1897" s="25">
        <v>0</v>
      </c>
    </row>
    <row r="1898" hidden="1" spans="1:9">
      <c r="A1898" s="24">
        <v>201710</v>
      </c>
      <c r="B1898" s="24">
        <v>464</v>
      </c>
      <c r="C1898" s="24">
        <v>15645570168</v>
      </c>
      <c r="D1898" s="24">
        <v>9815120875435580</v>
      </c>
      <c r="E1898" s="24">
        <v>98</v>
      </c>
      <c r="F1898" s="24">
        <v>53390</v>
      </c>
      <c r="G1898" s="24">
        <v>99970015</v>
      </c>
      <c r="H1898" s="26"/>
      <c r="I1898" s="25">
        <v>0</v>
      </c>
    </row>
    <row r="1899" hidden="1" spans="1:9">
      <c r="A1899" s="24">
        <v>201710</v>
      </c>
      <c r="B1899" s="24">
        <v>464</v>
      </c>
      <c r="C1899" s="24">
        <v>15645570168</v>
      </c>
      <c r="D1899" s="24">
        <v>9815120875435580</v>
      </c>
      <c r="E1899" s="24">
        <v>99</v>
      </c>
      <c r="F1899" s="24">
        <v>53390</v>
      </c>
      <c r="G1899" s="24">
        <v>99970014</v>
      </c>
      <c r="H1899" s="26"/>
      <c r="I1899" s="25">
        <v>0</v>
      </c>
    </row>
    <row r="1900" hidden="1" spans="1:9">
      <c r="A1900" s="24">
        <v>201710</v>
      </c>
      <c r="B1900" s="24">
        <v>457</v>
      </c>
      <c r="C1900" s="24">
        <v>13039910121</v>
      </c>
      <c r="D1900" s="24">
        <v>9816101786804990</v>
      </c>
      <c r="E1900" s="24">
        <v>98</v>
      </c>
      <c r="F1900" s="24">
        <v>53390</v>
      </c>
      <c r="G1900" s="24">
        <v>99970015</v>
      </c>
      <c r="H1900" s="26"/>
      <c r="I1900" s="25">
        <v>0</v>
      </c>
    </row>
    <row r="1901" hidden="1" spans="1:9">
      <c r="A1901" s="24">
        <v>201710</v>
      </c>
      <c r="B1901" s="24">
        <v>457</v>
      </c>
      <c r="C1901" s="24">
        <v>13039910121</v>
      </c>
      <c r="D1901" s="24">
        <v>9816101786804990</v>
      </c>
      <c r="E1901" s="24">
        <v>99</v>
      </c>
      <c r="F1901" s="24">
        <v>53390</v>
      </c>
      <c r="G1901" s="24">
        <v>99970014</v>
      </c>
      <c r="H1901" s="26"/>
      <c r="I1901" s="25">
        <v>0</v>
      </c>
    </row>
    <row r="1902" hidden="1" spans="1:9">
      <c r="A1902" s="24">
        <v>201710</v>
      </c>
      <c r="B1902" s="24">
        <v>459</v>
      </c>
      <c r="C1902" s="24">
        <v>15604593101</v>
      </c>
      <c r="D1902" s="24">
        <v>9816031077881550</v>
      </c>
      <c r="E1902" s="24">
        <v>98</v>
      </c>
      <c r="F1902" s="24">
        <v>53390</v>
      </c>
      <c r="G1902" s="24">
        <v>99970015</v>
      </c>
      <c r="H1902" s="26"/>
      <c r="I1902" s="25">
        <v>0</v>
      </c>
    </row>
    <row r="1903" hidden="1" spans="1:9">
      <c r="A1903" s="24">
        <v>201710</v>
      </c>
      <c r="B1903" s="24">
        <v>459</v>
      </c>
      <c r="C1903" s="24">
        <v>13199407682</v>
      </c>
      <c r="D1903" s="24">
        <v>9816082584202310</v>
      </c>
      <c r="E1903" s="24">
        <v>98</v>
      </c>
      <c r="F1903" s="24">
        <v>53390</v>
      </c>
      <c r="G1903" s="24">
        <v>99970015</v>
      </c>
      <c r="H1903" s="26"/>
      <c r="I1903" s="25">
        <v>0</v>
      </c>
    </row>
    <row r="1904" hidden="1" spans="1:9">
      <c r="A1904" s="24">
        <v>201710</v>
      </c>
      <c r="B1904" s="24">
        <v>459</v>
      </c>
      <c r="C1904" s="24">
        <v>18644020869</v>
      </c>
      <c r="D1904" s="24">
        <v>9815101373262960</v>
      </c>
      <c r="E1904" s="24">
        <v>99</v>
      </c>
      <c r="F1904" s="24">
        <v>53390</v>
      </c>
      <c r="G1904" s="24">
        <v>99970014</v>
      </c>
      <c r="H1904" s="26"/>
      <c r="I1904" s="25">
        <v>0</v>
      </c>
    </row>
    <row r="1905" hidden="1" spans="1:9">
      <c r="A1905" s="24">
        <v>201710</v>
      </c>
      <c r="B1905" s="24">
        <v>459</v>
      </c>
      <c r="C1905" s="24">
        <v>13029836886</v>
      </c>
      <c r="D1905" s="24">
        <v>9816040178713340</v>
      </c>
      <c r="E1905" s="24">
        <v>98</v>
      </c>
      <c r="F1905" s="24">
        <v>53390</v>
      </c>
      <c r="G1905" s="24">
        <v>99970015</v>
      </c>
      <c r="H1905" s="26"/>
      <c r="I1905" s="25">
        <v>0</v>
      </c>
    </row>
    <row r="1906" hidden="1" spans="1:9">
      <c r="A1906" s="24">
        <v>201710</v>
      </c>
      <c r="B1906" s="24">
        <v>459</v>
      </c>
      <c r="C1906" s="24">
        <v>18603679568</v>
      </c>
      <c r="D1906" s="24">
        <v>9815061169665820</v>
      </c>
      <c r="E1906" s="24">
        <v>98</v>
      </c>
      <c r="F1906" s="24">
        <v>53390</v>
      </c>
      <c r="G1906" s="24">
        <v>99970015</v>
      </c>
      <c r="H1906" s="26"/>
      <c r="I1906" s="25">
        <v>0</v>
      </c>
    </row>
    <row r="1907" hidden="1" spans="1:9">
      <c r="A1907" s="24">
        <v>201710</v>
      </c>
      <c r="B1907" s="24">
        <v>459</v>
      </c>
      <c r="C1907" s="24">
        <v>13019085503</v>
      </c>
      <c r="D1907" s="24">
        <v>9815102773696610</v>
      </c>
      <c r="E1907" s="24">
        <v>99</v>
      </c>
      <c r="F1907" s="24">
        <v>53390</v>
      </c>
      <c r="G1907" s="24">
        <v>99970014</v>
      </c>
      <c r="H1907" s="26"/>
      <c r="I1907" s="25">
        <v>0</v>
      </c>
    </row>
    <row r="1908" hidden="1" spans="1:9">
      <c r="A1908" s="24">
        <v>201710</v>
      </c>
      <c r="B1908" s="24">
        <v>459</v>
      </c>
      <c r="C1908" s="24">
        <v>13039826317</v>
      </c>
      <c r="D1908" s="24">
        <v>9815102773691000</v>
      </c>
      <c r="E1908" s="24">
        <v>99</v>
      </c>
      <c r="F1908" s="24">
        <v>53390</v>
      </c>
      <c r="G1908" s="24">
        <v>99970014</v>
      </c>
      <c r="H1908" s="26"/>
      <c r="I1908" s="25">
        <v>0</v>
      </c>
    </row>
    <row r="1909" hidden="1" spans="1:9">
      <c r="A1909" s="24">
        <v>201710</v>
      </c>
      <c r="B1909" s="24">
        <v>459</v>
      </c>
      <c r="C1909" s="24">
        <v>13298771513</v>
      </c>
      <c r="D1909" s="24">
        <v>9817051997964000</v>
      </c>
      <c r="E1909" s="24">
        <v>98</v>
      </c>
      <c r="F1909" s="24">
        <v>53390</v>
      </c>
      <c r="G1909" s="24">
        <v>99970015</v>
      </c>
      <c r="H1909" s="26"/>
      <c r="I1909" s="25">
        <v>0</v>
      </c>
    </row>
    <row r="1910" hidden="1" spans="1:9">
      <c r="A1910" s="24">
        <v>201710</v>
      </c>
      <c r="B1910" s="24">
        <v>459</v>
      </c>
      <c r="C1910" s="24">
        <v>18644020869</v>
      </c>
      <c r="D1910" s="24">
        <v>9815101373262960</v>
      </c>
      <c r="E1910" s="24">
        <v>98</v>
      </c>
      <c r="F1910" s="24">
        <v>53390</v>
      </c>
      <c r="G1910" s="24">
        <v>99970015</v>
      </c>
      <c r="H1910" s="26"/>
      <c r="I1910" s="25">
        <v>0</v>
      </c>
    </row>
    <row r="1911" hidden="1" spans="1:9">
      <c r="A1911" s="24">
        <v>201710</v>
      </c>
      <c r="B1911" s="24">
        <v>459</v>
      </c>
      <c r="C1911" s="24">
        <v>13199407682</v>
      </c>
      <c r="D1911" s="24">
        <v>9816082584202310</v>
      </c>
      <c r="E1911" s="24">
        <v>99</v>
      </c>
      <c r="F1911" s="24">
        <v>53390</v>
      </c>
      <c r="G1911" s="24">
        <v>99970014</v>
      </c>
      <c r="H1911" s="26"/>
      <c r="I1911" s="25">
        <v>0</v>
      </c>
    </row>
    <row r="1912" hidden="1" spans="1:9">
      <c r="A1912" s="24">
        <v>201710</v>
      </c>
      <c r="B1912" s="24">
        <v>459</v>
      </c>
      <c r="C1912" s="24">
        <v>15604593101</v>
      </c>
      <c r="D1912" s="24">
        <v>9816031077881550</v>
      </c>
      <c r="E1912" s="24">
        <v>99</v>
      </c>
      <c r="F1912" s="24">
        <v>53390</v>
      </c>
      <c r="G1912" s="24">
        <v>99970014</v>
      </c>
      <c r="H1912" s="26"/>
      <c r="I1912" s="25">
        <v>0</v>
      </c>
    </row>
    <row r="1913" hidden="1" spans="1:9">
      <c r="A1913" s="24">
        <v>201710</v>
      </c>
      <c r="B1913" s="24">
        <v>459</v>
      </c>
      <c r="C1913" s="24">
        <v>13089030281</v>
      </c>
      <c r="D1913" s="24">
        <v>9816090184561740</v>
      </c>
      <c r="E1913" s="24">
        <v>98</v>
      </c>
      <c r="F1913" s="24">
        <v>53390</v>
      </c>
      <c r="G1913" s="24">
        <v>99970015</v>
      </c>
      <c r="H1913" s="26"/>
      <c r="I1913" s="25">
        <v>0</v>
      </c>
    </row>
    <row r="1914" hidden="1" spans="1:9">
      <c r="A1914" s="24">
        <v>201710</v>
      </c>
      <c r="B1914" s="24">
        <v>459</v>
      </c>
      <c r="C1914" s="24">
        <v>13089030281</v>
      </c>
      <c r="D1914" s="24">
        <v>9816090184561740</v>
      </c>
      <c r="E1914" s="24">
        <v>99</v>
      </c>
      <c r="F1914" s="24">
        <v>53390</v>
      </c>
      <c r="G1914" s="24">
        <v>99970014</v>
      </c>
      <c r="H1914" s="26"/>
      <c r="I1914" s="25">
        <v>0</v>
      </c>
    </row>
    <row r="1915" hidden="1" spans="1:9">
      <c r="A1915" s="24">
        <v>201710</v>
      </c>
      <c r="B1915" s="24">
        <v>459</v>
      </c>
      <c r="C1915" s="24">
        <v>13019085503</v>
      </c>
      <c r="D1915" s="24">
        <v>9815102773696610</v>
      </c>
      <c r="E1915" s="24">
        <v>98</v>
      </c>
      <c r="F1915" s="24">
        <v>53390</v>
      </c>
      <c r="G1915" s="24">
        <v>99970015</v>
      </c>
      <c r="H1915" s="26"/>
      <c r="I1915" s="25">
        <v>0</v>
      </c>
    </row>
    <row r="1916" hidden="1" spans="1:9">
      <c r="A1916" s="24">
        <v>201710</v>
      </c>
      <c r="B1916" s="24">
        <v>459</v>
      </c>
      <c r="C1916" s="24">
        <v>13204591017</v>
      </c>
      <c r="D1916" s="24">
        <v>9817101203657350</v>
      </c>
      <c r="E1916" s="24">
        <v>98</v>
      </c>
      <c r="F1916" s="24">
        <v>53390</v>
      </c>
      <c r="G1916" s="24">
        <v>99970015</v>
      </c>
      <c r="H1916" s="26"/>
      <c r="I1916" s="25">
        <v>0</v>
      </c>
    </row>
    <row r="1917" hidden="1" spans="1:9">
      <c r="A1917" s="24">
        <v>201710</v>
      </c>
      <c r="B1917" s="24">
        <v>459</v>
      </c>
      <c r="C1917" s="24">
        <v>13029836886</v>
      </c>
      <c r="D1917" s="24">
        <v>9816040178713340</v>
      </c>
      <c r="E1917" s="24">
        <v>99</v>
      </c>
      <c r="F1917" s="24">
        <v>53390</v>
      </c>
      <c r="G1917" s="24">
        <v>99970014</v>
      </c>
      <c r="H1917" s="26"/>
      <c r="I1917" s="25">
        <v>0</v>
      </c>
    </row>
    <row r="1918" hidden="1" spans="1:9">
      <c r="A1918" s="24">
        <v>201710</v>
      </c>
      <c r="B1918" s="24">
        <v>459</v>
      </c>
      <c r="C1918" s="24">
        <v>18603679568</v>
      </c>
      <c r="D1918" s="24">
        <v>9815061169665820</v>
      </c>
      <c r="E1918" s="24">
        <v>99</v>
      </c>
      <c r="F1918" s="24">
        <v>53390</v>
      </c>
      <c r="G1918" s="24">
        <v>99970014</v>
      </c>
      <c r="H1918" s="26"/>
      <c r="I1918" s="25">
        <v>0</v>
      </c>
    </row>
    <row r="1919" hidden="1" spans="1:9">
      <c r="A1919" s="24">
        <v>201710</v>
      </c>
      <c r="B1919" s="24">
        <v>459</v>
      </c>
      <c r="C1919" s="24">
        <v>13204591017</v>
      </c>
      <c r="D1919" s="24">
        <v>9817101203657350</v>
      </c>
      <c r="E1919" s="24">
        <v>99</v>
      </c>
      <c r="F1919" s="24">
        <v>53390</v>
      </c>
      <c r="G1919" s="24">
        <v>99970014</v>
      </c>
      <c r="H1919" s="26"/>
      <c r="I1919" s="25">
        <v>0</v>
      </c>
    </row>
    <row r="1920" hidden="1" spans="1:9">
      <c r="A1920" s="24">
        <v>201710</v>
      </c>
      <c r="B1920" s="24">
        <v>459</v>
      </c>
      <c r="C1920" s="24">
        <v>13039826317</v>
      </c>
      <c r="D1920" s="24">
        <v>9815102773691000</v>
      </c>
      <c r="E1920" s="24">
        <v>98</v>
      </c>
      <c r="F1920" s="24">
        <v>53390</v>
      </c>
      <c r="G1920" s="24">
        <v>99970015</v>
      </c>
      <c r="H1920" s="26"/>
      <c r="I1920" s="25">
        <v>0</v>
      </c>
    </row>
    <row r="1921" hidden="1" spans="1:9">
      <c r="A1921" s="24">
        <v>201710</v>
      </c>
      <c r="B1921" s="24">
        <v>455</v>
      </c>
      <c r="C1921" s="24">
        <v>13039953705</v>
      </c>
      <c r="D1921" s="24">
        <v>9816053181124200</v>
      </c>
      <c r="E1921" s="24">
        <v>99</v>
      </c>
      <c r="F1921" s="24">
        <v>53390</v>
      </c>
      <c r="G1921" s="24">
        <v>99970014</v>
      </c>
      <c r="H1921" s="26"/>
      <c r="I1921" s="25">
        <v>0</v>
      </c>
    </row>
    <row r="1922" hidden="1" spans="1:9">
      <c r="A1922" s="24">
        <v>201710</v>
      </c>
      <c r="B1922" s="24">
        <v>455</v>
      </c>
      <c r="C1922" s="24">
        <v>15545556309</v>
      </c>
      <c r="D1922" s="24">
        <v>9816032978578740</v>
      </c>
      <c r="E1922" s="24">
        <v>98</v>
      </c>
      <c r="F1922" s="24">
        <v>53390</v>
      </c>
      <c r="G1922" s="24">
        <v>99970015</v>
      </c>
      <c r="H1922" s="26"/>
      <c r="I1922" s="25">
        <v>0</v>
      </c>
    </row>
    <row r="1923" hidden="1" spans="1:9">
      <c r="A1923" s="24">
        <v>201710</v>
      </c>
      <c r="B1923" s="24">
        <v>455</v>
      </c>
      <c r="C1923" s="24">
        <v>13039953705</v>
      </c>
      <c r="D1923" s="24">
        <v>9816053181124200</v>
      </c>
      <c r="E1923" s="24">
        <v>98</v>
      </c>
      <c r="F1923" s="24">
        <v>53390</v>
      </c>
      <c r="G1923" s="24">
        <v>99970015</v>
      </c>
      <c r="H1923" s="26"/>
      <c r="I1923" s="25">
        <v>0</v>
      </c>
    </row>
    <row r="1924" hidden="1" spans="1:9">
      <c r="A1924" s="24">
        <v>201710</v>
      </c>
      <c r="B1924" s="24">
        <v>458</v>
      </c>
      <c r="C1924" s="24">
        <v>13134583975</v>
      </c>
      <c r="D1924" s="24">
        <v>9817070700066350</v>
      </c>
      <c r="E1924" s="24">
        <v>99</v>
      </c>
      <c r="F1924" s="24">
        <v>53390</v>
      </c>
      <c r="G1924" s="24">
        <v>99970014</v>
      </c>
      <c r="H1924" s="26"/>
      <c r="I1924" s="25">
        <v>0</v>
      </c>
    </row>
    <row r="1925" hidden="1" spans="1:9">
      <c r="A1925" s="24">
        <v>201710</v>
      </c>
      <c r="B1925" s="24">
        <v>458</v>
      </c>
      <c r="C1925" s="24">
        <v>13089625051</v>
      </c>
      <c r="D1925" s="24">
        <v>9816040178686730</v>
      </c>
      <c r="E1925" s="24">
        <v>98</v>
      </c>
      <c r="F1925" s="24">
        <v>53390</v>
      </c>
      <c r="G1925" s="24">
        <v>99970015</v>
      </c>
      <c r="H1925" s="26"/>
      <c r="I1925" s="25">
        <v>0</v>
      </c>
    </row>
    <row r="1926" hidden="1" spans="1:9">
      <c r="A1926" s="24">
        <v>201710</v>
      </c>
      <c r="B1926" s="24">
        <v>458</v>
      </c>
      <c r="C1926" s="24">
        <v>13089625051</v>
      </c>
      <c r="D1926" s="24">
        <v>9816040178686730</v>
      </c>
      <c r="E1926" s="24">
        <v>99</v>
      </c>
      <c r="F1926" s="24">
        <v>53390</v>
      </c>
      <c r="G1926" s="24">
        <v>99970014</v>
      </c>
      <c r="H1926" s="26"/>
      <c r="I1926" s="25">
        <v>0</v>
      </c>
    </row>
    <row r="1927" hidden="1" spans="1:9">
      <c r="A1927" s="24">
        <v>201710</v>
      </c>
      <c r="B1927" s="24">
        <v>458</v>
      </c>
      <c r="C1927" s="24">
        <v>13134583975</v>
      </c>
      <c r="D1927" s="24">
        <v>9817070700066350</v>
      </c>
      <c r="E1927" s="24">
        <v>98</v>
      </c>
      <c r="F1927" s="24">
        <v>53390</v>
      </c>
      <c r="G1927" s="24">
        <v>99970015</v>
      </c>
      <c r="H1927" s="26"/>
      <c r="I1927" s="25">
        <v>0</v>
      </c>
    </row>
    <row r="1928" hidden="1" spans="1:9">
      <c r="A1928" s="24">
        <v>201710</v>
      </c>
      <c r="B1928" s="24">
        <v>451</v>
      </c>
      <c r="C1928" s="24">
        <v>15694519513</v>
      </c>
      <c r="D1928" s="24">
        <v>9816101986860310</v>
      </c>
      <c r="E1928" s="24">
        <v>99</v>
      </c>
      <c r="F1928" s="24">
        <v>53390</v>
      </c>
      <c r="G1928" s="24">
        <v>99970014</v>
      </c>
      <c r="H1928" s="26"/>
      <c r="I1928" s="25">
        <v>0</v>
      </c>
    </row>
    <row r="1929" hidden="1" spans="1:9">
      <c r="A1929" s="24">
        <v>201710</v>
      </c>
      <c r="B1929" s="24">
        <v>451</v>
      </c>
      <c r="C1929" s="24">
        <v>15545136012</v>
      </c>
      <c r="D1929" s="24">
        <v>9816122290842220</v>
      </c>
      <c r="E1929" s="24">
        <v>99</v>
      </c>
      <c r="F1929" s="24">
        <v>53390</v>
      </c>
      <c r="G1929" s="24">
        <v>99970014</v>
      </c>
      <c r="H1929" s="26"/>
      <c r="I1929" s="25">
        <v>0</v>
      </c>
    </row>
    <row r="1930" hidden="1" spans="1:9">
      <c r="A1930" s="24">
        <v>201710</v>
      </c>
      <c r="B1930" s="24">
        <v>451</v>
      </c>
      <c r="C1930" s="24">
        <v>13029703065</v>
      </c>
      <c r="D1930" s="24">
        <v>9816070482503800</v>
      </c>
      <c r="E1930" s="24">
        <v>99</v>
      </c>
      <c r="F1930" s="24">
        <v>53390</v>
      </c>
      <c r="G1930" s="24">
        <v>99970014</v>
      </c>
      <c r="H1930" s="26"/>
      <c r="I1930" s="25">
        <v>0</v>
      </c>
    </row>
    <row r="1931" hidden="1" spans="1:9">
      <c r="A1931" s="24">
        <v>201710</v>
      </c>
      <c r="B1931" s="24">
        <v>451</v>
      </c>
      <c r="C1931" s="24">
        <v>13029847190</v>
      </c>
      <c r="D1931" s="24">
        <v>9817070599986310</v>
      </c>
      <c r="E1931" s="24">
        <v>99</v>
      </c>
      <c r="F1931" s="24">
        <v>53390</v>
      </c>
      <c r="G1931" s="24">
        <v>99970014</v>
      </c>
      <c r="H1931" s="26"/>
      <c r="I1931" s="25">
        <v>0</v>
      </c>
    </row>
    <row r="1932" hidden="1" spans="1:9">
      <c r="A1932" s="24">
        <v>201710</v>
      </c>
      <c r="B1932" s="24">
        <v>451</v>
      </c>
      <c r="C1932" s="24">
        <v>15546624210</v>
      </c>
      <c r="D1932" s="24">
        <v>9816090684827010</v>
      </c>
      <c r="E1932" s="24">
        <v>98</v>
      </c>
      <c r="F1932" s="24">
        <v>53390</v>
      </c>
      <c r="G1932" s="24">
        <v>99970015</v>
      </c>
      <c r="H1932" s="26"/>
      <c r="I1932" s="25">
        <v>0</v>
      </c>
    </row>
    <row r="1933" hidden="1" spans="1:9">
      <c r="A1933" s="24">
        <v>201710</v>
      </c>
      <c r="B1933" s="24">
        <v>451</v>
      </c>
      <c r="C1933" s="24">
        <v>13199520937</v>
      </c>
      <c r="D1933" s="24">
        <v>9817092503157040</v>
      </c>
      <c r="E1933" s="24">
        <v>98</v>
      </c>
      <c r="F1933" s="24">
        <v>53390</v>
      </c>
      <c r="G1933" s="24">
        <v>99970015</v>
      </c>
      <c r="H1933" s="26"/>
      <c r="I1933" s="25">
        <v>0</v>
      </c>
    </row>
    <row r="1934" hidden="1" spans="1:9">
      <c r="A1934" s="24">
        <v>201710</v>
      </c>
      <c r="B1934" s="24">
        <v>451</v>
      </c>
      <c r="C1934" s="24">
        <v>15546405596</v>
      </c>
      <c r="D1934" s="24">
        <v>9817032495617800</v>
      </c>
      <c r="E1934" s="24">
        <v>99</v>
      </c>
      <c r="F1934" s="24">
        <v>53390</v>
      </c>
      <c r="G1934" s="24">
        <v>99970014</v>
      </c>
      <c r="H1934" s="26"/>
      <c r="I1934" s="25">
        <v>0</v>
      </c>
    </row>
    <row r="1935" hidden="1" spans="1:9">
      <c r="A1935" s="24">
        <v>201710</v>
      </c>
      <c r="B1935" s="24">
        <v>451</v>
      </c>
      <c r="C1935" s="24">
        <v>18686782050</v>
      </c>
      <c r="D1935" s="24">
        <v>9816121990669030</v>
      </c>
      <c r="E1935" s="24">
        <v>99</v>
      </c>
      <c r="F1935" s="24">
        <v>53390</v>
      </c>
      <c r="G1935" s="24">
        <v>99970014</v>
      </c>
      <c r="H1935" s="26"/>
      <c r="I1935" s="25">
        <v>0</v>
      </c>
    </row>
    <row r="1936" hidden="1" spans="1:9">
      <c r="A1936" s="24">
        <v>201710</v>
      </c>
      <c r="B1936" s="24">
        <v>451</v>
      </c>
      <c r="C1936" s="24">
        <v>15636160874</v>
      </c>
      <c r="D1936" s="24">
        <v>9816061381580380</v>
      </c>
      <c r="E1936" s="24">
        <v>99</v>
      </c>
      <c r="F1936" s="24">
        <v>53390</v>
      </c>
      <c r="G1936" s="24">
        <v>99970014</v>
      </c>
      <c r="H1936" s="26"/>
      <c r="I1936" s="25">
        <v>0</v>
      </c>
    </row>
    <row r="1937" hidden="1" spans="1:9">
      <c r="A1937" s="24">
        <v>201710</v>
      </c>
      <c r="B1937" s="24">
        <v>451</v>
      </c>
      <c r="C1937" s="24">
        <v>13100874110</v>
      </c>
      <c r="D1937" s="24">
        <v>100708025110887</v>
      </c>
      <c r="E1937" s="24">
        <v>98</v>
      </c>
      <c r="F1937" s="24">
        <v>53390</v>
      </c>
      <c r="G1937" s="24">
        <v>99970015</v>
      </c>
      <c r="H1937" s="26"/>
      <c r="I1937" s="25">
        <v>0</v>
      </c>
    </row>
    <row r="1938" hidden="1" spans="1:9">
      <c r="A1938" s="24">
        <v>201710</v>
      </c>
      <c r="B1938" s="24">
        <v>451</v>
      </c>
      <c r="C1938" s="24">
        <v>13054281568</v>
      </c>
      <c r="D1938" s="24">
        <v>9815112074902200</v>
      </c>
      <c r="E1938" s="24">
        <v>99</v>
      </c>
      <c r="F1938" s="24">
        <v>53390</v>
      </c>
      <c r="G1938" s="24">
        <v>99970014</v>
      </c>
      <c r="H1938" s="26"/>
      <c r="I1938" s="25">
        <v>0</v>
      </c>
    </row>
    <row r="1939" hidden="1" spans="1:9">
      <c r="A1939" s="24">
        <v>201710</v>
      </c>
      <c r="B1939" s="24">
        <v>451</v>
      </c>
      <c r="C1939" s="24">
        <v>15504500846</v>
      </c>
      <c r="D1939" s="24">
        <v>9816070182412120</v>
      </c>
      <c r="E1939" s="24">
        <v>99</v>
      </c>
      <c r="F1939" s="24">
        <v>53390</v>
      </c>
      <c r="G1939" s="24">
        <v>99970014</v>
      </c>
      <c r="H1939" s="26"/>
      <c r="I1939" s="25">
        <v>0</v>
      </c>
    </row>
    <row r="1940" hidden="1" spans="1:9">
      <c r="A1940" s="24">
        <v>201710</v>
      </c>
      <c r="B1940" s="24">
        <v>451</v>
      </c>
      <c r="C1940" s="24">
        <v>13029703065</v>
      </c>
      <c r="D1940" s="24">
        <v>9816070482503800</v>
      </c>
      <c r="E1940" s="24">
        <v>98</v>
      </c>
      <c r="F1940" s="24">
        <v>53390</v>
      </c>
      <c r="G1940" s="24">
        <v>99970015</v>
      </c>
      <c r="H1940" s="26"/>
      <c r="I1940" s="25">
        <v>0</v>
      </c>
    </row>
    <row r="1941" hidden="1" spans="1:9">
      <c r="A1941" s="24">
        <v>201710</v>
      </c>
      <c r="B1941" s="24">
        <v>451</v>
      </c>
      <c r="C1941" s="24">
        <v>13159878569</v>
      </c>
      <c r="D1941" s="24">
        <v>9816121490305070</v>
      </c>
      <c r="E1941" s="24">
        <v>99</v>
      </c>
      <c r="F1941" s="24">
        <v>53390</v>
      </c>
      <c r="G1941" s="24">
        <v>99970014</v>
      </c>
      <c r="H1941" s="26"/>
      <c r="I1941" s="25">
        <v>0</v>
      </c>
    </row>
    <row r="1942" hidden="1" spans="1:9">
      <c r="A1942" s="24">
        <v>201710</v>
      </c>
      <c r="B1942" s="24">
        <v>451</v>
      </c>
      <c r="C1942" s="24">
        <v>13159850785</v>
      </c>
      <c r="D1942" s="24">
        <v>101108154666827</v>
      </c>
      <c r="E1942" s="24">
        <v>99</v>
      </c>
      <c r="F1942" s="24">
        <v>53390</v>
      </c>
      <c r="G1942" s="24">
        <v>99970014</v>
      </c>
      <c r="H1942" s="26"/>
      <c r="I1942" s="25">
        <v>0</v>
      </c>
    </row>
    <row r="1943" hidden="1" spans="1:9">
      <c r="A1943" s="24">
        <v>201710</v>
      </c>
      <c r="B1943" s="24">
        <v>451</v>
      </c>
      <c r="C1943" s="24">
        <v>13159850785</v>
      </c>
      <c r="D1943" s="24">
        <v>101108154666827</v>
      </c>
      <c r="E1943" s="24">
        <v>98</v>
      </c>
      <c r="F1943" s="24">
        <v>53390</v>
      </c>
      <c r="G1943" s="24">
        <v>99970015</v>
      </c>
      <c r="H1943" s="26"/>
      <c r="I1943" s="25">
        <v>0</v>
      </c>
    </row>
    <row r="1944" hidden="1" spans="1:9">
      <c r="A1944" s="24">
        <v>201710</v>
      </c>
      <c r="B1944" s="24">
        <v>451</v>
      </c>
      <c r="C1944" s="24">
        <v>13029847190</v>
      </c>
      <c r="D1944" s="24">
        <v>9817070599986310</v>
      </c>
      <c r="E1944" s="24">
        <v>98</v>
      </c>
      <c r="F1944" s="24">
        <v>53390</v>
      </c>
      <c r="G1944" s="24">
        <v>99970015</v>
      </c>
      <c r="H1944" s="26"/>
      <c r="I1944" s="25">
        <v>0</v>
      </c>
    </row>
    <row r="1945" hidden="1" spans="1:9">
      <c r="A1945" s="24">
        <v>201710</v>
      </c>
      <c r="B1945" s="24">
        <v>451</v>
      </c>
      <c r="C1945" s="24">
        <v>15546624210</v>
      </c>
      <c r="D1945" s="24">
        <v>9816090684827010</v>
      </c>
      <c r="E1945" s="24">
        <v>99</v>
      </c>
      <c r="F1945" s="24">
        <v>53390</v>
      </c>
      <c r="G1945" s="24">
        <v>99970014</v>
      </c>
      <c r="H1945" s="26"/>
      <c r="I1945" s="25">
        <v>0</v>
      </c>
    </row>
    <row r="1946" hidden="1" spans="1:9">
      <c r="A1946" s="24">
        <v>201710</v>
      </c>
      <c r="B1946" s="24">
        <v>451</v>
      </c>
      <c r="C1946" s="24">
        <v>13125911397</v>
      </c>
      <c r="D1946" s="24">
        <v>9816032178221190</v>
      </c>
      <c r="E1946" s="24">
        <v>99</v>
      </c>
      <c r="F1946" s="24">
        <v>53390</v>
      </c>
      <c r="G1946" s="24">
        <v>99970014</v>
      </c>
      <c r="H1946" s="26"/>
      <c r="I1946" s="25">
        <v>0</v>
      </c>
    </row>
    <row r="1947" hidden="1" spans="1:9">
      <c r="A1947" s="24">
        <v>201710</v>
      </c>
      <c r="B1947" s="24">
        <v>451</v>
      </c>
      <c r="C1947" s="24">
        <v>15663875317</v>
      </c>
      <c r="D1947" s="24">
        <v>9817042897110620</v>
      </c>
      <c r="E1947" s="24">
        <v>99</v>
      </c>
      <c r="F1947" s="24">
        <v>53390</v>
      </c>
      <c r="G1947" s="24">
        <v>99970014</v>
      </c>
      <c r="H1947" s="26"/>
      <c r="I1947" s="25">
        <v>0</v>
      </c>
    </row>
    <row r="1948" hidden="1" spans="1:9">
      <c r="A1948" s="24">
        <v>201710</v>
      </c>
      <c r="B1948" s="24">
        <v>451</v>
      </c>
      <c r="C1948" s="24">
        <v>15663875317</v>
      </c>
      <c r="D1948" s="24">
        <v>9817042897110620</v>
      </c>
      <c r="E1948" s="24">
        <v>98</v>
      </c>
      <c r="F1948" s="24">
        <v>53390</v>
      </c>
      <c r="G1948" s="24">
        <v>99970015</v>
      </c>
      <c r="H1948" s="26"/>
      <c r="I1948" s="25">
        <v>0</v>
      </c>
    </row>
    <row r="1949" hidden="1" spans="1:9">
      <c r="A1949" s="24">
        <v>201710</v>
      </c>
      <c r="B1949" s="24">
        <v>451</v>
      </c>
      <c r="C1949" s="24">
        <v>13199530121</v>
      </c>
      <c r="D1949" s="24">
        <v>9817080901204490</v>
      </c>
      <c r="E1949" s="24">
        <v>98</v>
      </c>
      <c r="F1949" s="24">
        <v>53390</v>
      </c>
      <c r="G1949" s="24">
        <v>99970015</v>
      </c>
      <c r="H1949" s="26"/>
      <c r="I1949" s="25">
        <v>0</v>
      </c>
    </row>
    <row r="1950" hidden="1" spans="1:9">
      <c r="A1950" s="24">
        <v>201710</v>
      </c>
      <c r="B1950" s="24">
        <v>451</v>
      </c>
      <c r="C1950" s="24">
        <v>15636160874</v>
      </c>
      <c r="D1950" s="24">
        <v>9816061381580380</v>
      </c>
      <c r="E1950" s="24">
        <v>98</v>
      </c>
      <c r="F1950" s="24">
        <v>53390</v>
      </c>
      <c r="G1950" s="24">
        <v>99970015</v>
      </c>
      <c r="H1950" s="26"/>
      <c r="I1950" s="25">
        <v>0</v>
      </c>
    </row>
    <row r="1951" hidden="1" spans="1:9">
      <c r="A1951" s="24">
        <v>201710</v>
      </c>
      <c r="B1951" s="24">
        <v>451</v>
      </c>
      <c r="C1951" s="24">
        <v>13125911397</v>
      </c>
      <c r="D1951" s="24">
        <v>9816032178221190</v>
      </c>
      <c r="E1951" s="24">
        <v>98</v>
      </c>
      <c r="F1951" s="24">
        <v>53390</v>
      </c>
      <c r="G1951" s="24">
        <v>99970015</v>
      </c>
      <c r="H1951" s="26"/>
      <c r="I1951" s="25">
        <v>0</v>
      </c>
    </row>
    <row r="1952" hidden="1" spans="1:9">
      <c r="A1952" s="24">
        <v>201710</v>
      </c>
      <c r="B1952" s="24">
        <v>451</v>
      </c>
      <c r="C1952" s="24">
        <v>15504500846</v>
      </c>
      <c r="D1952" s="24">
        <v>9816070182412120</v>
      </c>
      <c r="E1952" s="24">
        <v>98</v>
      </c>
      <c r="F1952" s="24">
        <v>53390</v>
      </c>
      <c r="G1952" s="24">
        <v>99970015</v>
      </c>
      <c r="H1952" s="26"/>
      <c r="I1952" s="25">
        <v>0</v>
      </c>
    </row>
    <row r="1953" hidden="1" spans="1:9">
      <c r="A1953" s="24">
        <v>201710</v>
      </c>
      <c r="B1953" s="24">
        <v>451</v>
      </c>
      <c r="C1953" s="24">
        <v>13019723169</v>
      </c>
      <c r="D1953" s="24">
        <v>9816070482503250</v>
      </c>
      <c r="E1953" s="24">
        <v>99</v>
      </c>
      <c r="F1953" s="24">
        <v>53390</v>
      </c>
      <c r="G1953" s="24">
        <v>99970014</v>
      </c>
      <c r="H1953" s="26"/>
      <c r="I1953" s="25">
        <v>0</v>
      </c>
    </row>
    <row r="1954" hidden="1" spans="1:9">
      <c r="A1954" s="24">
        <v>201710</v>
      </c>
      <c r="B1954" s="24">
        <v>451</v>
      </c>
      <c r="C1954" s="24">
        <v>13206571707</v>
      </c>
      <c r="D1954" s="24">
        <v>9817090402324200</v>
      </c>
      <c r="E1954" s="24">
        <v>98</v>
      </c>
      <c r="F1954" s="24">
        <v>53390</v>
      </c>
      <c r="G1954" s="24">
        <v>99970015</v>
      </c>
      <c r="H1954" s="26"/>
      <c r="I1954" s="25">
        <v>0</v>
      </c>
    </row>
    <row r="1955" hidden="1" spans="1:9">
      <c r="A1955" s="24">
        <v>201710</v>
      </c>
      <c r="B1955" s="24">
        <v>451</v>
      </c>
      <c r="C1955" s="24">
        <v>15546108519</v>
      </c>
      <c r="D1955" s="24">
        <v>9816051780499110</v>
      </c>
      <c r="E1955" s="24">
        <v>99</v>
      </c>
      <c r="F1955" s="24">
        <v>53390</v>
      </c>
      <c r="G1955" s="24">
        <v>99970014</v>
      </c>
      <c r="H1955" s="26"/>
      <c r="I1955" s="25">
        <v>0</v>
      </c>
    </row>
    <row r="1956" hidden="1" spans="1:9">
      <c r="A1956" s="24">
        <v>201710</v>
      </c>
      <c r="B1956" s="24">
        <v>451</v>
      </c>
      <c r="C1956" s="24">
        <v>13100874110</v>
      </c>
      <c r="D1956" s="24">
        <v>100708025110887</v>
      </c>
      <c r="E1956" s="24">
        <v>99</v>
      </c>
      <c r="F1956" s="24">
        <v>53390</v>
      </c>
      <c r="G1956" s="24">
        <v>99970014</v>
      </c>
      <c r="H1956" s="26"/>
      <c r="I1956" s="25">
        <v>0</v>
      </c>
    </row>
    <row r="1957" hidden="1" spans="1:9">
      <c r="A1957" s="24">
        <v>201710</v>
      </c>
      <c r="B1957" s="24">
        <v>451</v>
      </c>
      <c r="C1957" s="24">
        <v>18503650524</v>
      </c>
      <c r="D1957" s="24">
        <v>9817101903852550</v>
      </c>
      <c r="E1957" s="24">
        <v>98</v>
      </c>
      <c r="F1957" s="24">
        <v>53390</v>
      </c>
      <c r="G1957" s="24">
        <v>99970015</v>
      </c>
      <c r="H1957" s="26"/>
      <c r="I1957" s="25">
        <v>0</v>
      </c>
    </row>
    <row r="1958" hidden="1" spans="1:9">
      <c r="A1958" s="24">
        <v>201710</v>
      </c>
      <c r="B1958" s="24">
        <v>451</v>
      </c>
      <c r="C1958" s="24">
        <v>18503650524</v>
      </c>
      <c r="D1958" s="24">
        <v>9817101903852550</v>
      </c>
      <c r="E1958" s="24">
        <v>99</v>
      </c>
      <c r="F1958" s="24">
        <v>53390</v>
      </c>
      <c r="G1958" s="24">
        <v>99970014</v>
      </c>
      <c r="H1958" s="26"/>
      <c r="I1958" s="25">
        <v>0</v>
      </c>
    </row>
    <row r="1959" hidden="1" spans="1:9">
      <c r="A1959" s="24">
        <v>201710</v>
      </c>
      <c r="B1959" s="24">
        <v>451</v>
      </c>
      <c r="C1959" s="24">
        <v>13009803147</v>
      </c>
      <c r="D1959" s="24">
        <v>9816070582524720</v>
      </c>
      <c r="E1959" s="24">
        <v>99</v>
      </c>
      <c r="F1959" s="24">
        <v>53390</v>
      </c>
      <c r="G1959" s="24">
        <v>99970014</v>
      </c>
      <c r="H1959" s="26"/>
      <c r="I1959" s="25">
        <v>0</v>
      </c>
    </row>
    <row r="1960" hidden="1" spans="1:9">
      <c r="A1960" s="24">
        <v>201710</v>
      </c>
      <c r="B1960" s="24">
        <v>451</v>
      </c>
      <c r="C1960" s="24">
        <v>15546405596</v>
      </c>
      <c r="D1960" s="24">
        <v>9817032495617800</v>
      </c>
      <c r="E1960" s="24">
        <v>98</v>
      </c>
      <c r="F1960" s="24">
        <v>53390</v>
      </c>
      <c r="G1960" s="24">
        <v>99970015</v>
      </c>
      <c r="H1960" s="26"/>
      <c r="I1960" s="25">
        <v>0</v>
      </c>
    </row>
    <row r="1961" hidden="1" spans="1:9">
      <c r="A1961" s="24">
        <v>201710</v>
      </c>
      <c r="B1961" s="24">
        <v>451</v>
      </c>
      <c r="C1961" s="24">
        <v>13115316502</v>
      </c>
      <c r="D1961" s="24">
        <v>9816060881408180</v>
      </c>
      <c r="E1961" s="24">
        <v>99</v>
      </c>
      <c r="F1961" s="24">
        <v>53390</v>
      </c>
      <c r="G1961" s="24">
        <v>99970014</v>
      </c>
      <c r="H1961" s="26"/>
      <c r="I1961" s="25">
        <v>0</v>
      </c>
    </row>
    <row r="1962" hidden="1" spans="1:9">
      <c r="A1962" s="24">
        <v>201710</v>
      </c>
      <c r="B1962" s="24">
        <v>451</v>
      </c>
      <c r="C1962" s="24">
        <v>18686782050</v>
      </c>
      <c r="D1962" s="24">
        <v>9816121990669030</v>
      </c>
      <c r="E1962" s="24">
        <v>98</v>
      </c>
      <c r="F1962" s="24">
        <v>53390</v>
      </c>
      <c r="G1962" s="24">
        <v>99970015</v>
      </c>
      <c r="H1962" s="26"/>
      <c r="I1962" s="25">
        <v>0</v>
      </c>
    </row>
    <row r="1963" hidden="1" spans="1:9">
      <c r="A1963" s="24">
        <v>201710</v>
      </c>
      <c r="B1963" s="24">
        <v>451</v>
      </c>
      <c r="C1963" s="24">
        <v>15694519513</v>
      </c>
      <c r="D1963" s="24">
        <v>9816101986860310</v>
      </c>
      <c r="E1963" s="24">
        <v>98</v>
      </c>
      <c r="F1963" s="24">
        <v>53390</v>
      </c>
      <c r="G1963" s="24">
        <v>99970015</v>
      </c>
      <c r="H1963" s="26"/>
      <c r="I1963" s="25">
        <v>0</v>
      </c>
    </row>
    <row r="1964" hidden="1" spans="1:9">
      <c r="A1964" s="24">
        <v>201710</v>
      </c>
      <c r="B1964" s="24">
        <v>451</v>
      </c>
      <c r="C1964" s="24">
        <v>13206571707</v>
      </c>
      <c r="D1964" s="24">
        <v>9817090402324200</v>
      </c>
      <c r="E1964" s="24">
        <v>99</v>
      </c>
      <c r="F1964" s="24">
        <v>53390</v>
      </c>
      <c r="G1964" s="24">
        <v>99970014</v>
      </c>
      <c r="H1964" s="26"/>
      <c r="I1964" s="25">
        <v>0</v>
      </c>
    </row>
    <row r="1965" hidden="1" spans="1:9">
      <c r="A1965" s="24">
        <v>201710</v>
      </c>
      <c r="B1965" s="24">
        <v>451</v>
      </c>
      <c r="C1965" s="24">
        <v>13115316502</v>
      </c>
      <c r="D1965" s="24">
        <v>9816060881408180</v>
      </c>
      <c r="E1965" s="24">
        <v>98</v>
      </c>
      <c r="F1965" s="24">
        <v>53390</v>
      </c>
      <c r="G1965" s="24">
        <v>99970015</v>
      </c>
      <c r="H1965" s="26"/>
      <c r="I1965" s="25">
        <v>0</v>
      </c>
    </row>
    <row r="1966" hidden="1" spans="1:9">
      <c r="A1966" s="24">
        <v>201710</v>
      </c>
      <c r="B1966" s="24">
        <v>451</v>
      </c>
      <c r="C1966" s="24">
        <v>15546513417</v>
      </c>
      <c r="D1966" s="24">
        <v>9817041396528570</v>
      </c>
      <c r="E1966" s="24">
        <v>99</v>
      </c>
      <c r="F1966" s="24">
        <v>53390</v>
      </c>
      <c r="G1966" s="24">
        <v>99970014</v>
      </c>
      <c r="H1966" s="26"/>
      <c r="I1966" s="25">
        <v>0</v>
      </c>
    </row>
    <row r="1967" hidden="1" spans="1:9">
      <c r="A1967" s="24">
        <v>201710</v>
      </c>
      <c r="B1967" s="24">
        <v>451</v>
      </c>
      <c r="C1967" s="24">
        <v>13054281568</v>
      </c>
      <c r="D1967" s="24">
        <v>9815112074902200</v>
      </c>
      <c r="E1967" s="24">
        <v>98</v>
      </c>
      <c r="F1967" s="24">
        <v>53390</v>
      </c>
      <c r="G1967" s="24">
        <v>99970015</v>
      </c>
      <c r="H1967" s="26"/>
      <c r="I1967" s="25">
        <v>0</v>
      </c>
    </row>
    <row r="1968" hidden="1" spans="1:9">
      <c r="A1968" s="24">
        <v>201710</v>
      </c>
      <c r="B1968" s="24">
        <v>451</v>
      </c>
      <c r="C1968" s="24">
        <v>13199530121</v>
      </c>
      <c r="D1968" s="24">
        <v>9817080901204490</v>
      </c>
      <c r="E1968" s="24">
        <v>99</v>
      </c>
      <c r="F1968" s="24">
        <v>53390</v>
      </c>
      <c r="G1968" s="24">
        <v>99970014</v>
      </c>
      <c r="H1968" s="26"/>
      <c r="I1968" s="25">
        <v>0</v>
      </c>
    </row>
    <row r="1969" hidden="1" spans="1:9">
      <c r="A1969" s="24">
        <v>201710</v>
      </c>
      <c r="B1969" s="24">
        <v>451</v>
      </c>
      <c r="C1969" s="24">
        <v>13159878569</v>
      </c>
      <c r="D1969" s="24">
        <v>9816121490305070</v>
      </c>
      <c r="E1969" s="24">
        <v>98</v>
      </c>
      <c r="F1969" s="24">
        <v>53390</v>
      </c>
      <c r="G1969" s="24">
        <v>99970015</v>
      </c>
      <c r="H1969" s="26"/>
      <c r="I1969" s="25">
        <v>0</v>
      </c>
    </row>
    <row r="1970" hidden="1" spans="1:9">
      <c r="A1970" s="24">
        <v>201710</v>
      </c>
      <c r="B1970" s="24">
        <v>451</v>
      </c>
      <c r="C1970" s="24">
        <v>13206696812</v>
      </c>
      <c r="D1970" s="24">
        <v>9817081401365760</v>
      </c>
      <c r="E1970" s="24">
        <v>98</v>
      </c>
      <c r="F1970" s="24">
        <v>53390</v>
      </c>
      <c r="G1970" s="24">
        <v>99970015</v>
      </c>
      <c r="H1970" s="26"/>
      <c r="I1970" s="25">
        <v>0</v>
      </c>
    </row>
    <row r="1971" hidden="1" spans="1:9">
      <c r="A1971" s="24">
        <v>201710</v>
      </c>
      <c r="B1971" s="24">
        <v>451</v>
      </c>
      <c r="C1971" s="24">
        <v>15546108519</v>
      </c>
      <c r="D1971" s="24">
        <v>9816051780499110</v>
      </c>
      <c r="E1971" s="24">
        <v>98</v>
      </c>
      <c r="F1971" s="24">
        <v>53390</v>
      </c>
      <c r="G1971" s="24">
        <v>99970015</v>
      </c>
      <c r="H1971" s="26"/>
      <c r="I1971" s="25">
        <v>0</v>
      </c>
    </row>
    <row r="1972" hidden="1" spans="1:9">
      <c r="A1972" s="24">
        <v>201710</v>
      </c>
      <c r="B1972" s="24">
        <v>451</v>
      </c>
      <c r="C1972" s="24">
        <v>15545136012</v>
      </c>
      <c r="D1972" s="24">
        <v>9816122290842220</v>
      </c>
      <c r="E1972" s="24">
        <v>98</v>
      </c>
      <c r="F1972" s="24">
        <v>53390</v>
      </c>
      <c r="G1972" s="24">
        <v>99970015</v>
      </c>
      <c r="H1972" s="26"/>
      <c r="I1972" s="25">
        <v>0</v>
      </c>
    </row>
    <row r="1973" hidden="1" spans="1:9">
      <c r="A1973" s="24">
        <v>201710</v>
      </c>
      <c r="B1973" s="24">
        <v>451</v>
      </c>
      <c r="C1973" s="24">
        <v>15545540032</v>
      </c>
      <c r="D1973" s="24">
        <v>101105273082804</v>
      </c>
      <c r="E1973" s="24">
        <v>98</v>
      </c>
      <c r="F1973" s="24">
        <v>53390</v>
      </c>
      <c r="G1973" s="24">
        <v>99970015</v>
      </c>
      <c r="H1973" s="26"/>
      <c r="I1973" s="25">
        <v>0</v>
      </c>
    </row>
    <row r="1974" hidden="1" spans="1:9">
      <c r="A1974" s="24">
        <v>201710</v>
      </c>
      <c r="B1974" s="24">
        <v>451</v>
      </c>
      <c r="C1974" s="24">
        <v>15545540032</v>
      </c>
      <c r="D1974" s="24">
        <v>101105273082804</v>
      </c>
      <c r="E1974" s="24">
        <v>99</v>
      </c>
      <c r="F1974" s="24">
        <v>53390</v>
      </c>
      <c r="G1974" s="24">
        <v>99970014</v>
      </c>
      <c r="H1974" s="26"/>
      <c r="I1974" s="25">
        <v>0</v>
      </c>
    </row>
    <row r="1975" hidden="1" spans="1:9">
      <c r="A1975" s="24">
        <v>201710</v>
      </c>
      <c r="B1975" s="24">
        <v>451</v>
      </c>
      <c r="C1975" s="24">
        <v>13019723169</v>
      </c>
      <c r="D1975" s="24">
        <v>9816070482503250</v>
      </c>
      <c r="E1975" s="24">
        <v>98</v>
      </c>
      <c r="F1975" s="24">
        <v>53390</v>
      </c>
      <c r="G1975" s="24">
        <v>99970015</v>
      </c>
      <c r="H1975" s="26"/>
      <c r="I1975" s="25">
        <v>0</v>
      </c>
    </row>
    <row r="1976" hidden="1" spans="1:9">
      <c r="A1976" s="24">
        <v>201710</v>
      </c>
      <c r="B1976" s="24">
        <v>451</v>
      </c>
      <c r="C1976" s="24">
        <v>13009803147</v>
      </c>
      <c r="D1976" s="24">
        <v>9816070582524720</v>
      </c>
      <c r="E1976" s="24">
        <v>98</v>
      </c>
      <c r="F1976" s="24">
        <v>53390</v>
      </c>
      <c r="G1976" s="24">
        <v>99970015</v>
      </c>
      <c r="H1976" s="26"/>
      <c r="I1976" s="25">
        <v>0</v>
      </c>
    </row>
    <row r="1977" hidden="1" spans="1:9">
      <c r="A1977" s="24">
        <v>201710</v>
      </c>
      <c r="B1977" s="24">
        <v>451</v>
      </c>
      <c r="C1977" s="24">
        <v>13206696812</v>
      </c>
      <c r="D1977" s="24">
        <v>9817081401365760</v>
      </c>
      <c r="E1977" s="24">
        <v>99</v>
      </c>
      <c r="F1977" s="24">
        <v>53390</v>
      </c>
      <c r="G1977" s="24">
        <v>99970014</v>
      </c>
      <c r="H1977" s="26"/>
      <c r="I1977" s="25">
        <v>0</v>
      </c>
    </row>
    <row r="1978" hidden="1" spans="1:9">
      <c r="A1978" s="24">
        <v>201710</v>
      </c>
      <c r="B1978" s="24">
        <v>451</v>
      </c>
      <c r="C1978" s="24">
        <v>13199520937</v>
      </c>
      <c r="D1978" s="24">
        <v>9817092503157040</v>
      </c>
      <c r="E1978" s="24">
        <v>99</v>
      </c>
      <c r="F1978" s="24">
        <v>53390</v>
      </c>
      <c r="G1978" s="24">
        <v>99970014</v>
      </c>
      <c r="H1978" s="26"/>
      <c r="I1978" s="25">
        <v>0</v>
      </c>
    </row>
    <row r="1979" hidden="1" spans="1:9">
      <c r="A1979" s="24">
        <v>201710</v>
      </c>
      <c r="B1979" s="24">
        <v>451</v>
      </c>
      <c r="C1979" s="24">
        <v>15546513417</v>
      </c>
      <c r="D1979" s="24">
        <v>9817041396528570</v>
      </c>
      <c r="E1979" s="24">
        <v>98</v>
      </c>
      <c r="F1979" s="24">
        <v>53390</v>
      </c>
      <c r="G1979" s="24">
        <v>99970015</v>
      </c>
      <c r="H1979" s="26"/>
      <c r="I1979" s="25">
        <v>0</v>
      </c>
    </row>
    <row r="1980" hidden="1" spans="1:9">
      <c r="A1980" s="24">
        <v>201710</v>
      </c>
      <c r="B1980" s="24">
        <v>452</v>
      </c>
      <c r="C1980" s="24">
        <v>13089740575</v>
      </c>
      <c r="D1980" s="24">
        <v>9816050980206980</v>
      </c>
      <c r="E1980" s="24">
        <v>99</v>
      </c>
      <c r="F1980" s="24">
        <v>53390</v>
      </c>
      <c r="G1980" s="24">
        <v>99970014</v>
      </c>
      <c r="H1980" s="26"/>
      <c r="I1980" s="25">
        <v>0</v>
      </c>
    </row>
    <row r="1981" hidden="1" spans="1:9">
      <c r="A1981" s="24">
        <v>201710</v>
      </c>
      <c r="B1981" s="24">
        <v>452</v>
      </c>
      <c r="C1981" s="24">
        <v>13100920367</v>
      </c>
      <c r="D1981" s="24">
        <v>9817101203658730</v>
      </c>
      <c r="E1981" s="24">
        <v>99</v>
      </c>
      <c r="F1981" s="24">
        <v>53390</v>
      </c>
      <c r="G1981" s="24">
        <v>99970014</v>
      </c>
      <c r="H1981" s="26"/>
      <c r="I1981" s="25">
        <v>0</v>
      </c>
    </row>
    <row r="1982" hidden="1" spans="1:9">
      <c r="A1982" s="24">
        <v>201710</v>
      </c>
      <c r="B1982" s="24">
        <v>452</v>
      </c>
      <c r="C1982" s="24">
        <v>13069970854</v>
      </c>
      <c r="D1982" s="24">
        <v>9816080983575180</v>
      </c>
      <c r="E1982" s="24">
        <v>98</v>
      </c>
      <c r="F1982" s="24">
        <v>53390</v>
      </c>
      <c r="G1982" s="24">
        <v>99970015</v>
      </c>
      <c r="H1982" s="26"/>
      <c r="I1982" s="25">
        <v>0</v>
      </c>
    </row>
    <row r="1983" hidden="1" spans="1:9">
      <c r="A1983" s="24">
        <v>201710</v>
      </c>
      <c r="B1983" s="24">
        <v>452</v>
      </c>
      <c r="C1983" s="24">
        <v>13089740575</v>
      </c>
      <c r="D1983" s="24">
        <v>9816050980206980</v>
      </c>
      <c r="E1983" s="24">
        <v>98</v>
      </c>
      <c r="F1983" s="24">
        <v>53390</v>
      </c>
      <c r="G1983" s="24">
        <v>99970015</v>
      </c>
      <c r="H1983" s="26"/>
      <c r="I1983" s="25">
        <v>0</v>
      </c>
    </row>
    <row r="1984" hidden="1" spans="1:9">
      <c r="A1984" s="24">
        <v>201710</v>
      </c>
      <c r="B1984" s="24">
        <v>452</v>
      </c>
      <c r="C1984" s="24">
        <v>13089755402</v>
      </c>
      <c r="D1984" s="24">
        <v>9815081171444520</v>
      </c>
      <c r="E1984" s="24">
        <v>99</v>
      </c>
      <c r="F1984" s="24">
        <v>53390</v>
      </c>
      <c r="G1984" s="24">
        <v>99970014</v>
      </c>
      <c r="H1984" s="26"/>
      <c r="I1984" s="25">
        <v>0</v>
      </c>
    </row>
    <row r="1985" hidden="1" spans="1:9">
      <c r="A1985" s="24">
        <v>201710</v>
      </c>
      <c r="B1985" s="24">
        <v>452</v>
      </c>
      <c r="C1985" s="24">
        <v>13089755402</v>
      </c>
      <c r="D1985" s="24">
        <v>9815081171444520</v>
      </c>
      <c r="E1985" s="24">
        <v>98</v>
      </c>
      <c r="F1985" s="24">
        <v>53390</v>
      </c>
      <c r="G1985" s="24">
        <v>99970015</v>
      </c>
      <c r="H1985" s="26"/>
      <c r="I1985" s="25">
        <v>0</v>
      </c>
    </row>
    <row r="1986" hidden="1" spans="1:9">
      <c r="A1986" s="24">
        <v>201710</v>
      </c>
      <c r="B1986" s="24">
        <v>452</v>
      </c>
      <c r="C1986" s="24">
        <v>13100920367</v>
      </c>
      <c r="D1986" s="24">
        <v>9817101203658730</v>
      </c>
      <c r="E1986" s="24">
        <v>98</v>
      </c>
      <c r="F1986" s="24">
        <v>53390</v>
      </c>
      <c r="G1986" s="24">
        <v>99970015</v>
      </c>
      <c r="H1986" s="26"/>
      <c r="I1986" s="25">
        <v>0</v>
      </c>
    </row>
    <row r="1987" hidden="1" spans="1:9">
      <c r="A1987" s="24">
        <v>201710</v>
      </c>
      <c r="B1987" s="24">
        <v>454</v>
      </c>
      <c r="C1987" s="24">
        <v>15545413110</v>
      </c>
      <c r="D1987" s="24">
        <v>9816011176616520</v>
      </c>
      <c r="E1987" s="24">
        <v>98</v>
      </c>
      <c r="F1987" s="24">
        <v>53390</v>
      </c>
      <c r="G1987" s="24">
        <v>99970015</v>
      </c>
      <c r="H1987" s="26"/>
      <c r="I1987" s="25">
        <v>0</v>
      </c>
    </row>
    <row r="1988" hidden="1" spans="1:9">
      <c r="A1988" s="24">
        <v>201710</v>
      </c>
      <c r="B1988" s="24">
        <v>454</v>
      </c>
      <c r="C1988" s="24">
        <v>15545413110</v>
      </c>
      <c r="D1988" s="24">
        <v>9816011176616520</v>
      </c>
      <c r="E1988" s="24">
        <v>99</v>
      </c>
      <c r="F1988" s="24">
        <v>53390</v>
      </c>
      <c r="G1988" s="24">
        <v>99970014</v>
      </c>
      <c r="H1988" s="26"/>
      <c r="I1988" s="25">
        <v>0</v>
      </c>
    </row>
    <row r="1989" hidden="1" spans="1:9">
      <c r="A1989" s="24">
        <v>201710</v>
      </c>
      <c r="B1989" s="24">
        <v>453</v>
      </c>
      <c r="C1989" s="24">
        <v>13154537508</v>
      </c>
      <c r="D1989" s="24">
        <v>9817073100872290</v>
      </c>
      <c r="E1989" s="24">
        <v>98</v>
      </c>
      <c r="F1989" s="24">
        <v>53390</v>
      </c>
      <c r="G1989" s="24">
        <v>99970015</v>
      </c>
      <c r="H1989" s="26"/>
      <c r="I1989" s="25">
        <v>0</v>
      </c>
    </row>
    <row r="1990" hidden="1" spans="1:9">
      <c r="A1990" s="24">
        <v>201710</v>
      </c>
      <c r="B1990" s="24">
        <v>453</v>
      </c>
      <c r="C1990" s="24">
        <v>13134532672</v>
      </c>
      <c r="D1990" s="24">
        <v>9817101903853760</v>
      </c>
      <c r="E1990" s="24">
        <v>98</v>
      </c>
      <c r="F1990" s="24">
        <v>53390</v>
      </c>
      <c r="G1990" s="24">
        <v>99970015</v>
      </c>
      <c r="H1990" s="26"/>
      <c r="I1990" s="25">
        <v>0</v>
      </c>
    </row>
    <row r="1991" hidden="1" spans="1:9">
      <c r="A1991" s="24">
        <v>201710</v>
      </c>
      <c r="B1991" s="24">
        <v>453</v>
      </c>
      <c r="C1991" s="24">
        <v>15604631379</v>
      </c>
      <c r="D1991" s="24">
        <v>9816030777801050</v>
      </c>
      <c r="E1991" s="24">
        <v>98</v>
      </c>
      <c r="F1991" s="24">
        <v>53390</v>
      </c>
      <c r="G1991" s="24">
        <v>99970015</v>
      </c>
      <c r="H1991" s="26"/>
      <c r="I1991" s="25">
        <v>0</v>
      </c>
    </row>
    <row r="1992" hidden="1" spans="1:9">
      <c r="A1992" s="24">
        <v>201710</v>
      </c>
      <c r="B1992" s="24">
        <v>453</v>
      </c>
      <c r="C1992" s="24">
        <v>13134532672</v>
      </c>
      <c r="D1992" s="24">
        <v>9817101903853760</v>
      </c>
      <c r="E1992" s="24">
        <v>99</v>
      </c>
      <c r="F1992" s="24">
        <v>53390</v>
      </c>
      <c r="G1992" s="24">
        <v>99970014</v>
      </c>
      <c r="H1992" s="26"/>
      <c r="I1992" s="25">
        <v>0</v>
      </c>
    </row>
    <row r="1993" hidden="1" spans="1:9">
      <c r="A1993" s="24">
        <v>201710</v>
      </c>
      <c r="B1993" s="24">
        <v>453</v>
      </c>
      <c r="C1993" s="24">
        <v>13091817991</v>
      </c>
      <c r="D1993" s="24">
        <v>9817051097632800</v>
      </c>
      <c r="E1993" s="24">
        <v>98</v>
      </c>
      <c r="F1993" s="24">
        <v>53390</v>
      </c>
      <c r="G1993" s="24">
        <v>99970015</v>
      </c>
      <c r="H1993" s="26"/>
      <c r="I1993" s="25">
        <v>0</v>
      </c>
    </row>
    <row r="1994" hidden="1" spans="1:9">
      <c r="A1994" s="24">
        <v>201710</v>
      </c>
      <c r="B1994" s="24">
        <v>453</v>
      </c>
      <c r="C1994" s="24">
        <v>15604631379</v>
      </c>
      <c r="D1994" s="24">
        <v>9816030777801050</v>
      </c>
      <c r="E1994" s="24">
        <v>99</v>
      </c>
      <c r="F1994" s="24">
        <v>53390</v>
      </c>
      <c r="G1994" s="24">
        <v>99970014</v>
      </c>
      <c r="H1994" s="26"/>
      <c r="I1994" s="25">
        <v>0</v>
      </c>
    </row>
    <row r="1995" hidden="1" spans="1:9">
      <c r="A1995" s="24">
        <v>201710</v>
      </c>
      <c r="B1995" s="24">
        <v>453</v>
      </c>
      <c r="C1995" s="24">
        <v>13091817991</v>
      </c>
      <c r="D1995" s="24">
        <v>9817051097632800</v>
      </c>
      <c r="E1995" s="24">
        <v>99</v>
      </c>
      <c r="F1995" s="24">
        <v>53390</v>
      </c>
      <c r="G1995" s="24">
        <v>99970014</v>
      </c>
      <c r="H1995" s="26"/>
      <c r="I1995" s="25">
        <v>0</v>
      </c>
    </row>
    <row r="1996" hidden="1" spans="1:9">
      <c r="A1996" s="24">
        <v>201710</v>
      </c>
      <c r="B1996" s="24">
        <v>453</v>
      </c>
      <c r="C1996" s="24">
        <v>13224639887</v>
      </c>
      <c r="D1996" s="24">
        <v>9815092772833380</v>
      </c>
      <c r="E1996" s="24">
        <v>98</v>
      </c>
      <c r="F1996" s="24">
        <v>53390</v>
      </c>
      <c r="G1996" s="24">
        <v>99970015</v>
      </c>
      <c r="H1996" s="26"/>
      <c r="I1996" s="25">
        <v>0</v>
      </c>
    </row>
    <row r="1997" hidden="1" spans="1:9">
      <c r="A1997" s="24">
        <v>201710</v>
      </c>
      <c r="B1997" s="24">
        <v>453</v>
      </c>
      <c r="C1997" s="24">
        <v>13224639887</v>
      </c>
      <c r="D1997" s="24">
        <v>9815092772833380</v>
      </c>
      <c r="E1997" s="24">
        <v>99</v>
      </c>
      <c r="F1997" s="24">
        <v>53390</v>
      </c>
      <c r="G1997" s="24">
        <v>99970014</v>
      </c>
      <c r="H1997" s="26"/>
      <c r="I1997" s="25">
        <v>0</v>
      </c>
    </row>
    <row r="1998" hidden="1" spans="1:9">
      <c r="A1998" s="24">
        <v>201710</v>
      </c>
      <c r="B1998" s="24">
        <v>453</v>
      </c>
      <c r="C1998" s="24">
        <v>13154537508</v>
      </c>
      <c r="D1998" s="24">
        <v>9817073100872290</v>
      </c>
      <c r="E1998" s="24">
        <v>99</v>
      </c>
      <c r="F1998" s="24">
        <v>53390</v>
      </c>
      <c r="G1998" s="24">
        <v>99970014</v>
      </c>
      <c r="H1998" s="26"/>
      <c r="I1998" s="25">
        <v>0</v>
      </c>
    </row>
    <row r="1999" hidden="1" spans="1:9">
      <c r="A1999" s="24">
        <v>201710</v>
      </c>
      <c r="B1999" s="24">
        <v>456</v>
      </c>
      <c r="C1999" s="24">
        <v>15604565830</v>
      </c>
      <c r="D1999" s="24">
        <v>9816080983603520</v>
      </c>
      <c r="E1999" s="24">
        <v>98</v>
      </c>
      <c r="F1999" s="24">
        <v>53390</v>
      </c>
      <c r="G1999" s="24">
        <v>99970015</v>
      </c>
      <c r="H1999" s="26"/>
      <c r="I1999" s="25">
        <v>0</v>
      </c>
    </row>
    <row r="2000" hidden="1" spans="1:9">
      <c r="A2000" s="24">
        <v>201710</v>
      </c>
      <c r="B2000" s="24">
        <v>456</v>
      </c>
      <c r="C2000" s="24">
        <v>15604565830</v>
      </c>
      <c r="D2000" s="24">
        <v>9816080983603520</v>
      </c>
      <c r="E2000" s="24">
        <v>99</v>
      </c>
      <c r="F2000" s="24">
        <v>53390</v>
      </c>
      <c r="G2000" s="24">
        <v>99970014</v>
      </c>
      <c r="H2000" s="26"/>
      <c r="I2000" s="25">
        <v>0</v>
      </c>
    </row>
    <row r="2001" hidden="1" spans="1:9">
      <c r="A2001" s="24">
        <v>201710</v>
      </c>
      <c r="B2001" s="24">
        <v>459</v>
      </c>
      <c r="C2001" s="24">
        <v>13019085503</v>
      </c>
      <c r="D2001" s="24">
        <v>9815102773696610</v>
      </c>
      <c r="E2001" s="24">
        <v>99</v>
      </c>
      <c r="F2001" s="24">
        <v>53390</v>
      </c>
      <c r="G2001" s="24">
        <v>99970013</v>
      </c>
      <c r="H2001" s="24">
        <v>11548</v>
      </c>
      <c r="I2001" s="25">
        <v>84900</v>
      </c>
    </row>
    <row r="2002" hidden="1" spans="1:9">
      <c r="A2002" s="24">
        <v>201710</v>
      </c>
      <c r="B2002" s="24">
        <v>459</v>
      </c>
      <c r="C2002" s="24">
        <v>13019085503</v>
      </c>
      <c r="D2002" s="24">
        <v>9815102773696610</v>
      </c>
      <c r="E2002" s="24">
        <v>99</v>
      </c>
      <c r="F2002" s="24">
        <v>53390</v>
      </c>
      <c r="G2002" s="24">
        <v>99970016</v>
      </c>
      <c r="H2002" s="24">
        <v>11547</v>
      </c>
      <c r="I2002" s="25">
        <v>400000</v>
      </c>
    </row>
    <row r="2003" hidden="1" spans="1:9">
      <c r="A2003" s="24">
        <v>201710</v>
      </c>
      <c r="B2003" s="24">
        <v>455</v>
      </c>
      <c r="C2003" s="24">
        <v>15545556309</v>
      </c>
      <c r="D2003" s="24">
        <v>9816032978578740</v>
      </c>
      <c r="E2003" s="24">
        <v>99</v>
      </c>
      <c r="F2003" s="24">
        <v>53390</v>
      </c>
      <c r="G2003" s="24">
        <v>99970016</v>
      </c>
      <c r="H2003" s="24">
        <v>11547</v>
      </c>
      <c r="I2003" s="25">
        <v>50000</v>
      </c>
    </row>
    <row r="2004" hidden="1" spans="1:9">
      <c r="A2004" s="24">
        <v>201710</v>
      </c>
      <c r="B2004" s="24">
        <v>454</v>
      </c>
      <c r="C2004" s="24">
        <v>15545413110</v>
      </c>
      <c r="D2004" s="24">
        <v>9816011176616520</v>
      </c>
      <c r="E2004" s="24">
        <v>99</v>
      </c>
      <c r="F2004" s="24">
        <v>53390</v>
      </c>
      <c r="G2004" s="24">
        <v>99970016</v>
      </c>
      <c r="H2004" s="24">
        <v>11547</v>
      </c>
      <c r="I2004" s="25">
        <v>200000</v>
      </c>
    </row>
    <row r="2005" hidden="1" spans="1:9">
      <c r="A2005" s="24">
        <v>201710</v>
      </c>
      <c r="B2005" s="24">
        <v>459</v>
      </c>
      <c r="C2005" s="24">
        <v>15604593101</v>
      </c>
      <c r="D2005" s="24">
        <v>9816031077881550</v>
      </c>
      <c r="E2005" s="24">
        <v>99</v>
      </c>
      <c r="F2005" s="24">
        <v>53390</v>
      </c>
      <c r="G2005" s="24">
        <v>99970016</v>
      </c>
      <c r="H2005" s="24">
        <v>11547</v>
      </c>
      <c r="I2005" s="25">
        <v>800000</v>
      </c>
    </row>
    <row r="2006" hidden="1" spans="1:9">
      <c r="A2006" s="24">
        <v>201710</v>
      </c>
      <c r="B2006" s="24">
        <v>458</v>
      </c>
      <c r="C2006" s="24">
        <v>13089625051</v>
      </c>
      <c r="D2006" s="24">
        <v>9816040178686730</v>
      </c>
      <c r="E2006" s="24">
        <v>99</v>
      </c>
      <c r="F2006" s="24">
        <v>53390</v>
      </c>
      <c r="G2006" s="24">
        <v>99970013</v>
      </c>
      <c r="H2006" s="24">
        <v>11548</v>
      </c>
      <c r="I2006" s="25">
        <v>41760</v>
      </c>
    </row>
    <row r="2007" hidden="1" spans="1:9">
      <c r="A2007" s="24">
        <v>201710</v>
      </c>
      <c r="B2007" s="24">
        <v>458</v>
      </c>
      <c r="C2007" s="24">
        <v>13089625051</v>
      </c>
      <c r="D2007" s="24">
        <v>9816040178686730</v>
      </c>
      <c r="E2007" s="24">
        <v>99</v>
      </c>
      <c r="F2007" s="24">
        <v>53390</v>
      </c>
      <c r="G2007" s="24">
        <v>99970016</v>
      </c>
      <c r="H2007" s="24">
        <v>11547</v>
      </c>
      <c r="I2007" s="25">
        <v>50000</v>
      </c>
    </row>
    <row r="2008" hidden="1" spans="1:9">
      <c r="A2008" s="24">
        <v>201710</v>
      </c>
      <c r="B2008" s="24">
        <v>459</v>
      </c>
      <c r="C2008" s="24">
        <v>13069740736</v>
      </c>
      <c r="D2008" s="24">
        <v>9816070182383640</v>
      </c>
      <c r="E2008" s="24">
        <v>99</v>
      </c>
      <c r="F2008" s="24">
        <v>53390</v>
      </c>
      <c r="G2008" s="24">
        <v>99970016</v>
      </c>
      <c r="H2008" s="24">
        <v>11547</v>
      </c>
      <c r="I2008" s="25">
        <v>100000</v>
      </c>
    </row>
    <row r="2009" hidden="1" spans="1:9">
      <c r="A2009" s="24">
        <v>201710</v>
      </c>
      <c r="B2009" s="24">
        <v>459</v>
      </c>
      <c r="C2009" s="24">
        <v>13199407682</v>
      </c>
      <c r="D2009" s="24">
        <v>9816082584202310</v>
      </c>
      <c r="E2009" s="24">
        <v>99</v>
      </c>
      <c r="F2009" s="24">
        <v>53390</v>
      </c>
      <c r="G2009" s="24">
        <v>99970016</v>
      </c>
      <c r="H2009" s="24">
        <v>11547</v>
      </c>
      <c r="I2009" s="25">
        <v>100000</v>
      </c>
    </row>
    <row r="2010" hidden="1" spans="1:9">
      <c r="A2010" s="24">
        <v>201711</v>
      </c>
      <c r="B2010" s="24">
        <v>459</v>
      </c>
      <c r="C2010" s="24">
        <v>13204591017</v>
      </c>
      <c r="D2010" s="24">
        <v>9817101203657350</v>
      </c>
      <c r="E2010" s="24">
        <v>99</v>
      </c>
      <c r="F2010" s="24">
        <v>53390</v>
      </c>
      <c r="G2010" s="24">
        <v>99970016</v>
      </c>
      <c r="H2010" s="24">
        <v>11547</v>
      </c>
      <c r="I2010" s="25">
        <v>100000</v>
      </c>
    </row>
    <row r="2011" hidden="1" spans="1:9">
      <c r="A2011" s="24">
        <v>201711</v>
      </c>
      <c r="B2011" s="24">
        <v>451</v>
      </c>
      <c r="C2011" s="24">
        <v>13009803147</v>
      </c>
      <c r="D2011" s="24">
        <v>9816070582524720</v>
      </c>
      <c r="E2011" s="24">
        <v>99</v>
      </c>
      <c r="F2011" s="24">
        <v>53390</v>
      </c>
      <c r="G2011" s="24">
        <v>99970016</v>
      </c>
      <c r="H2011" s="24">
        <v>11547</v>
      </c>
      <c r="I2011" s="25">
        <v>50000</v>
      </c>
    </row>
    <row r="2012" hidden="1" spans="1:9">
      <c r="A2012" s="24">
        <v>201711</v>
      </c>
      <c r="B2012" s="24">
        <v>451</v>
      </c>
      <c r="C2012" s="24">
        <v>13029703065</v>
      </c>
      <c r="D2012" s="24">
        <v>9816070482503800</v>
      </c>
      <c r="E2012" s="24">
        <v>99</v>
      </c>
      <c r="F2012" s="24">
        <v>53390</v>
      </c>
      <c r="G2012" s="24">
        <v>99970016</v>
      </c>
      <c r="H2012" s="24">
        <v>11547</v>
      </c>
      <c r="I2012" s="25">
        <v>50000</v>
      </c>
    </row>
    <row r="2013" hidden="1" spans="1:9">
      <c r="A2013" s="24">
        <v>201711</v>
      </c>
      <c r="B2013" s="24">
        <v>459</v>
      </c>
      <c r="C2013" s="24">
        <v>13069740736</v>
      </c>
      <c r="D2013" s="24">
        <v>9816070182383640</v>
      </c>
      <c r="E2013" s="24">
        <v>99</v>
      </c>
      <c r="F2013" s="24">
        <v>53390</v>
      </c>
      <c r="G2013" s="24">
        <v>99970016</v>
      </c>
      <c r="H2013" s="24">
        <v>11547</v>
      </c>
      <c r="I2013" s="25">
        <v>84560</v>
      </c>
    </row>
    <row r="2014" hidden="1" spans="1:9">
      <c r="A2014" s="24">
        <v>201711</v>
      </c>
      <c r="B2014" s="24">
        <v>451</v>
      </c>
      <c r="C2014" s="24">
        <v>13159850785</v>
      </c>
      <c r="D2014" s="24">
        <v>101108154666827</v>
      </c>
      <c r="E2014" s="24">
        <v>99</v>
      </c>
      <c r="F2014" s="24">
        <v>53390</v>
      </c>
      <c r="G2014" s="24">
        <v>99970016</v>
      </c>
      <c r="H2014" s="24">
        <v>11547</v>
      </c>
      <c r="I2014" s="25">
        <v>400000</v>
      </c>
    </row>
    <row r="2015" hidden="1" spans="1:9">
      <c r="A2015" s="24">
        <v>201711</v>
      </c>
      <c r="B2015" s="24">
        <v>452</v>
      </c>
      <c r="C2015" s="24">
        <v>13089740575</v>
      </c>
      <c r="D2015" s="24">
        <v>9816050980206980</v>
      </c>
      <c r="E2015" s="24">
        <v>99</v>
      </c>
      <c r="F2015" s="24">
        <v>53390</v>
      </c>
      <c r="G2015" s="24">
        <v>99970016</v>
      </c>
      <c r="H2015" s="24">
        <v>11547</v>
      </c>
      <c r="I2015" s="25">
        <v>50000</v>
      </c>
    </row>
    <row r="2016" hidden="1" spans="1:9">
      <c r="A2016" s="24">
        <v>201711</v>
      </c>
      <c r="B2016" s="24">
        <v>452</v>
      </c>
      <c r="C2016" s="24">
        <v>13069970854</v>
      </c>
      <c r="D2016" s="24">
        <v>9816080983575180</v>
      </c>
      <c r="E2016" s="24">
        <v>99</v>
      </c>
      <c r="F2016" s="24">
        <v>53390</v>
      </c>
      <c r="G2016" s="24">
        <v>99970016</v>
      </c>
      <c r="H2016" s="24">
        <v>11547</v>
      </c>
      <c r="I2016" s="25">
        <v>400000</v>
      </c>
    </row>
    <row r="2017" hidden="1" spans="1:9">
      <c r="A2017" s="24">
        <v>201711</v>
      </c>
      <c r="B2017" s="24">
        <v>451</v>
      </c>
      <c r="C2017" s="24">
        <v>18686782050</v>
      </c>
      <c r="D2017" s="24">
        <v>9816121990669030</v>
      </c>
      <c r="E2017" s="24">
        <v>99</v>
      </c>
      <c r="F2017" s="24">
        <v>53390</v>
      </c>
      <c r="G2017" s="24">
        <v>99970013</v>
      </c>
      <c r="H2017" s="24">
        <v>11548</v>
      </c>
      <c r="I2017" s="25">
        <v>8781700</v>
      </c>
    </row>
    <row r="2018" hidden="1" spans="1:9">
      <c r="A2018" s="24">
        <v>201711</v>
      </c>
      <c r="B2018" s="24">
        <v>459</v>
      </c>
      <c r="C2018" s="24">
        <v>13045491596</v>
      </c>
      <c r="D2018" s="24">
        <v>9816080483443270</v>
      </c>
      <c r="E2018" s="24">
        <v>99</v>
      </c>
      <c r="F2018" s="24">
        <v>53390</v>
      </c>
      <c r="G2018" s="24">
        <v>99970016</v>
      </c>
      <c r="H2018" s="24">
        <v>11547</v>
      </c>
      <c r="I2018" s="25">
        <v>50000</v>
      </c>
    </row>
    <row r="2019" hidden="1" spans="1:9">
      <c r="A2019" s="24">
        <v>201711</v>
      </c>
      <c r="B2019" s="24">
        <v>458</v>
      </c>
      <c r="C2019" s="24">
        <v>13134583975</v>
      </c>
      <c r="D2019" s="24">
        <v>9817070700066350</v>
      </c>
      <c r="E2019" s="24">
        <v>99</v>
      </c>
      <c r="F2019" s="24">
        <v>53390</v>
      </c>
      <c r="G2019" s="24">
        <v>99970013</v>
      </c>
      <c r="H2019" s="24">
        <v>11548</v>
      </c>
      <c r="I2019" s="25">
        <v>675100</v>
      </c>
    </row>
    <row r="2020" hidden="1" spans="1:9">
      <c r="A2020" s="24">
        <v>201711</v>
      </c>
      <c r="B2020" s="24">
        <v>459</v>
      </c>
      <c r="C2020" s="24">
        <v>18603679568</v>
      </c>
      <c r="D2020" s="24">
        <v>9815061169665820</v>
      </c>
      <c r="E2020" s="24">
        <v>99</v>
      </c>
      <c r="F2020" s="24">
        <v>53390</v>
      </c>
      <c r="G2020" s="24">
        <v>99970016</v>
      </c>
      <c r="H2020" s="24">
        <v>11547</v>
      </c>
      <c r="I2020" s="25">
        <v>800000</v>
      </c>
    </row>
    <row r="2021" hidden="1" spans="1:9">
      <c r="A2021" s="24">
        <v>201711</v>
      </c>
      <c r="B2021" s="24">
        <v>451</v>
      </c>
      <c r="C2021" s="24">
        <v>15561582291</v>
      </c>
      <c r="D2021" s="24">
        <v>9817111604883130</v>
      </c>
      <c r="E2021" s="24">
        <v>99</v>
      </c>
      <c r="F2021" s="24">
        <v>53390</v>
      </c>
      <c r="G2021" s="24">
        <v>99970013</v>
      </c>
      <c r="H2021" s="24">
        <v>11548</v>
      </c>
      <c r="I2021" s="25">
        <v>867900</v>
      </c>
    </row>
    <row r="2022" hidden="1" spans="1:9">
      <c r="A2022" s="24">
        <v>201711</v>
      </c>
      <c r="B2022" s="24">
        <v>451</v>
      </c>
      <c r="C2022" s="24">
        <v>13029726327</v>
      </c>
      <c r="D2022" s="24">
        <v>9816031578020570</v>
      </c>
      <c r="E2022" s="24">
        <v>99</v>
      </c>
      <c r="F2022" s="24">
        <v>53390</v>
      </c>
      <c r="G2022" s="24">
        <v>99970016</v>
      </c>
      <c r="H2022" s="24">
        <v>11547</v>
      </c>
      <c r="I2022" s="25">
        <v>100000</v>
      </c>
    </row>
    <row r="2023" hidden="1" spans="1:9">
      <c r="A2023" s="24">
        <v>201711</v>
      </c>
      <c r="B2023" s="24">
        <v>451</v>
      </c>
      <c r="C2023" s="24">
        <v>13029726327</v>
      </c>
      <c r="D2023" s="24">
        <v>9816031578020570</v>
      </c>
      <c r="E2023" s="24">
        <v>99</v>
      </c>
      <c r="F2023" s="24">
        <v>53390</v>
      </c>
      <c r="G2023" s="24">
        <v>99970013</v>
      </c>
      <c r="H2023" s="24">
        <v>11548</v>
      </c>
      <c r="I2023" s="25">
        <v>119520</v>
      </c>
    </row>
    <row r="2024" hidden="1" spans="1:9">
      <c r="A2024" s="24">
        <v>201711</v>
      </c>
      <c r="B2024" s="24">
        <v>451</v>
      </c>
      <c r="C2024" s="24">
        <v>15546624210</v>
      </c>
      <c r="D2024" s="24">
        <v>9816090684827010</v>
      </c>
      <c r="E2024" s="24">
        <v>99</v>
      </c>
      <c r="F2024" s="24">
        <v>53390</v>
      </c>
      <c r="G2024" s="24">
        <v>99970013</v>
      </c>
      <c r="H2024" s="24">
        <v>11548</v>
      </c>
      <c r="I2024" s="25">
        <v>9343900</v>
      </c>
    </row>
    <row r="2025" hidden="1" spans="1:9">
      <c r="A2025" s="24">
        <v>201711</v>
      </c>
      <c r="B2025" s="24">
        <v>459</v>
      </c>
      <c r="C2025" s="24">
        <v>13199407682</v>
      </c>
      <c r="D2025" s="24">
        <v>9816082584202310</v>
      </c>
      <c r="E2025" s="24">
        <v>99</v>
      </c>
      <c r="F2025" s="24">
        <v>53390</v>
      </c>
      <c r="G2025" s="24">
        <v>99970016</v>
      </c>
      <c r="H2025" s="24">
        <v>11547</v>
      </c>
      <c r="I2025" s="25">
        <v>100000</v>
      </c>
    </row>
    <row r="2026" hidden="1" spans="1:9">
      <c r="A2026" s="24">
        <v>201711</v>
      </c>
      <c r="B2026" s="24">
        <v>458</v>
      </c>
      <c r="C2026" s="24">
        <v>13089625051</v>
      </c>
      <c r="D2026" s="24">
        <v>9816040178686730</v>
      </c>
      <c r="E2026" s="24">
        <v>99</v>
      </c>
      <c r="F2026" s="24">
        <v>53390</v>
      </c>
      <c r="G2026" s="24">
        <v>99970013</v>
      </c>
      <c r="H2026" s="24">
        <v>11548</v>
      </c>
      <c r="I2026" s="25">
        <v>48690</v>
      </c>
    </row>
    <row r="2027" hidden="1" spans="1:9">
      <c r="A2027" s="24">
        <v>201711</v>
      </c>
      <c r="B2027" s="24">
        <v>458</v>
      </c>
      <c r="C2027" s="24">
        <v>13089625051</v>
      </c>
      <c r="D2027" s="24">
        <v>9816040178686730</v>
      </c>
      <c r="E2027" s="24">
        <v>99</v>
      </c>
      <c r="F2027" s="24">
        <v>53390</v>
      </c>
      <c r="G2027" s="24">
        <v>99970016</v>
      </c>
      <c r="H2027" s="24">
        <v>11547</v>
      </c>
      <c r="I2027" s="25">
        <v>50000</v>
      </c>
    </row>
    <row r="2028" hidden="1" spans="1:9">
      <c r="A2028" s="24">
        <v>201711</v>
      </c>
      <c r="B2028" s="24">
        <v>451</v>
      </c>
      <c r="C2028" s="24">
        <v>13159878569</v>
      </c>
      <c r="D2028" s="24">
        <v>9816121490305070</v>
      </c>
      <c r="E2028" s="24">
        <v>99</v>
      </c>
      <c r="F2028" s="24">
        <v>53390</v>
      </c>
      <c r="G2028" s="24">
        <v>99970016</v>
      </c>
      <c r="H2028" s="24">
        <v>11547</v>
      </c>
      <c r="I2028" s="25">
        <v>100000</v>
      </c>
    </row>
    <row r="2029" hidden="1" spans="1:9">
      <c r="A2029" s="24">
        <v>201711</v>
      </c>
      <c r="B2029" s="24">
        <v>451</v>
      </c>
      <c r="C2029" s="24">
        <v>13206696812</v>
      </c>
      <c r="D2029" s="24">
        <v>9817081401365760</v>
      </c>
      <c r="E2029" s="24">
        <v>99</v>
      </c>
      <c r="F2029" s="24">
        <v>53390</v>
      </c>
      <c r="G2029" s="24">
        <v>99970016</v>
      </c>
      <c r="H2029" s="24">
        <v>11547</v>
      </c>
      <c r="I2029" s="25">
        <v>100000</v>
      </c>
    </row>
    <row r="2030" hidden="1" spans="1:9">
      <c r="A2030" s="24">
        <v>201711</v>
      </c>
      <c r="B2030" s="24">
        <v>451</v>
      </c>
      <c r="C2030" s="24">
        <v>13199530121</v>
      </c>
      <c r="D2030" s="24">
        <v>9817080901204490</v>
      </c>
      <c r="E2030" s="24">
        <v>99</v>
      </c>
      <c r="F2030" s="24">
        <v>53390</v>
      </c>
      <c r="G2030" s="24">
        <v>99970016</v>
      </c>
      <c r="H2030" s="24">
        <v>11547</v>
      </c>
      <c r="I2030" s="25">
        <v>100000</v>
      </c>
    </row>
    <row r="2031" hidden="1" spans="1:9">
      <c r="A2031" s="24">
        <v>201711</v>
      </c>
      <c r="B2031" s="24">
        <v>451</v>
      </c>
      <c r="C2031" s="24">
        <v>13199530121</v>
      </c>
      <c r="D2031" s="24">
        <v>9817080901204490</v>
      </c>
      <c r="E2031" s="24">
        <v>99</v>
      </c>
      <c r="F2031" s="24">
        <v>53390</v>
      </c>
      <c r="G2031" s="24">
        <v>99970013</v>
      </c>
      <c r="H2031" s="24">
        <v>11548</v>
      </c>
      <c r="I2031" s="25">
        <v>194720</v>
      </c>
    </row>
    <row r="2032" hidden="1" spans="1:9">
      <c r="A2032" s="24">
        <v>201711</v>
      </c>
      <c r="B2032" s="24">
        <v>451</v>
      </c>
      <c r="C2032" s="24">
        <v>15561563870</v>
      </c>
      <c r="D2032" s="24">
        <v>9816092685848590</v>
      </c>
      <c r="E2032" s="24">
        <v>99</v>
      </c>
      <c r="F2032" s="24">
        <v>53390</v>
      </c>
      <c r="G2032" s="24">
        <v>99970016</v>
      </c>
      <c r="H2032" s="24">
        <v>11547</v>
      </c>
      <c r="I2032" s="25">
        <v>50000</v>
      </c>
    </row>
    <row r="2033" hidden="1" spans="1:9">
      <c r="A2033" s="24">
        <v>201711</v>
      </c>
      <c r="B2033" s="24">
        <v>451</v>
      </c>
      <c r="C2033" s="24">
        <v>18503650524</v>
      </c>
      <c r="D2033" s="24">
        <v>9817101903852550</v>
      </c>
      <c r="E2033" s="24">
        <v>99</v>
      </c>
      <c r="F2033" s="24">
        <v>53390</v>
      </c>
      <c r="G2033" s="24">
        <v>99970016</v>
      </c>
      <c r="H2033" s="24">
        <v>11547</v>
      </c>
      <c r="I2033" s="25">
        <v>50000</v>
      </c>
    </row>
    <row r="2034" hidden="1" spans="1:9">
      <c r="A2034" s="24">
        <v>201711</v>
      </c>
      <c r="B2034" s="24">
        <v>451</v>
      </c>
      <c r="C2034" s="24">
        <v>18503650524</v>
      </c>
      <c r="D2034" s="24">
        <v>9817101903852550</v>
      </c>
      <c r="E2034" s="24">
        <v>99</v>
      </c>
      <c r="F2034" s="24">
        <v>53390</v>
      </c>
      <c r="G2034" s="24">
        <v>99970013</v>
      </c>
      <c r="H2034" s="24">
        <v>11548</v>
      </c>
      <c r="I2034" s="25">
        <v>405630</v>
      </c>
    </row>
    <row r="2035" hidden="1" spans="1:9">
      <c r="A2035" s="24">
        <v>201711</v>
      </c>
      <c r="B2035" s="24">
        <v>453</v>
      </c>
      <c r="C2035" s="24">
        <v>15603631425</v>
      </c>
      <c r="D2035" s="24">
        <v>9816033178657030</v>
      </c>
      <c r="E2035" s="24">
        <v>99</v>
      </c>
      <c r="F2035" s="24">
        <v>53390</v>
      </c>
      <c r="G2035" s="24">
        <v>99970016</v>
      </c>
      <c r="H2035" s="24">
        <v>11547</v>
      </c>
      <c r="I2035" s="25">
        <v>200000</v>
      </c>
    </row>
    <row r="2036" hidden="1" spans="1:9">
      <c r="A2036" s="24">
        <v>201711</v>
      </c>
      <c r="B2036" s="24">
        <v>453</v>
      </c>
      <c r="C2036" s="24">
        <v>13154537508</v>
      </c>
      <c r="D2036" s="24">
        <v>9817073100872290</v>
      </c>
      <c r="E2036" s="24">
        <v>99</v>
      </c>
      <c r="F2036" s="24">
        <v>53390</v>
      </c>
      <c r="G2036" s="24">
        <v>99970016</v>
      </c>
      <c r="H2036" s="24">
        <v>11547</v>
      </c>
      <c r="I2036" s="25">
        <v>200000</v>
      </c>
    </row>
    <row r="2037" hidden="1" spans="1:9">
      <c r="A2037" s="24">
        <v>201711</v>
      </c>
      <c r="B2037" s="24">
        <v>459</v>
      </c>
      <c r="C2037" s="24">
        <v>18644020869</v>
      </c>
      <c r="D2037" s="24">
        <v>9815101373262960</v>
      </c>
      <c r="E2037" s="24">
        <v>99</v>
      </c>
      <c r="F2037" s="24">
        <v>53390</v>
      </c>
      <c r="G2037" s="24">
        <v>99970016</v>
      </c>
      <c r="H2037" s="24">
        <v>11547</v>
      </c>
      <c r="I2037" s="25">
        <v>1200000</v>
      </c>
    </row>
    <row r="2038" hidden="1" spans="1:9">
      <c r="A2038" s="24">
        <v>201711</v>
      </c>
      <c r="B2038" s="24">
        <v>456</v>
      </c>
      <c r="C2038" s="24">
        <v>13029933036</v>
      </c>
      <c r="D2038" s="24">
        <v>9816070182386050</v>
      </c>
      <c r="E2038" s="24">
        <v>99</v>
      </c>
      <c r="F2038" s="24">
        <v>53390</v>
      </c>
      <c r="G2038" s="24">
        <v>99970016</v>
      </c>
      <c r="H2038" s="24">
        <v>11547</v>
      </c>
      <c r="I2038" s="25">
        <v>19280</v>
      </c>
    </row>
    <row r="2039" hidden="1" spans="1:9">
      <c r="A2039" s="24">
        <v>201711</v>
      </c>
      <c r="B2039" s="24">
        <v>467</v>
      </c>
      <c r="C2039" s="24">
        <v>13224675158</v>
      </c>
      <c r="D2039" s="24">
        <v>9713071225987090</v>
      </c>
      <c r="E2039" s="24">
        <v>99</v>
      </c>
      <c r="F2039" s="24">
        <v>53390</v>
      </c>
      <c r="G2039" s="24">
        <v>99970016</v>
      </c>
      <c r="H2039" s="24">
        <v>11547</v>
      </c>
      <c r="I2039" s="25">
        <v>50000</v>
      </c>
    </row>
    <row r="2040" hidden="1" spans="1:9">
      <c r="A2040" s="24">
        <v>201711</v>
      </c>
      <c r="B2040" s="24">
        <v>459</v>
      </c>
      <c r="C2040" s="24">
        <v>13019085503</v>
      </c>
      <c r="D2040" s="24">
        <v>9815102773696610</v>
      </c>
      <c r="E2040" s="24">
        <v>99</v>
      </c>
      <c r="F2040" s="24">
        <v>53390</v>
      </c>
      <c r="G2040" s="24">
        <v>99970016</v>
      </c>
      <c r="H2040" s="24">
        <v>11547</v>
      </c>
      <c r="I2040" s="25">
        <v>400000</v>
      </c>
    </row>
    <row r="2041" hidden="1" spans="1:9">
      <c r="A2041" s="24">
        <v>201711</v>
      </c>
      <c r="B2041" s="24">
        <v>459</v>
      </c>
      <c r="C2041" s="24">
        <v>13019085503</v>
      </c>
      <c r="D2041" s="24">
        <v>9815102773696610</v>
      </c>
      <c r="E2041" s="24">
        <v>99</v>
      </c>
      <c r="F2041" s="24">
        <v>53390</v>
      </c>
      <c r="G2041" s="24">
        <v>99970013</v>
      </c>
      <c r="H2041" s="24">
        <v>11548</v>
      </c>
      <c r="I2041" s="25">
        <v>113200</v>
      </c>
    </row>
    <row r="2042" hidden="1" spans="1:9">
      <c r="A2042" s="24">
        <v>201711</v>
      </c>
      <c r="B2042" s="24">
        <v>459</v>
      </c>
      <c r="C2042" s="24">
        <v>15604593101</v>
      </c>
      <c r="D2042" s="24">
        <v>9816031077881550</v>
      </c>
      <c r="E2042" s="24">
        <v>99</v>
      </c>
      <c r="F2042" s="24">
        <v>53390</v>
      </c>
      <c r="G2042" s="24">
        <v>99970016</v>
      </c>
      <c r="H2042" s="24">
        <v>11547</v>
      </c>
      <c r="I2042" s="25">
        <v>800000</v>
      </c>
    </row>
    <row r="2043" hidden="1" spans="1:9">
      <c r="A2043" s="24">
        <v>201711</v>
      </c>
      <c r="B2043" s="24">
        <v>455</v>
      </c>
      <c r="C2043" s="24">
        <v>15545556309</v>
      </c>
      <c r="D2043" s="24">
        <v>9816032978578740</v>
      </c>
      <c r="E2043" s="24">
        <v>99</v>
      </c>
      <c r="F2043" s="24">
        <v>53390</v>
      </c>
      <c r="G2043" s="24">
        <v>99970016</v>
      </c>
      <c r="H2043" s="24">
        <v>11547</v>
      </c>
      <c r="I2043" s="25">
        <v>50000</v>
      </c>
    </row>
    <row r="2044" hidden="1" spans="1:9">
      <c r="A2044" s="24">
        <v>201711</v>
      </c>
      <c r="B2044" s="24">
        <v>451</v>
      </c>
      <c r="C2044" s="24">
        <v>15663875317</v>
      </c>
      <c r="D2044" s="24">
        <v>9817042897110620</v>
      </c>
      <c r="E2044" s="24">
        <v>99</v>
      </c>
      <c r="F2044" s="24">
        <v>53390</v>
      </c>
      <c r="G2044" s="24">
        <v>99970013</v>
      </c>
      <c r="H2044" s="24">
        <v>11548</v>
      </c>
      <c r="I2044" s="25">
        <v>16160</v>
      </c>
    </row>
    <row r="2045" hidden="1" spans="1:9">
      <c r="A2045" s="24">
        <v>201711</v>
      </c>
      <c r="B2045" s="24">
        <v>451</v>
      </c>
      <c r="C2045" s="24">
        <v>15663875317</v>
      </c>
      <c r="D2045" s="24">
        <v>9817042897110620</v>
      </c>
      <c r="E2045" s="24">
        <v>99</v>
      </c>
      <c r="F2045" s="24">
        <v>53390</v>
      </c>
      <c r="G2045" s="24">
        <v>99970016</v>
      </c>
      <c r="H2045" s="24">
        <v>11547</v>
      </c>
      <c r="I2045" s="25">
        <v>100000</v>
      </c>
    </row>
    <row r="2046" hidden="1" spans="1:9">
      <c r="A2046" s="24">
        <v>201711</v>
      </c>
      <c r="B2046" s="24">
        <v>451</v>
      </c>
      <c r="C2046" s="24">
        <v>13019723169</v>
      </c>
      <c r="D2046" s="24">
        <v>9816070482503250</v>
      </c>
      <c r="E2046" s="24">
        <v>99</v>
      </c>
      <c r="F2046" s="24">
        <v>53390</v>
      </c>
      <c r="G2046" s="24">
        <v>99970016</v>
      </c>
      <c r="H2046" s="24">
        <v>11547</v>
      </c>
      <c r="I2046" s="25">
        <v>50000</v>
      </c>
    </row>
    <row r="2047" hidden="1" spans="1:9">
      <c r="A2047" s="24">
        <v>201711</v>
      </c>
      <c r="B2047" s="24">
        <v>451</v>
      </c>
      <c r="C2047" s="24">
        <v>13206571707</v>
      </c>
      <c r="D2047" s="24">
        <v>9817090402324200</v>
      </c>
      <c r="E2047" s="24">
        <v>99</v>
      </c>
      <c r="F2047" s="24">
        <v>53390</v>
      </c>
      <c r="G2047" s="24">
        <v>99970016</v>
      </c>
      <c r="H2047" s="24">
        <v>11547</v>
      </c>
      <c r="I2047" s="25">
        <v>2000000</v>
      </c>
    </row>
    <row r="2048" hidden="1" spans="1:9">
      <c r="A2048" s="24">
        <v>201711</v>
      </c>
      <c r="B2048" s="24">
        <v>459</v>
      </c>
      <c r="C2048" s="24">
        <v>13029836886</v>
      </c>
      <c r="D2048" s="24">
        <v>9816040178713340</v>
      </c>
      <c r="E2048" s="24">
        <v>99</v>
      </c>
      <c r="F2048" s="24">
        <v>53390</v>
      </c>
      <c r="G2048" s="24">
        <v>99970016</v>
      </c>
      <c r="H2048" s="24">
        <v>11547</v>
      </c>
      <c r="I2048" s="25">
        <v>400000</v>
      </c>
    </row>
    <row r="2049" hidden="1" spans="1:9">
      <c r="A2049" s="24">
        <v>201711</v>
      </c>
      <c r="B2049" s="24">
        <v>459</v>
      </c>
      <c r="C2049" s="24">
        <v>13009831305</v>
      </c>
      <c r="D2049" s="24">
        <v>9816081383734690</v>
      </c>
      <c r="E2049" s="24">
        <v>99</v>
      </c>
      <c r="F2049" s="24">
        <v>53390</v>
      </c>
      <c r="G2049" s="24">
        <v>99970016</v>
      </c>
      <c r="H2049" s="24">
        <v>11547</v>
      </c>
      <c r="I2049" s="25">
        <v>100000</v>
      </c>
    </row>
    <row r="2050" hidden="1" spans="1:9">
      <c r="A2050" s="24">
        <v>201711</v>
      </c>
      <c r="B2050" s="24">
        <v>454</v>
      </c>
      <c r="C2050" s="24">
        <v>15545413110</v>
      </c>
      <c r="D2050" s="24">
        <v>9816011176616520</v>
      </c>
      <c r="E2050" s="24">
        <v>99</v>
      </c>
      <c r="F2050" s="24">
        <v>53390</v>
      </c>
      <c r="G2050" s="24">
        <v>99970016</v>
      </c>
      <c r="H2050" s="24">
        <v>11547</v>
      </c>
      <c r="I2050" s="25">
        <v>200000</v>
      </c>
    </row>
    <row r="2051" hidden="1" spans="1:9">
      <c r="A2051" s="24">
        <v>201711</v>
      </c>
      <c r="B2051" s="24">
        <v>457</v>
      </c>
      <c r="C2051" s="24">
        <v>13039910121</v>
      </c>
      <c r="D2051" s="24">
        <v>9816101786804990</v>
      </c>
      <c r="E2051" s="24">
        <v>99</v>
      </c>
      <c r="F2051" s="24">
        <v>53390</v>
      </c>
      <c r="G2051" s="24">
        <v>99970016</v>
      </c>
      <c r="H2051" s="24">
        <v>11547</v>
      </c>
      <c r="I2051" s="25">
        <v>50000</v>
      </c>
    </row>
    <row r="2052" hidden="1" spans="1:9">
      <c r="A2052" s="24">
        <v>201711</v>
      </c>
      <c r="B2052" s="24">
        <v>456</v>
      </c>
      <c r="C2052" s="24">
        <v>15604565830</v>
      </c>
      <c r="D2052" s="24">
        <v>9816080983603520</v>
      </c>
      <c r="E2052" s="24">
        <v>99</v>
      </c>
      <c r="F2052" s="24">
        <v>53390</v>
      </c>
      <c r="G2052" s="24">
        <v>99970016</v>
      </c>
      <c r="H2052" s="24">
        <v>11547</v>
      </c>
      <c r="I2052" s="25">
        <v>200000</v>
      </c>
    </row>
    <row r="2053" hidden="1" spans="1:9">
      <c r="A2053" s="24">
        <v>201711</v>
      </c>
      <c r="B2053" s="24">
        <v>453</v>
      </c>
      <c r="C2053" s="24">
        <v>13045336752</v>
      </c>
      <c r="D2053" s="24">
        <v>9816040578809050</v>
      </c>
      <c r="E2053" s="24">
        <v>99</v>
      </c>
      <c r="F2053" s="24">
        <v>53390</v>
      </c>
      <c r="G2053" s="24">
        <v>99970016</v>
      </c>
      <c r="H2053" s="24">
        <v>11547</v>
      </c>
      <c r="I2053" s="25">
        <v>100000</v>
      </c>
    </row>
    <row r="2054" hidden="1" spans="1:9">
      <c r="A2054" s="24">
        <v>201711</v>
      </c>
      <c r="B2054" s="24">
        <v>459</v>
      </c>
      <c r="C2054" s="24">
        <v>13089030281</v>
      </c>
      <c r="D2054" s="24">
        <v>9816090184561740</v>
      </c>
      <c r="E2054" s="24">
        <v>99</v>
      </c>
      <c r="F2054" s="24">
        <v>53390</v>
      </c>
      <c r="G2054" s="24">
        <v>99970013</v>
      </c>
      <c r="H2054" s="24">
        <v>11548</v>
      </c>
      <c r="I2054" s="25">
        <v>12250</v>
      </c>
    </row>
    <row r="2055" hidden="1" spans="1:9">
      <c r="A2055" s="24">
        <v>201711</v>
      </c>
      <c r="B2055" s="24">
        <v>459</v>
      </c>
      <c r="C2055" s="24">
        <v>13089030281</v>
      </c>
      <c r="D2055" s="24">
        <v>9816090184561740</v>
      </c>
      <c r="E2055" s="24">
        <v>99</v>
      </c>
      <c r="F2055" s="24">
        <v>53390</v>
      </c>
      <c r="G2055" s="24">
        <v>99970016</v>
      </c>
      <c r="H2055" s="24">
        <v>11547</v>
      </c>
      <c r="I2055" s="25">
        <v>400000</v>
      </c>
    </row>
    <row r="2056" hidden="1" spans="1:9">
      <c r="A2056" s="24">
        <v>201711</v>
      </c>
      <c r="B2056" s="24">
        <v>459</v>
      </c>
      <c r="C2056" s="24">
        <v>13274657159</v>
      </c>
      <c r="D2056" s="24">
        <v>9817110204443880</v>
      </c>
      <c r="E2056" s="24">
        <v>99</v>
      </c>
      <c r="F2056" s="24">
        <v>53390</v>
      </c>
      <c r="G2056" s="24">
        <v>99970016</v>
      </c>
      <c r="H2056" s="24">
        <v>11547</v>
      </c>
      <c r="I2056" s="25">
        <v>100000</v>
      </c>
    </row>
    <row r="2057" hidden="1" spans="1:9">
      <c r="A2057" s="24">
        <v>201711</v>
      </c>
      <c r="B2057" s="24">
        <v>451</v>
      </c>
      <c r="C2057" s="24">
        <v>18646284550</v>
      </c>
      <c r="D2057" s="24">
        <v>9714040346589210</v>
      </c>
      <c r="E2057" s="24">
        <v>99</v>
      </c>
      <c r="F2057" s="24">
        <v>53390</v>
      </c>
      <c r="G2057" s="24">
        <v>99970016</v>
      </c>
      <c r="H2057" s="24">
        <v>11547</v>
      </c>
      <c r="I2057" s="25">
        <v>100000</v>
      </c>
    </row>
    <row r="2058" hidden="1" spans="1:9">
      <c r="A2058" s="24">
        <v>201711</v>
      </c>
      <c r="B2058" s="24">
        <v>453</v>
      </c>
      <c r="C2058" s="24">
        <v>13039700587</v>
      </c>
      <c r="D2058" s="24">
        <v>9815082071689710</v>
      </c>
      <c r="E2058" s="24">
        <v>99</v>
      </c>
      <c r="F2058" s="24">
        <v>53390</v>
      </c>
      <c r="G2058" s="24">
        <v>99970013</v>
      </c>
      <c r="H2058" s="24">
        <v>11548</v>
      </c>
      <c r="I2058" s="25">
        <v>77920</v>
      </c>
    </row>
    <row r="2059" hidden="1" spans="1:9">
      <c r="A2059" s="24">
        <v>201711</v>
      </c>
      <c r="B2059" s="24">
        <v>453</v>
      </c>
      <c r="C2059" s="24">
        <v>13039700587</v>
      </c>
      <c r="D2059" s="24">
        <v>9815082071689710</v>
      </c>
      <c r="E2059" s="24">
        <v>99</v>
      </c>
      <c r="F2059" s="24">
        <v>53390</v>
      </c>
      <c r="G2059" s="24">
        <v>99970016</v>
      </c>
      <c r="H2059" s="24">
        <v>11547</v>
      </c>
      <c r="I2059" s="25">
        <v>100000</v>
      </c>
    </row>
    <row r="2060" hidden="1" spans="1:9">
      <c r="A2060" s="24">
        <v>201711</v>
      </c>
      <c r="B2060" s="24">
        <v>451</v>
      </c>
      <c r="C2060" s="24">
        <v>15636160874</v>
      </c>
      <c r="D2060" s="24">
        <v>9816061381580380</v>
      </c>
      <c r="E2060" s="24">
        <v>99</v>
      </c>
      <c r="F2060" s="24">
        <v>53390</v>
      </c>
      <c r="G2060" s="24">
        <v>99970016</v>
      </c>
      <c r="H2060" s="24">
        <v>11547</v>
      </c>
      <c r="I2060" s="25">
        <v>400000</v>
      </c>
    </row>
    <row r="2061" hidden="1" spans="1:9">
      <c r="A2061" s="24">
        <v>201711</v>
      </c>
      <c r="B2061" s="24">
        <v>451</v>
      </c>
      <c r="C2061" s="24">
        <v>13029807572</v>
      </c>
      <c r="D2061" s="24">
        <v>9816020377184640</v>
      </c>
      <c r="E2061" s="24">
        <v>99</v>
      </c>
      <c r="F2061" s="24">
        <v>53390</v>
      </c>
      <c r="G2061" s="24">
        <v>99970016</v>
      </c>
      <c r="H2061" s="24">
        <v>11547</v>
      </c>
      <c r="I2061" s="25">
        <v>50000</v>
      </c>
    </row>
    <row r="2062" hidden="1" spans="1:9">
      <c r="A2062" s="24">
        <v>201711</v>
      </c>
      <c r="B2062" s="24">
        <v>452</v>
      </c>
      <c r="C2062" s="24">
        <v>13069975019</v>
      </c>
      <c r="D2062" s="24">
        <v>9817110104403400</v>
      </c>
      <c r="E2062" s="24">
        <v>99</v>
      </c>
      <c r="F2062" s="24">
        <v>53390</v>
      </c>
      <c r="G2062" s="24">
        <v>99970017</v>
      </c>
      <c r="H2062" s="24">
        <v>11538</v>
      </c>
      <c r="I2062" s="25">
        <v>800000</v>
      </c>
    </row>
    <row r="2063" hidden="1" spans="1:9">
      <c r="A2063" s="24">
        <v>201711</v>
      </c>
      <c r="B2063" s="24">
        <v>459</v>
      </c>
      <c r="C2063" s="24">
        <v>13263585152</v>
      </c>
      <c r="D2063" s="24">
        <v>9817102404064430</v>
      </c>
      <c r="E2063" s="24">
        <v>99</v>
      </c>
      <c r="F2063" s="24">
        <v>53390</v>
      </c>
      <c r="G2063" s="24">
        <v>99970013</v>
      </c>
      <c r="H2063" s="24">
        <v>11548</v>
      </c>
      <c r="I2063" s="25">
        <v>1471440</v>
      </c>
    </row>
    <row r="2064" hidden="1" spans="1:9">
      <c r="A2064" s="24">
        <v>201711</v>
      </c>
      <c r="B2064" s="24">
        <v>451</v>
      </c>
      <c r="C2064" s="24">
        <v>13045100544</v>
      </c>
      <c r="D2064" s="24">
        <v>9817110304483040</v>
      </c>
      <c r="E2064" s="24">
        <v>99</v>
      </c>
      <c r="F2064" s="24">
        <v>53390</v>
      </c>
      <c r="G2064" s="24">
        <v>99970016</v>
      </c>
      <c r="H2064" s="24">
        <v>11547</v>
      </c>
      <c r="I2064" s="25">
        <v>200000</v>
      </c>
    </row>
    <row r="2065" hidden="1" spans="1:9">
      <c r="A2065" s="24">
        <v>201711</v>
      </c>
      <c r="B2065" s="24">
        <v>451</v>
      </c>
      <c r="C2065" s="24">
        <v>13045100544</v>
      </c>
      <c r="D2065" s="24">
        <v>9817110304483040</v>
      </c>
      <c r="E2065" s="24">
        <v>99</v>
      </c>
      <c r="F2065" s="24">
        <v>53390</v>
      </c>
      <c r="G2065" s="24">
        <v>99970013</v>
      </c>
      <c r="H2065" s="24">
        <v>11548</v>
      </c>
      <c r="I2065" s="25">
        <v>469840</v>
      </c>
    </row>
    <row r="2066" hidden="1" spans="1:9">
      <c r="A2066" s="24">
        <v>201711</v>
      </c>
      <c r="B2066" s="24">
        <v>464</v>
      </c>
      <c r="C2066" s="24">
        <v>15645570168</v>
      </c>
      <c r="D2066" s="24">
        <v>9815120875435580</v>
      </c>
      <c r="E2066" s="24">
        <v>99</v>
      </c>
      <c r="F2066" s="24">
        <v>53390</v>
      </c>
      <c r="G2066" s="24">
        <v>99970016</v>
      </c>
      <c r="H2066" s="24">
        <v>11547</v>
      </c>
      <c r="I2066" s="25">
        <v>1200000</v>
      </c>
    </row>
    <row r="2067" hidden="1" spans="1:9">
      <c r="A2067" s="24">
        <v>201711</v>
      </c>
      <c r="B2067" s="24">
        <v>455</v>
      </c>
      <c r="C2067" s="24">
        <v>13039953705</v>
      </c>
      <c r="D2067" s="24">
        <v>9816053181124200</v>
      </c>
      <c r="E2067" s="24">
        <v>99</v>
      </c>
      <c r="F2067" s="24">
        <v>53390</v>
      </c>
      <c r="G2067" s="24">
        <v>99970016</v>
      </c>
      <c r="H2067" s="24">
        <v>11547</v>
      </c>
      <c r="I2067" s="25">
        <v>400000</v>
      </c>
    </row>
    <row r="2068" hidden="1" spans="1:9">
      <c r="A2068" s="24">
        <v>201711</v>
      </c>
      <c r="B2068" s="24">
        <v>464</v>
      </c>
      <c r="C2068" s="24">
        <v>13009968712</v>
      </c>
      <c r="D2068" s="24">
        <v>9816051180285510</v>
      </c>
      <c r="E2068" s="24">
        <v>99</v>
      </c>
      <c r="F2068" s="24">
        <v>53390</v>
      </c>
      <c r="G2068" s="24">
        <v>99970016</v>
      </c>
      <c r="H2068" s="24">
        <v>11547</v>
      </c>
      <c r="I2068" s="25">
        <v>50000</v>
      </c>
    </row>
    <row r="2069" hidden="1" spans="1:9">
      <c r="A2069" s="24">
        <v>201711</v>
      </c>
      <c r="B2069" s="24">
        <v>456</v>
      </c>
      <c r="C2069" s="24">
        <v>18645618580</v>
      </c>
      <c r="D2069" s="24">
        <v>9817102304012980</v>
      </c>
      <c r="E2069" s="24">
        <v>99</v>
      </c>
      <c r="F2069" s="24">
        <v>53390</v>
      </c>
      <c r="G2069" s="24">
        <v>99970016</v>
      </c>
      <c r="H2069" s="24">
        <v>11547</v>
      </c>
      <c r="I2069" s="25">
        <v>1200000</v>
      </c>
    </row>
    <row r="2070" hidden="1" spans="1:9">
      <c r="A2070" s="24">
        <v>201711</v>
      </c>
      <c r="B2070" s="24">
        <v>459</v>
      </c>
      <c r="C2070" s="24">
        <v>13251660302</v>
      </c>
      <c r="D2070" s="24">
        <v>9817101803822280</v>
      </c>
      <c r="E2070" s="24">
        <v>99</v>
      </c>
      <c r="F2070" s="24">
        <v>53390</v>
      </c>
      <c r="G2070" s="24">
        <v>99970016</v>
      </c>
      <c r="H2070" s="24">
        <v>11547</v>
      </c>
      <c r="I2070" s="25">
        <v>400000</v>
      </c>
    </row>
    <row r="2071" hidden="1" spans="1:9">
      <c r="A2071" s="24">
        <v>201711</v>
      </c>
      <c r="B2071" s="24">
        <v>459</v>
      </c>
      <c r="C2071" s="24">
        <v>13039826317</v>
      </c>
      <c r="D2071" s="24">
        <v>9815102773691000</v>
      </c>
      <c r="E2071" s="24">
        <v>99</v>
      </c>
      <c r="F2071" s="24">
        <v>53390</v>
      </c>
      <c r="G2071" s="24">
        <v>99970013</v>
      </c>
      <c r="H2071" s="24">
        <v>11548</v>
      </c>
      <c r="I2071" s="25">
        <v>2044620</v>
      </c>
    </row>
    <row r="2072" hidden="1" spans="1:9">
      <c r="A2072" s="24">
        <v>201711</v>
      </c>
      <c r="B2072" s="24">
        <v>451</v>
      </c>
      <c r="C2072" s="24">
        <v>15694519513</v>
      </c>
      <c r="D2072" s="24">
        <v>9816101986860310</v>
      </c>
      <c r="E2072" s="24">
        <v>99</v>
      </c>
      <c r="F2072" s="24">
        <v>53390</v>
      </c>
      <c r="G2072" s="24">
        <v>99970016</v>
      </c>
      <c r="H2072" s="24">
        <v>11547</v>
      </c>
      <c r="I2072" s="25">
        <v>800000</v>
      </c>
    </row>
    <row r="2073" hidden="1" spans="1:9">
      <c r="A2073" s="24">
        <v>201711</v>
      </c>
      <c r="B2073" s="24">
        <v>452</v>
      </c>
      <c r="C2073" s="24">
        <v>13100920367</v>
      </c>
      <c r="D2073" s="24">
        <v>9817101203658730</v>
      </c>
      <c r="E2073" s="24">
        <v>99</v>
      </c>
      <c r="F2073" s="24">
        <v>53390</v>
      </c>
      <c r="G2073" s="24">
        <v>99970013</v>
      </c>
      <c r="H2073" s="24">
        <v>11548</v>
      </c>
      <c r="I2073" s="25">
        <v>6249800</v>
      </c>
    </row>
    <row r="2074" hidden="1" spans="1:9">
      <c r="A2074" s="24">
        <v>201711</v>
      </c>
      <c r="B2074" s="24">
        <v>456</v>
      </c>
      <c r="C2074" s="24">
        <v>13039787819</v>
      </c>
      <c r="D2074" s="24">
        <v>9816031578019890</v>
      </c>
      <c r="E2074" s="24">
        <v>99</v>
      </c>
      <c r="F2074" s="24">
        <v>53390</v>
      </c>
      <c r="G2074" s="24">
        <v>99970016</v>
      </c>
      <c r="H2074" s="24">
        <v>11547</v>
      </c>
      <c r="I2074" s="25">
        <v>400000</v>
      </c>
    </row>
    <row r="2075" hidden="1" spans="1:9">
      <c r="A2075" s="24">
        <v>201711</v>
      </c>
      <c r="B2075" s="24">
        <v>453</v>
      </c>
      <c r="C2075" s="24">
        <v>13115536055</v>
      </c>
      <c r="D2075" s="24">
        <v>9817112705162280</v>
      </c>
      <c r="E2075" s="24">
        <v>99</v>
      </c>
      <c r="F2075" s="24">
        <v>53390</v>
      </c>
      <c r="G2075" s="24">
        <v>99970016</v>
      </c>
      <c r="H2075" s="24">
        <v>11547</v>
      </c>
      <c r="I2075" s="25">
        <v>50000</v>
      </c>
    </row>
    <row r="2076" hidden="1" spans="1:9">
      <c r="A2076" s="24">
        <v>201711</v>
      </c>
      <c r="B2076" s="24">
        <v>456</v>
      </c>
      <c r="C2076" s="24">
        <v>13029937088</v>
      </c>
      <c r="D2076" s="24">
        <v>9817112705177170</v>
      </c>
      <c r="E2076" s="24">
        <v>99</v>
      </c>
      <c r="F2076" s="24">
        <v>53390</v>
      </c>
      <c r="G2076" s="24">
        <v>99970016</v>
      </c>
      <c r="H2076" s="24">
        <v>11547</v>
      </c>
      <c r="I2076" s="25">
        <v>800000</v>
      </c>
    </row>
    <row r="2077" hidden="1" spans="1:9">
      <c r="A2077" s="24">
        <v>201711</v>
      </c>
      <c r="B2077" s="24">
        <v>453</v>
      </c>
      <c r="C2077" s="24">
        <v>15604631379</v>
      </c>
      <c r="D2077" s="24">
        <v>9816030777801050</v>
      </c>
      <c r="E2077" s="24">
        <v>99</v>
      </c>
      <c r="F2077" s="24">
        <v>53390</v>
      </c>
      <c r="G2077" s="24">
        <v>99970016</v>
      </c>
      <c r="H2077" s="24">
        <v>11547</v>
      </c>
      <c r="I2077" s="25">
        <v>50000</v>
      </c>
    </row>
    <row r="2078" hidden="1" spans="1:9">
      <c r="A2078" s="24">
        <v>201711</v>
      </c>
      <c r="B2078" s="24">
        <v>452</v>
      </c>
      <c r="C2078" s="24">
        <v>15546269462</v>
      </c>
      <c r="D2078" s="24">
        <v>9815110273971200</v>
      </c>
      <c r="E2078" s="24">
        <v>99</v>
      </c>
      <c r="F2078" s="24">
        <v>53390</v>
      </c>
      <c r="G2078" s="24">
        <v>99970016</v>
      </c>
      <c r="H2078" s="24">
        <v>11547</v>
      </c>
      <c r="I2078" s="25">
        <v>800000</v>
      </c>
    </row>
    <row r="2079" hidden="1" spans="1:9">
      <c r="A2079" s="24">
        <v>201711</v>
      </c>
      <c r="B2079" s="24">
        <v>453</v>
      </c>
      <c r="C2079" s="24">
        <v>13045340809</v>
      </c>
      <c r="D2079" s="24">
        <v>9817031395108780</v>
      </c>
      <c r="E2079" s="24">
        <v>99</v>
      </c>
      <c r="F2079" s="24">
        <v>53390</v>
      </c>
      <c r="G2079" s="24">
        <v>99970016</v>
      </c>
      <c r="H2079" s="24">
        <v>11547</v>
      </c>
      <c r="I2079" s="25">
        <v>50000</v>
      </c>
    </row>
    <row r="2080" hidden="1" spans="1:9">
      <c r="A2080" s="24">
        <v>201711</v>
      </c>
      <c r="B2080" s="24">
        <v>452</v>
      </c>
      <c r="C2080" s="24">
        <v>13114620185</v>
      </c>
      <c r="D2080" s="24">
        <v>9817111404811380</v>
      </c>
      <c r="E2080" s="24">
        <v>99</v>
      </c>
      <c r="F2080" s="24">
        <v>53390</v>
      </c>
      <c r="G2080" s="24">
        <v>99970016</v>
      </c>
      <c r="H2080" s="24">
        <v>11547</v>
      </c>
      <c r="I2080" s="25">
        <v>800000</v>
      </c>
    </row>
    <row r="2081" hidden="1" spans="1:9">
      <c r="A2081" s="24">
        <v>201711</v>
      </c>
      <c r="B2081" s="24">
        <v>451</v>
      </c>
      <c r="C2081" s="24">
        <v>15546405596</v>
      </c>
      <c r="D2081" s="24">
        <v>9817032495617800</v>
      </c>
      <c r="E2081" s="24">
        <v>99</v>
      </c>
      <c r="F2081" s="24">
        <v>53390</v>
      </c>
      <c r="G2081" s="24">
        <v>99970016</v>
      </c>
      <c r="H2081" s="24">
        <v>11547</v>
      </c>
      <c r="I2081" s="25">
        <v>800000</v>
      </c>
    </row>
    <row r="2082" hidden="1" spans="1:9">
      <c r="A2082" s="24">
        <v>201711</v>
      </c>
      <c r="B2082" s="24">
        <v>451</v>
      </c>
      <c r="C2082" s="24">
        <v>15546108519</v>
      </c>
      <c r="D2082" s="24">
        <v>9816051780499110</v>
      </c>
      <c r="E2082" s="24">
        <v>99</v>
      </c>
      <c r="F2082" s="24">
        <v>53390</v>
      </c>
      <c r="G2082" s="24">
        <v>99970013</v>
      </c>
      <c r="H2082" s="24">
        <v>11548</v>
      </c>
      <c r="I2082" s="25">
        <v>4320470</v>
      </c>
    </row>
    <row r="2083" hidden="1" spans="1:9">
      <c r="A2083" s="24">
        <v>201711</v>
      </c>
      <c r="B2083" s="24">
        <v>451</v>
      </c>
      <c r="C2083" s="24">
        <v>15545540032</v>
      </c>
      <c r="D2083" s="24">
        <v>101105273082804</v>
      </c>
      <c r="E2083" s="24">
        <v>99</v>
      </c>
      <c r="F2083" s="24">
        <v>53390</v>
      </c>
      <c r="G2083" s="24">
        <v>99970013</v>
      </c>
      <c r="H2083" s="24">
        <v>11548</v>
      </c>
      <c r="I2083" s="25">
        <v>370790</v>
      </c>
    </row>
    <row r="2084" hidden="1" spans="1:9">
      <c r="A2084" s="24">
        <v>201711</v>
      </c>
      <c r="B2084" s="24">
        <v>451</v>
      </c>
      <c r="C2084" s="24">
        <v>15545540032</v>
      </c>
      <c r="D2084" s="24">
        <v>101105273082804</v>
      </c>
      <c r="E2084" s="24">
        <v>99</v>
      </c>
      <c r="F2084" s="24">
        <v>53390</v>
      </c>
      <c r="G2084" s="24">
        <v>99970016</v>
      </c>
      <c r="H2084" s="24">
        <v>11547</v>
      </c>
      <c r="I2084" s="25">
        <v>400000</v>
      </c>
    </row>
    <row r="2085" hidden="1" spans="1:9">
      <c r="A2085" s="24">
        <v>201711</v>
      </c>
      <c r="B2085" s="24">
        <v>451</v>
      </c>
      <c r="C2085" s="24">
        <v>13115316502</v>
      </c>
      <c r="D2085" s="24">
        <v>9816060881408180</v>
      </c>
      <c r="E2085" s="24">
        <v>99</v>
      </c>
      <c r="F2085" s="24">
        <v>53390</v>
      </c>
      <c r="G2085" s="24">
        <v>99970013</v>
      </c>
      <c r="H2085" s="24">
        <v>11548</v>
      </c>
      <c r="I2085" s="25">
        <v>310660</v>
      </c>
    </row>
    <row r="2086" hidden="1" spans="1:9">
      <c r="A2086" s="24">
        <v>201711</v>
      </c>
      <c r="B2086" s="24">
        <v>451</v>
      </c>
      <c r="C2086" s="24">
        <v>13115316502</v>
      </c>
      <c r="D2086" s="24">
        <v>9816060881408180</v>
      </c>
      <c r="E2086" s="24">
        <v>99</v>
      </c>
      <c r="F2086" s="24">
        <v>53390</v>
      </c>
      <c r="G2086" s="24">
        <v>99970016</v>
      </c>
      <c r="H2086" s="24">
        <v>11547</v>
      </c>
      <c r="I2086" s="25">
        <v>400000</v>
      </c>
    </row>
    <row r="2087" hidden="1" spans="1:9">
      <c r="A2087" s="24">
        <v>201711</v>
      </c>
      <c r="B2087" s="24">
        <v>453</v>
      </c>
      <c r="C2087" s="24">
        <v>13224639887</v>
      </c>
      <c r="D2087" s="24">
        <v>9815092772833380</v>
      </c>
      <c r="E2087" s="24">
        <v>99</v>
      </c>
      <c r="F2087" s="24">
        <v>53390</v>
      </c>
      <c r="G2087" s="24">
        <v>99970016</v>
      </c>
      <c r="H2087" s="24">
        <v>11547</v>
      </c>
      <c r="I2087" s="25">
        <v>200000</v>
      </c>
    </row>
    <row r="2088" hidden="1" spans="1:9">
      <c r="A2088" s="24">
        <v>201711</v>
      </c>
      <c r="B2088" s="24">
        <v>467</v>
      </c>
      <c r="C2088" s="24">
        <v>13136966202</v>
      </c>
      <c r="D2088" s="24">
        <v>9713072226639910</v>
      </c>
      <c r="E2088" s="24">
        <v>99</v>
      </c>
      <c r="F2088" s="24">
        <v>53390</v>
      </c>
      <c r="G2088" s="24">
        <v>99970016</v>
      </c>
      <c r="H2088" s="24">
        <v>11547</v>
      </c>
      <c r="I2088" s="25">
        <v>50000</v>
      </c>
    </row>
    <row r="2089" hidden="1" spans="1:9">
      <c r="A2089" s="24">
        <v>201711</v>
      </c>
      <c r="B2089" s="24">
        <v>456</v>
      </c>
      <c r="C2089" s="24">
        <v>13124560757</v>
      </c>
      <c r="D2089" s="24">
        <v>9816062281952890</v>
      </c>
      <c r="E2089" s="24">
        <v>99</v>
      </c>
      <c r="F2089" s="24">
        <v>53390</v>
      </c>
      <c r="G2089" s="24">
        <v>99970016</v>
      </c>
      <c r="H2089" s="24">
        <v>11547</v>
      </c>
      <c r="I2089" s="25">
        <v>100000</v>
      </c>
    </row>
    <row r="2090" hidden="1" spans="1:9">
      <c r="A2090" s="24">
        <v>201711</v>
      </c>
      <c r="B2090" s="24">
        <v>468</v>
      </c>
      <c r="C2090" s="24">
        <v>15545903995</v>
      </c>
      <c r="D2090" s="24">
        <v>9713042218943040</v>
      </c>
      <c r="E2090" s="24">
        <v>99</v>
      </c>
      <c r="F2090" s="24">
        <v>53390</v>
      </c>
      <c r="G2090" s="24">
        <v>99970016</v>
      </c>
      <c r="H2090" s="24">
        <v>11547</v>
      </c>
      <c r="I2090" s="25">
        <v>100000</v>
      </c>
    </row>
    <row r="2091" hidden="1" spans="1:9">
      <c r="A2091" s="24">
        <v>201711</v>
      </c>
      <c r="B2091" s="24">
        <v>456</v>
      </c>
      <c r="C2091" s="24">
        <v>13214668068</v>
      </c>
      <c r="D2091" s="24">
        <v>9815120975450940</v>
      </c>
      <c r="E2091" s="24">
        <v>99</v>
      </c>
      <c r="F2091" s="24">
        <v>53390</v>
      </c>
      <c r="G2091" s="24">
        <v>99970016</v>
      </c>
      <c r="H2091" s="24">
        <v>11547</v>
      </c>
      <c r="I2091" s="25">
        <v>800000</v>
      </c>
    </row>
    <row r="2092" hidden="1" spans="1:9">
      <c r="A2092" s="24">
        <v>201711</v>
      </c>
      <c r="B2092" s="24">
        <v>451</v>
      </c>
      <c r="C2092" s="24">
        <v>13054281568</v>
      </c>
      <c r="D2092" s="24">
        <v>9815112074902200</v>
      </c>
      <c r="E2092" s="24">
        <v>99</v>
      </c>
      <c r="F2092" s="24">
        <v>53390</v>
      </c>
      <c r="G2092" s="24">
        <v>99970013</v>
      </c>
      <c r="H2092" s="24">
        <v>11548</v>
      </c>
      <c r="I2092" s="25">
        <v>494480</v>
      </c>
    </row>
    <row r="2093" hidden="1" spans="1:9">
      <c r="A2093" s="24">
        <v>201711</v>
      </c>
      <c r="B2093" s="24">
        <v>459</v>
      </c>
      <c r="C2093" s="24">
        <v>13298771513</v>
      </c>
      <c r="D2093" s="24">
        <v>9817051997964000</v>
      </c>
      <c r="E2093" s="24">
        <v>99</v>
      </c>
      <c r="F2093" s="24">
        <v>53390</v>
      </c>
      <c r="G2093" s="24">
        <v>99970013</v>
      </c>
      <c r="H2093" s="24">
        <v>11548</v>
      </c>
      <c r="I2093" s="25">
        <v>5783220</v>
      </c>
    </row>
    <row r="2094" hidden="1" spans="1:9">
      <c r="A2094" s="24">
        <v>201711</v>
      </c>
      <c r="B2094" s="24">
        <v>451</v>
      </c>
      <c r="C2094" s="24">
        <v>15504500846</v>
      </c>
      <c r="D2094" s="24">
        <v>9816070182412120</v>
      </c>
      <c r="E2094" s="24">
        <v>99</v>
      </c>
      <c r="F2094" s="24">
        <v>53390</v>
      </c>
      <c r="G2094" s="24">
        <v>99970016</v>
      </c>
      <c r="H2094" s="24">
        <v>11547</v>
      </c>
      <c r="I2094" s="25">
        <v>200000</v>
      </c>
    </row>
    <row r="2095" hidden="1" spans="1:9">
      <c r="A2095" s="24">
        <v>201711</v>
      </c>
      <c r="B2095" s="24">
        <v>451</v>
      </c>
      <c r="C2095" s="24">
        <v>13274509774</v>
      </c>
      <c r="D2095" s="24">
        <v>9817102704234780</v>
      </c>
      <c r="E2095" s="24">
        <v>99</v>
      </c>
      <c r="F2095" s="24">
        <v>53390</v>
      </c>
      <c r="G2095" s="24">
        <v>99970013</v>
      </c>
      <c r="H2095" s="24">
        <v>11548</v>
      </c>
      <c r="I2095" s="25">
        <v>1500</v>
      </c>
    </row>
    <row r="2096" hidden="1" spans="1:9">
      <c r="A2096" s="24">
        <v>201711</v>
      </c>
      <c r="B2096" s="24">
        <v>451</v>
      </c>
      <c r="C2096" s="24">
        <v>13054271356</v>
      </c>
      <c r="D2096" s="24">
        <v>9817102704235630</v>
      </c>
      <c r="E2096" s="24">
        <v>99</v>
      </c>
      <c r="F2096" s="24">
        <v>53390</v>
      </c>
      <c r="G2096" s="24">
        <v>99970016</v>
      </c>
      <c r="H2096" s="24">
        <v>11547</v>
      </c>
      <c r="I2096" s="25">
        <v>200000</v>
      </c>
    </row>
    <row r="2097" hidden="1" spans="1:9">
      <c r="A2097" s="24">
        <v>201711</v>
      </c>
      <c r="B2097" s="24">
        <v>451</v>
      </c>
      <c r="C2097" s="24">
        <v>13029847190</v>
      </c>
      <c r="D2097" s="24">
        <v>9817070599986310</v>
      </c>
      <c r="E2097" s="24">
        <v>99</v>
      </c>
      <c r="F2097" s="24">
        <v>53390</v>
      </c>
      <c r="G2097" s="24">
        <v>99970016</v>
      </c>
      <c r="H2097" s="24">
        <v>11547</v>
      </c>
      <c r="I2097" s="25">
        <v>200000</v>
      </c>
    </row>
    <row r="2098" hidden="1" spans="1:9">
      <c r="A2098" s="24">
        <v>201711</v>
      </c>
      <c r="B2098" s="24">
        <v>451</v>
      </c>
      <c r="C2098" s="24">
        <v>13125911397</v>
      </c>
      <c r="D2098" s="24">
        <v>9816032178221190</v>
      </c>
      <c r="E2098" s="24">
        <v>99</v>
      </c>
      <c r="F2098" s="24">
        <v>53390</v>
      </c>
      <c r="G2098" s="24">
        <v>99970013</v>
      </c>
      <c r="H2098" s="24">
        <v>11548</v>
      </c>
      <c r="I2098" s="25">
        <v>3220440</v>
      </c>
    </row>
    <row r="2099" hidden="1" spans="1:9">
      <c r="A2099" s="24">
        <v>201711</v>
      </c>
      <c r="B2099" s="24">
        <v>457</v>
      </c>
      <c r="C2099" s="24">
        <v>15636430675</v>
      </c>
      <c r="D2099" s="24">
        <v>9816091285208950</v>
      </c>
      <c r="E2099" s="24">
        <v>99</v>
      </c>
      <c r="F2099" s="24">
        <v>53390</v>
      </c>
      <c r="G2099" s="24">
        <v>99970016</v>
      </c>
      <c r="H2099" s="24">
        <v>11547</v>
      </c>
      <c r="I2099" s="25">
        <v>50000</v>
      </c>
    </row>
    <row r="2100" hidden="1" spans="1:9">
      <c r="A2100" s="24">
        <v>201711</v>
      </c>
      <c r="B2100" s="24">
        <v>451</v>
      </c>
      <c r="C2100" s="24">
        <v>13199520937</v>
      </c>
      <c r="D2100" s="24">
        <v>9817092503157040</v>
      </c>
      <c r="E2100" s="24">
        <v>99</v>
      </c>
      <c r="F2100" s="24">
        <v>53390</v>
      </c>
      <c r="G2100" s="24">
        <v>99970013</v>
      </c>
      <c r="H2100" s="24">
        <v>11548</v>
      </c>
      <c r="I2100" s="25">
        <v>22080</v>
      </c>
    </row>
    <row r="2101" hidden="1" spans="1:9">
      <c r="A2101" s="24">
        <v>201711</v>
      </c>
      <c r="B2101" s="24">
        <v>451</v>
      </c>
      <c r="C2101" s="24">
        <v>13100874110</v>
      </c>
      <c r="D2101" s="24">
        <v>100708025110887</v>
      </c>
      <c r="E2101" s="24">
        <v>99</v>
      </c>
      <c r="F2101" s="24">
        <v>53390</v>
      </c>
      <c r="G2101" s="24">
        <v>99970016</v>
      </c>
      <c r="H2101" s="24">
        <v>11547</v>
      </c>
      <c r="I2101" s="25">
        <v>400000</v>
      </c>
    </row>
    <row r="2102" hidden="1" spans="1:9">
      <c r="A2102" s="24">
        <v>201711</v>
      </c>
      <c r="B2102" s="24">
        <v>451</v>
      </c>
      <c r="C2102" s="24">
        <v>13100874110</v>
      </c>
      <c r="D2102" s="24">
        <v>100708025110887</v>
      </c>
      <c r="E2102" s="24">
        <v>99</v>
      </c>
      <c r="F2102" s="24">
        <v>53390</v>
      </c>
      <c r="G2102" s="24">
        <v>99970013</v>
      </c>
      <c r="H2102" s="24">
        <v>11548</v>
      </c>
      <c r="I2102" s="25">
        <v>505190</v>
      </c>
    </row>
    <row r="2103" hidden="1" spans="1:9">
      <c r="A2103" s="24">
        <v>201711</v>
      </c>
      <c r="B2103" s="24">
        <v>451</v>
      </c>
      <c r="C2103" s="24">
        <v>15694519513</v>
      </c>
      <c r="D2103" s="24">
        <v>9816101986860310</v>
      </c>
      <c r="E2103" s="24">
        <v>99</v>
      </c>
      <c r="F2103" s="24">
        <v>53390</v>
      </c>
      <c r="G2103" s="24">
        <v>99970014</v>
      </c>
      <c r="H2103" s="26"/>
      <c r="I2103" s="25">
        <v>0</v>
      </c>
    </row>
    <row r="2104" hidden="1" spans="1:9">
      <c r="A2104" s="24">
        <v>201711</v>
      </c>
      <c r="B2104" s="24">
        <v>451</v>
      </c>
      <c r="C2104" s="24">
        <v>13029703065</v>
      </c>
      <c r="D2104" s="24">
        <v>9816070482503800</v>
      </c>
      <c r="E2104" s="24">
        <v>99</v>
      </c>
      <c r="F2104" s="24">
        <v>53390</v>
      </c>
      <c r="G2104" s="24">
        <v>99970014</v>
      </c>
      <c r="H2104" s="26"/>
      <c r="I2104" s="25">
        <v>0</v>
      </c>
    </row>
    <row r="2105" hidden="1" spans="1:9">
      <c r="A2105" s="24">
        <v>201711</v>
      </c>
      <c r="B2105" s="24">
        <v>451</v>
      </c>
      <c r="C2105" s="24">
        <v>13029847190</v>
      </c>
      <c r="D2105" s="24">
        <v>9817070599986310</v>
      </c>
      <c r="E2105" s="24">
        <v>99</v>
      </c>
      <c r="F2105" s="24">
        <v>53390</v>
      </c>
      <c r="G2105" s="24">
        <v>99970014</v>
      </c>
      <c r="H2105" s="26"/>
      <c r="I2105" s="25">
        <v>0</v>
      </c>
    </row>
    <row r="2106" hidden="1" spans="1:9">
      <c r="A2106" s="24">
        <v>201711</v>
      </c>
      <c r="B2106" s="24">
        <v>451</v>
      </c>
      <c r="C2106" s="24">
        <v>15546624210</v>
      </c>
      <c r="D2106" s="24">
        <v>9816090684827010</v>
      </c>
      <c r="E2106" s="24">
        <v>98</v>
      </c>
      <c r="F2106" s="24">
        <v>53390</v>
      </c>
      <c r="G2106" s="24">
        <v>99970015</v>
      </c>
      <c r="H2106" s="26"/>
      <c r="I2106" s="25">
        <v>0</v>
      </c>
    </row>
    <row r="2107" hidden="1" spans="1:9">
      <c r="A2107" s="24">
        <v>201711</v>
      </c>
      <c r="B2107" s="24">
        <v>451</v>
      </c>
      <c r="C2107" s="24">
        <v>13199520937</v>
      </c>
      <c r="D2107" s="24">
        <v>9817092503157040</v>
      </c>
      <c r="E2107" s="24">
        <v>98</v>
      </c>
      <c r="F2107" s="24">
        <v>53390</v>
      </c>
      <c r="G2107" s="24">
        <v>99970015</v>
      </c>
      <c r="H2107" s="26"/>
      <c r="I2107" s="25">
        <v>0</v>
      </c>
    </row>
    <row r="2108" hidden="1" spans="1:9">
      <c r="A2108" s="24">
        <v>201711</v>
      </c>
      <c r="B2108" s="24">
        <v>451</v>
      </c>
      <c r="C2108" s="24">
        <v>15546405596</v>
      </c>
      <c r="D2108" s="24">
        <v>9817032495617800</v>
      </c>
      <c r="E2108" s="24">
        <v>99</v>
      </c>
      <c r="F2108" s="24">
        <v>53390</v>
      </c>
      <c r="G2108" s="24">
        <v>99970014</v>
      </c>
      <c r="H2108" s="26"/>
      <c r="I2108" s="25">
        <v>0</v>
      </c>
    </row>
    <row r="2109" hidden="1" spans="1:9">
      <c r="A2109" s="24">
        <v>201711</v>
      </c>
      <c r="B2109" s="24">
        <v>451</v>
      </c>
      <c r="C2109" s="24">
        <v>15561563870</v>
      </c>
      <c r="D2109" s="24">
        <v>9816092685848590</v>
      </c>
      <c r="E2109" s="24">
        <v>99</v>
      </c>
      <c r="F2109" s="24">
        <v>53390</v>
      </c>
      <c r="G2109" s="24">
        <v>99970014</v>
      </c>
      <c r="H2109" s="26"/>
      <c r="I2109" s="25">
        <v>0</v>
      </c>
    </row>
    <row r="2110" hidden="1" spans="1:9">
      <c r="A2110" s="24">
        <v>201711</v>
      </c>
      <c r="B2110" s="24">
        <v>451</v>
      </c>
      <c r="C2110" s="24">
        <v>18686782050</v>
      </c>
      <c r="D2110" s="24">
        <v>9816121990669030</v>
      </c>
      <c r="E2110" s="24">
        <v>99</v>
      </c>
      <c r="F2110" s="24">
        <v>53390</v>
      </c>
      <c r="G2110" s="24">
        <v>99970014</v>
      </c>
      <c r="H2110" s="26"/>
      <c r="I2110" s="25">
        <v>0</v>
      </c>
    </row>
    <row r="2111" hidden="1" spans="1:9">
      <c r="A2111" s="24">
        <v>201711</v>
      </c>
      <c r="B2111" s="24">
        <v>451</v>
      </c>
      <c r="C2111" s="24">
        <v>15636160874</v>
      </c>
      <c r="D2111" s="24">
        <v>9816061381580380</v>
      </c>
      <c r="E2111" s="24">
        <v>99</v>
      </c>
      <c r="F2111" s="24">
        <v>53390</v>
      </c>
      <c r="G2111" s="24">
        <v>99970014</v>
      </c>
      <c r="H2111" s="26"/>
      <c r="I2111" s="25">
        <v>0</v>
      </c>
    </row>
    <row r="2112" hidden="1" spans="1:9">
      <c r="A2112" s="24">
        <v>201711</v>
      </c>
      <c r="B2112" s="24">
        <v>451</v>
      </c>
      <c r="C2112" s="24">
        <v>13100874110</v>
      </c>
      <c r="D2112" s="24">
        <v>100708025110887</v>
      </c>
      <c r="E2112" s="24">
        <v>98</v>
      </c>
      <c r="F2112" s="24">
        <v>53390</v>
      </c>
      <c r="G2112" s="24">
        <v>99970015</v>
      </c>
      <c r="H2112" s="26"/>
      <c r="I2112" s="25">
        <v>0</v>
      </c>
    </row>
    <row r="2113" hidden="1" spans="1:9">
      <c r="A2113" s="24">
        <v>201711</v>
      </c>
      <c r="B2113" s="24">
        <v>451</v>
      </c>
      <c r="C2113" s="24">
        <v>13054281568</v>
      </c>
      <c r="D2113" s="24">
        <v>9815112074902200</v>
      </c>
      <c r="E2113" s="24">
        <v>99</v>
      </c>
      <c r="F2113" s="24">
        <v>53390</v>
      </c>
      <c r="G2113" s="24">
        <v>99970014</v>
      </c>
      <c r="H2113" s="26"/>
      <c r="I2113" s="25">
        <v>0</v>
      </c>
    </row>
    <row r="2114" hidden="1" spans="1:9">
      <c r="A2114" s="24">
        <v>201711</v>
      </c>
      <c r="B2114" s="24">
        <v>451</v>
      </c>
      <c r="C2114" s="24">
        <v>15504500846</v>
      </c>
      <c r="D2114" s="24">
        <v>9816070182412120</v>
      </c>
      <c r="E2114" s="24">
        <v>99</v>
      </c>
      <c r="F2114" s="24">
        <v>53390</v>
      </c>
      <c r="G2114" s="24">
        <v>99970014</v>
      </c>
      <c r="H2114" s="26"/>
      <c r="I2114" s="25">
        <v>0</v>
      </c>
    </row>
    <row r="2115" hidden="1" spans="1:9">
      <c r="A2115" s="24">
        <v>201711</v>
      </c>
      <c r="B2115" s="24">
        <v>451</v>
      </c>
      <c r="C2115" s="24">
        <v>13029703065</v>
      </c>
      <c r="D2115" s="24">
        <v>9816070482503800</v>
      </c>
      <c r="E2115" s="24">
        <v>98</v>
      </c>
      <c r="F2115" s="24">
        <v>53390</v>
      </c>
      <c r="G2115" s="24">
        <v>99970015</v>
      </c>
      <c r="H2115" s="26"/>
      <c r="I2115" s="25">
        <v>0</v>
      </c>
    </row>
    <row r="2116" hidden="1" spans="1:9">
      <c r="A2116" s="24">
        <v>201711</v>
      </c>
      <c r="B2116" s="24">
        <v>451</v>
      </c>
      <c r="C2116" s="24">
        <v>13159878569</v>
      </c>
      <c r="D2116" s="24">
        <v>9816121490305070</v>
      </c>
      <c r="E2116" s="24">
        <v>99</v>
      </c>
      <c r="F2116" s="24">
        <v>53390</v>
      </c>
      <c r="G2116" s="24">
        <v>99970014</v>
      </c>
      <c r="H2116" s="26"/>
      <c r="I2116" s="25">
        <v>0</v>
      </c>
    </row>
    <row r="2117" hidden="1" spans="1:9">
      <c r="A2117" s="24">
        <v>201711</v>
      </c>
      <c r="B2117" s="24">
        <v>451</v>
      </c>
      <c r="C2117" s="24">
        <v>13029847190</v>
      </c>
      <c r="D2117" s="24">
        <v>9817070599986310</v>
      </c>
      <c r="E2117" s="24">
        <v>98</v>
      </c>
      <c r="F2117" s="24">
        <v>53390</v>
      </c>
      <c r="G2117" s="24">
        <v>99970015</v>
      </c>
      <c r="H2117" s="26"/>
      <c r="I2117" s="25">
        <v>0</v>
      </c>
    </row>
    <row r="2118" hidden="1" spans="1:9">
      <c r="A2118" s="24">
        <v>201711</v>
      </c>
      <c r="B2118" s="24">
        <v>451</v>
      </c>
      <c r="C2118" s="24">
        <v>15546624210</v>
      </c>
      <c r="D2118" s="24">
        <v>9816090684827010</v>
      </c>
      <c r="E2118" s="24">
        <v>99</v>
      </c>
      <c r="F2118" s="24">
        <v>53390</v>
      </c>
      <c r="G2118" s="24">
        <v>99970014</v>
      </c>
      <c r="H2118" s="26"/>
      <c r="I2118" s="25">
        <v>0</v>
      </c>
    </row>
    <row r="2119" hidden="1" spans="1:9">
      <c r="A2119" s="24">
        <v>201711</v>
      </c>
      <c r="B2119" s="24">
        <v>451</v>
      </c>
      <c r="C2119" s="24">
        <v>13125911397</v>
      </c>
      <c r="D2119" s="24">
        <v>9816032178221190</v>
      </c>
      <c r="E2119" s="24">
        <v>99</v>
      </c>
      <c r="F2119" s="24">
        <v>53390</v>
      </c>
      <c r="G2119" s="24">
        <v>99970014</v>
      </c>
      <c r="H2119" s="26"/>
      <c r="I2119" s="25">
        <v>0</v>
      </c>
    </row>
    <row r="2120" hidden="1" spans="1:9">
      <c r="A2120" s="24">
        <v>201711</v>
      </c>
      <c r="B2120" s="24">
        <v>451</v>
      </c>
      <c r="C2120" s="24">
        <v>15663875317</v>
      </c>
      <c r="D2120" s="24">
        <v>9817042897110620</v>
      </c>
      <c r="E2120" s="24">
        <v>98</v>
      </c>
      <c r="F2120" s="24">
        <v>53390</v>
      </c>
      <c r="G2120" s="24">
        <v>99970015</v>
      </c>
      <c r="H2120" s="26"/>
      <c r="I2120" s="25">
        <v>0</v>
      </c>
    </row>
    <row r="2121" hidden="1" spans="1:9">
      <c r="A2121" s="24">
        <v>201711</v>
      </c>
      <c r="B2121" s="24">
        <v>451</v>
      </c>
      <c r="C2121" s="24">
        <v>15663875317</v>
      </c>
      <c r="D2121" s="24">
        <v>9817042897110620</v>
      </c>
      <c r="E2121" s="24">
        <v>99</v>
      </c>
      <c r="F2121" s="24">
        <v>53390</v>
      </c>
      <c r="G2121" s="24">
        <v>99970014</v>
      </c>
      <c r="H2121" s="26"/>
      <c r="I2121" s="25">
        <v>0</v>
      </c>
    </row>
    <row r="2122" hidden="1" spans="1:9">
      <c r="A2122" s="24">
        <v>201711</v>
      </c>
      <c r="B2122" s="24">
        <v>451</v>
      </c>
      <c r="C2122" s="24">
        <v>13199530121</v>
      </c>
      <c r="D2122" s="24">
        <v>9817080901204490</v>
      </c>
      <c r="E2122" s="24">
        <v>98</v>
      </c>
      <c r="F2122" s="24">
        <v>53390</v>
      </c>
      <c r="G2122" s="24">
        <v>99970015</v>
      </c>
      <c r="H2122" s="26"/>
      <c r="I2122" s="25">
        <v>0</v>
      </c>
    </row>
    <row r="2123" hidden="1" spans="1:9">
      <c r="A2123" s="24">
        <v>201711</v>
      </c>
      <c r="B2123" s="24">
        <v>451</v>
      </c>
      <c r="C2123" s="24">
        <v>15636160874</v>
      </c>
      <c r="D2123" s="24">
        <v>9816061381580380</v>
      </c>
      <c r="E2123" s="24">
        <v>98</v>
      </c>
      <c r="F2123" s="24">
        <v>53390</v>
      </c>
      <c r="G2123" s="24">
        <v>99970015</v>
      </c>
      <c r="H2123" s="26"/>
      <c r="I2123" s="25">
        <v>0</v>
      </c>
    </row>
    <row r="2124" hidden="1" spans="1:9">
      <c r="A2124" s="24">
        <v>201711</v>
      </c>
      <c r="B2124" s="24">
        <v>451</v>
      </c>
      <c r="C2124" s="24">
        <v>13125911397</v>
      </c>
      <c r="D2124" s="24">
        <v>9816032178221190</v>
      </c>
      <c r="E2124" s="24">
        <v>98</v>
      </c>
      <c r="F2124" s="24">
        <v>53390</v>
      </c>
      <c r="G2124" s="24">
        <v>99970015</v>
      </c>
      <c r="H2124" s="26"/>
      <c r="I2124" s="25">
        <v>0</v>
      </c>
    </row>
    <row r="2125" hidden="1" spans="1:9">
      <c r="A2125" s="24">
        <v>201711</v>
      </c>
      <c r="B2125" s="24">
        <v>451</v>
      </c>
      <c r="C2125" s="24">
        <v>15504500846</v>
      </c>
      <c r="D2125" s="24">
        <v>9816070182412120</v>
      </c>
      <c r="E2125" s="24">
        <v>98</v>
      </c>
      <c r="F2125" s="24">
        <v>53390</v>
      </c>
      <c r="G2125" s="24">
        <v>99970015</v>
      </c>
      <c r="H2125" s="26"/>
      <c r="I2125" s="25">
        <v>0</v>
      </c>
    </row>
    <row r="2126" hidden="1" spans="1:9">
      <c r="A2126" s="24">
        <v>201711</v>
      </c>
      <c r="B2126" s="24">
        <v>451</v>
      </c>
      <c r="C2126" s="24">
        <v>13019723169</v>
      </c>
      <c r="D2126" s="24">
        <v>9816070482503250</v>
      </c>
      <c r="E2126" s="24">
        <v>99</v>
      </c>
      <c r="F2126" s="24">
        <v>53390</v>
      </c>
      <c r="G2126" s="24">
        <v>99970014</v>
      </c>
      <c r="H2126" s="26"/>
      <c r="I2126" s="25">
        <v>0</v>
      </c>
    </row>
    <row r="2127" hidden="1" spans="1:9">
      <c r="A2127" s="24">
        <v>201711</v>
      </c>
      <c r="B2127" s="24">
        <v>451</v>
      </c>
      <c r="C2127" s="24">
        <v>13206571707</v>
      </c>
      <c r="D2127" s="24">
        <v>9817090402324200</v>
      </c>
      <c r="E2127" s="24">
        <v>98</v>
      </c>
      <c r="F2127" s="24">
        <v>53390</v>
      </c>
      <c r="G2127" s="24">
        <v>99970015</v>
      </c>
      <c r="H2127" s="26"/>
      <c r="I2127" s="25">
        <v>0</v>
      </c>
    </row>
    <row r="2128" hidden="1" spans="1:9">
      <c r="A2128" s="24">
        <v>201711</v>
      </c>
      <c r="B2128" s="24">
        <v>451</v>
      </c>
      <c r="C2128" s="24">
        <v>15546108519</v>
      </c>
      <c r="D2128" s="24">
        <v>9816051780499110</v>
      </c>
      <c r="E2128" s="24">
        <v>99</v>
      </c>
      <c r="F2128" s="24">
        <v>53390</v>
      </c>
      <c r="G2128" s="24">
        <v>99970014</v>
      </c>
      <c r="H2128" s="26"/>
      <c r="I2128" s="25">
        <v>0</v>
      </c>
    </row>
    <row r="2129" hidden="1" spans="1:9">
      <c r="A2129" s="24">
        <v>201711</v>
      </c>
      <c r="B2129" s="24">
        <v>451</v>
      </c>
      <c r="C2129" s="24">
        <v>13029726327</v>
      </c>
      <c r="D2129" s="24">
        <v>9816031578020570</v>
      </c>
      <c r="E2129" s="24">
        <v>98</v>
      </c>
      <c r="F2129" s="24">
        <v>53390</v>
      </c>
      <c r="G2129" s="24">
        <v>99970015</v>
      </c>
      <c r="H2129" s="26"/>
      <c r="I2129" s="25">
        <v>0</v>
      </c>
    </row>
    <row r="2130" hidden="1" spans="1:9">
      <c r="A2130" s="24">
        <v>201711</v>
      </c>
      <c r="B2130" s="24">
        <v>451</v>
      </c>
      <c r="C2130" s="24">
        <v>13100874110</v>
      </c>
      <c r="D2130" s="24">
        <v>100708025110887</v>
      </c>
      <c r="E2130" s="24">
        <v>99</v>
      </c>
      <c r="F2130" s="24">
        <v>53390</v>
      </c>
      <c r="G2130" s="24">
        <v>99970014</v>
      </c>
      <c r="H2130" s="26"/>
      <c r="I2130" s="25">
        <v>0</v>
      </c>
    </row>
    <row r="2131" hidden="1" spans="1:9">
      <c r="A2131" s="24">
        <v>201711</v>
      </c>
      <c r="B2131" s="24">
        <v>451</v>
      </c>
      <c r="C2131" s="24">
        <v>18503650524</v>
      </c>
      <c r="D2131" s="24">
        <v>9817101903852550</v>
      </c>
      <c r="E2131" s="24">
        <v>98</v>
      </c>
      <c r="F2131" s="24">
        <v>53390</v>
      </c>
      <c r="G2131" s="24">
        <v>99970015</v>
      </c>
      <c r="H2131" s="26"/>
      <c r="I2131" s="25">
        <v>0</v>
      </c>
    </row>
    <row r="2132" hidden="1" spans="1:9">
      <c r="A2132" s="24">
        <v>201711</v>
      </c>
      <c r="B2132" s="24">
        <v>451</v>
      </c>
      <c r="C2132" s="24">
        <v>18503650524</v>
      </c>
      <c r="D2132" s="24">
        <v>9817101903852550</v>
      </c>
      <c r="E2132" s="24">
        <v>99</v>
      </c>
      <c r="F2132" s="24">
        <v>53390</v>
      </c>
      <c r="G2132" s="24">
        <v>99970014</v>
      </c>
      <c r="H2132" s="26"/>
      <c r="I2132" s="25">
        <v>0</v>
      </c>
    </row>
    <row r="2133" hidden="1" spans="1:9">
      <c r="A2133" s="24">
        <v>201711</v>
      </c>
      <c r="B2133" s="24">
        <v>451</v>
      </c>
      <c r="C2133" s="24">
        <v>13009803147</v>
      </c>
      <c r="D2133" s="24">
        <v>9816070582524720</v>
      </c>
      <c r="E2133" s="24">
        <v>99</v>
      </c>
      <c r="F2133" s="24">
        <v>53390</v>
      </c>
      <c r="G2133" s="24">
        <v>99970014</v>
      </c>
      <c r="H2133" s="26"/>
      <c r="I2133" s="25">
        <v>0</v>
      </c>
    </row>
    <row r="2134" hidden="1" spans="1:9">
      <c r="A2134" s="24">
        <v>201711</v>
      </c>
      <c r="B2134" s="24">
        <v>451</v>
      </c>
      <c r="C2134" s="24">
        <v>13274509774</v>
      </c>
      <c r="D2134" s="24">
        <v>9817102704234780</v>
      </c>
      <c r="E2134" s="24">
        <v>99</v>
      </c>
      <c r="F2134" s="24">
        <v>53390</v>
      </c>
      <c r="G2134" s="24">
        <v>99970014</v>
      </c>
      <c r="H2134" s="26"/>
      <c r="I2134" s="25">
        <v>0</v>
      </c>
    </row>
    <row r="2135" hidden="1" spans="1:9">
      <c r="A2135" s="24">
        <v>201711</v>
      </c>
      <c r="B2135" s="24">
        <v>451</v>
      </c>
      <c r="C2135" s="24">
        <v>13054271356</v>
      </c>
      <c r="D2135" s="24">
        <v>9817102704235630</v>
      </c>
      <c r="E2135" s="24">
        <v>99</v>
      </c>
      <c r="F2135" s="24">
        <v>53390</v>
      </c>
      <c r="G2135" s="24">
        <v>99970014</v>
      </c>
      <c r="H2135" s="26"/>
      <c r="I2135" s="25">
        <v>0</v>
      </c>
    </row>
    <row r="2136" hidden="1" spans="1:9">
      <c r="A2136" s="24">
        <v>201711</v>
      </c>
      <c r="B2136" s="24">
        <v>451</v>
      </c>
      <c r="C2136" s="24">
        <v>15546405596</v>
      </c>
      <c r="D2136" s="24">
        <v>9817032495617800</v>
      </c>
      <c r="E2136" s="24">
        <v>98</v>
      </c>
      <c r="F2136" s="24">
        <v>53390</v>
      </c>
      <c r="G2136" s="24">
        <v>99970015</v>
      </c>
      <c r="H2136" s="26"/>
      <c r="I2136" s="25">
        <v>0</v>
      </c>
    </row>
    <row r="2137" hidden="1" spans="1:9">
      <c r="A2137" s="24">
        <v>201711</v>
      </c>
      <c r="B2137" s="24">
        <v>451</v>
      </c>
      <c r="C2137" s="24">
        <v>13115316502</v>
      </c>
      <c r="D2137" s="24">
        <v>9816060881408180</v>
      </c>
      <c r="E2137" s="24">
        <v>99</v>
      </c>
      <c r="F2137" s="24">
        <v>53390</v>
      </c>
      <c r="G2137" s="24">
        <v>99970014</v>
      </c>
      <c r="H2137" s="26"/>
      <c r="I2137" s="25">
        <v>0</v>
      </c>
    </row>
    <row r="2138" hidden="1" spans="1:9">
      <c r="A2138" s="24">
        <v>201711</v>
      </c>
      <c r="B2138" s="24">
        <v>451</v>
      </c>
      <c r="C2138" s="24">
        <v>18686782050</v>
      </c>
      <c r="D2138" s="24">
        <v>9816121990669030</v>
      </c>
      <c r="E2138" s="24">
        <v>98</v>
      </c>
      <c r="F2138" s="24">
        <v>53390</v>
      </c>
      <c r="G2138" s="24">
        <v>99970015</v>
      </c>
      <c r="H2138" s="26"/>
      <c r="I2138" s="25">
        <v>0</v>
      </c>
    </row>
    <row r="2139" hidden="1" spans="1:9">
      <c r="A2139" s="24">
        <v>201711</v>
      </c>
      <c r="B2139" s="24">
        <v>451</v>
      </c>
      <c r="C2139" s="24">
        <v>15694519513</v>
      </c>
      <c r="D2139" s="24">
        <v>9816101986860310</v>
      </c>
      <c r="E2139" s="24">
        <v>98</v>
      </c>
      <c r="F2139" s="24">
        <v>53390</v>
      </c>
      <c r="G2139" s="24">
        <v>99970015</v>
      </c>
      <c r="H2139" s="26"/>
      <c r="I2139" s="25">
        <v>0</v>
      </c>
    </row>
    <row r="2140" hidden="1" spans="1:9">
      <c r="A2140" s="24">
        <v>201711</v>
      </c>
      <c r="B2140" s="24">
        <v>451</v>
      </c>
      <c r="C2140" s="24">
        <v>13029726327</v>
      </c>
      <c r="D2140" s="24">
        <v>9816031578020570</v>
      </c>
      <c r="E2140" s="24">
        <v>99</v>
      </c>
      <c r="F2140" s="24">
        <v>53390</v>
      </c>
      <c r="G2140" s="24">
        <v>99970014</v>
      </c>
      <c r="H2140" s="26"/>
      <c r="I2140" s="25">
        <v>0</v>
      </c>
    </row>
    <row r="2141" hidden="1" spans="1:9">
      <c r="A2141" s="24">
        <v>201711</v>
      </c>
      <c r="B2141" s="24">
        <v>451</v>
      </c>
      <c r="C2141" s="24">
        <v>15561582291</v>
      </c>
      <c r="D2141" s="24">
        <v>9817111604883130</v>
      </c>
      <c r="E2141" s="24">
        <v>98</v>
      </c>
      <c r="F2141" s="24">
        <v>53390</v>
      </c>
      <c r="G2141" s="24">
        <v>99970015</v>
      </c>
      <c r="H2141" s="26"/>
      <c r="I2141" s="25">
        <v>0</v>
      </c>
    </row>
    <row r="2142" hidden="1" spans="1:9">
      <c r="A2142" s="24">
        <v>201711</v>
      </c>
      <c r="B2142" s="24">
        <v>451</v>
      </c>
      <c r="C2142" s="24">
        <v>13206571707</v>
      </c>
      <c r="D2142" s="24">
        <v>9817090402324200</v>
      </c>
      <c r="E2142" s="24">
        <v>99</v>
      </c>
      <c r="F2142" s="24">
        <v>53390</v>
      </c>
      <c r="G2142" s="24">
        <v>99970014</v>
      </c>
      <c r="H2142" s="26"/>
      <c r="I2142" s="25">
        <v>0</v>
      </c>
    </row>
    <row r="2143" hidden="1" spans="1:9">
      <c r="A2143" s="24">
        <v>201711</v>
      </c>
      <c r="B2143" s="24">
        <v>451</v>
      </c>
      <c r="C2143" s="24">
        <v>13115316502</v>
      </c>
      <c r="D2143" s="24">
        <v>9816060881408180</v>
      </c>
      <c r="E2143" s="24">
        <v>98</v>
      </c>
      <c r="F2143" s="24">
        <v>53390</v>
      </c>
      <c r="G2143" s="24">
        <v>99970015</v>
      </c>
      <c r="H2143" s="26"/>
      <c r="I2143" s="25">
        <v>0</v>
      </c>
    </row>
    <row r="2144" hidden="1" spans="1:9">
      <c r="A2144" s="24">
        <v>201711</v>
      </c>
      <c r="B2144" s="24">
        <v>451</v>
      </c>
      <c r="C2144" s="24">
        <v>15561563870</v>
      </c>
      <c r="D2144" s="24">
        <v>9816092685848590</v>
      </c>
      <c r="E2144" s="24">
        <v>98</v>
      </c>
      <c r="F2144" s="24">
        <v>53390</v>
      </c>
      <c r="G2144" s="24">
        <v>99970015</v>
      </c>
      <c r="H2144" s="26"/>
      <c r="I2144" s="25">
        <v>0</v>
      </c>
    </row>
    <row r="2145" hidden="1" spans="1:9">
      <c r="A2145" s="24">
        <v>201711</v>
      </c>
      <c r="B2145" s="24">
        <v>451</v>
      </c>
      <c r="C2145" s="24">
        <v>13054281568</v>
      </c>
      <c r="D2145" s="24">
        <v>9815112074902200</v>
      </c>
      <c r="E2145" s="24">
        <v>98</v>
      </c>
      <c r="F2145" s="24">
        <v>53390</v>
      </c>
      <c r="G2145" s="24">
        <v>99970015</v>
      </c>
      <c r="H2145" s="26"/>
      <c r="I2145" s="25">
        <v>0</v>
      </c>
    </row>
    <row r="2146" hidden="1" spans="1:9">
      <c r="A2146" s="24">
        <v>201711</v>
      </c>
      <c r="B2146" s="24">
        <v>451</v>
      </c>
      <c r="C2146" s="24">
        <v>13199530121</v>
      </c>
      <c r="D2146" s="24">
        <v>9817080901204490</v>
      </c>
      <c r="E2146" s="24">
        <v>99</v>
      </c>
      <c r="F2146" s="24">
        <v>53390</v>
      </c>
      <c r="G2146" s="24">
        <v>99970014</v>
      </c>
      <c r="H2146" s="26"/>
      <c r="I2146" s="25">
        <v>0</v>
      </c>
    </row>
    <row r="2147" hidden="1" spans="1:9">
      <c r="A2147" s="24">
        <v>201711</v>
      </c>
      <c r="B2147" s="24">
        <v>451</v>
      </c>
      <c r="C2147" s="24">
        <v>13274509774</v>
      </c>
      <c r="D2147" s="24">
        <v>9817102704234780</v>
      </c>
      <c r="E2147" s="24">
        <v>98</v>
      </c>
      <c r="F2147" s="24">
        <v>53390</v>
      </c>
      <c r="G2147" s="24">
        <v>99970015</v>
      </c>
      <c r="H2147" s="26"/>
      <c r="I2147" s="25">
        <v>0</v>
      </c>
    </row>
    <row r="2148" hidden="1" spans="1:9">
      <c r="A2148" s="24">
        <v>201711</v>
      </c>
      <c r="B2148" s="24">
        <v>451</v>
      </c>
      <c r="C2148" s="24">
        <v>13159878569</v>
      </c>
      <c r="D2148" s="24">
        <v>9816121490305070</v>
      </c>
      <c r="E2148" s="24">
        <v>98</v>
      </c>
      <c r="F2148" s="24">
        <v>53390</v>
      </c>
      <c r="G2148" s="24">
        <v>99970015</v>
      </c>
      <c r="H2148" s="26"/>
      <c r="I2148" s="25">
        <v>0</v>
      </c>
    </row>
    <row r="2149" hidden="1" spans="1:9">
      <c r="A2149" s="24">
        <v>201711</v>
      </c>
      <c r="B2149" s="24">
        <v>451</v>
      </c>
      <c r="C2149" s="24">
        <v>13206696812</v>
      </c>
      <c r="D2149" s="24">
        <v>9817081401365760</v>
      </c>
      <c r="E2149" s="24">
        <v>98</v>
      </c>
      <c r="F2149" s="24">
        <v>53390</v>
      </c>
      <c r="G2149" s="24">
        <v>99970015</v>
      </c>
      <c r="H2149" s="26"/>
      <c r="I2149" s="25">
        <v>0</v>
      </c>
    </row>
    <row r="2150" hidden="1" spans="1:9">
      <c r="A2150" s="24">
        <v>201711</v>
      </c>
      <c r="B2150" s="24">
        <v>451</v>
      </c>
      <c r="C2150" s="24">
        <v>13054271356</v>
      </c>
      <c r="D2150" s="24">
        <v>9817102704235630</v>
      </c>
      <c r="E2150" s="24">
        <v>98</v>
      </c>
      <c r="F2150" s="24">
        <v>53390</v>
      </c>
      <c r="G2150" s="24">
        <v>99970015</v>
      </c>
      <c r="H2150" s="26"/>
      <c r="I2150" s="25">
        <v>0</v>
      </c>
    </row>
    <row r="2151" hidden="1" spans="1:9">
      <c r="A2151" s="24">
        <v>201711</v>
      </c>
      <c r="B2151" s="24">
        <v>451</v>
      </c>
      <c r="C2151" s="24">
        <v>15546108519</v>
      </c>
      <c r="D2151" s="24">
        <v>9816051780499110</v>
      </c>
      <c r="E2151" s="24">
        <v>98</v>
      </c>
      <c r="F2151" s="24">
        <v>53390</v>
      </c>
      <c r="G2151" s="24">
        <v>99970015</v>
      </c>
      <c r="H2151" s="26"/>
      <c r="I2151" s="25">
        <v>0</v>
      </c>
    </row>
    <row r="2152" hidden="1" spans="1:9">
      <c r="A2152" s="24">
        <v>201711</v>
      </c>
      <c r="B2152" s="24">
        <v>451</v>
      </c>
      <c r="C2152" s="24">
        <v>15545540032</v>
      </c>
      <c r="D2152" s="24">
        <v>101105273082804</v>
      </c>
      <c r="E2152" s="24">
        <v>98</v>
      </c>
      <c r="F2152" s="24">
        <v>53390</v>
      </c>
      <c r="G2152" s="24">
        <v>99970015</v>
      </c>
      <c r="H2152" s="26"/>
      <c r="I2152" s="25">
        <v>0</v>
      </c>
    </row>
    <row r="2153" hidden="1" spans="1:9">
      <c r="A2153" s="24">
        <v>201711</v>
      </c>
      <c r="B2153" s="24">
        <v>451</v>
      </c>
      <c r="C2153" s="24">
        <v>15545540032</v>
      </c>
      <c r="D2153" s="24">
        <v>101105273082804</v>
      </c>
      <c r="E2153" s="24">
        <v>99</v>
      </c>
      <c r="F2153" s="24">
        <v>53390</v>
      </c>
      <c r="G2153" s="24">
        <v>99970014</v>
      </c>
      <c r="H2153" s="26"/>
      <c r="I2153" s="25">
        <v>0</v>
      </c>
    </row>
    <row r="2154" hidden="1" spans="1:9">
      <c r="A2154" s="24">
        <v>201711</v>
      </c>
      <c r="B2154" s="24">
        <v>451</v>
      </c>
      <c r="C2154" s="24">
        <v>13045100544</v>
      </c>
      <c r="D2154" s="24">
        <v>9817110304483040</v>
      </c>
      <c r="E2154" s="24">
        <v>98</v>
      </c>
      <c r="F2154" s="24">
        <v>53390</v>
      </c>
      <c r="G2154" s="24">
        <v>99970015</v>
      </c>
      <c r="H2154" s="26"/>
      <c r="I2154" s="25">
        <v>0</v>
      </c>
    </row>
    <row r="2155" hidden="1" spans="1:9">
      <c r="A2155" s="24">
        <v>201711</v>
      </c>
      <c r="B2155" s="24">
        <v>451</v>
      </c>
      <c r="C2155" s="24">
        <v>13045100544</v>
      </c>
      <c r="D2155" s="24">
        <v>9817110304483040</v>
      </c>
      <c r="E2155" s="24">
        <v>99</v>
      </c>
      <c r="F2155" s="24">
        <v>53390</v>
      </c>
      <c r="G2155" s="24">
        <v>99970014</v>
      </c>
      <c r="H2155" s="26"/>
      <c r="I2155" s="25">
        <v>0</v>
      </c>
    </row>
    <row r="2156" hidden="1" spans="1:9">
      <c r="A2156" s="24">
        <v>201711</v>
      </c>
      <c r="B2156" s="24">
        <v>451</v>
      </c>
      <c r="C2156" s="24">
        <v>13019723169</v>
      </c>
      <c r="D2156" s="24">
        <v>9816070482503250</v>
      </c>
      <c r="E2156" s="24">
        <v>98</v>
      </c>
      <c r="F2156" s="24">
        <v>53390</v>
      </c>
      <c r="G2156" s="24">
        <v>99970015</v>
      </c>
      <c r="H2156" s="26"/>
      <c r="I2156" s="25">
        <v>0</v>
      </c>
    </row>
    <row r="2157" hidden="1" spans="1:9">
      <c r="A2157" s="24">
        <v>201711</v>
      </c>
      <c r="B2157" s="24">
        <v>451</v>
      </c>
      <c r="C2157" s="24">
        <v>15561582291</v>
      </c>
      <c r="D2157" s="24">
        <v>9817111604883130</v>
      </c>
      <c r="E2157" s="24">
        <v>99</v>
      </c>
      <c r="F2157" s="24">
        <v>53390</v>
      </c>
      <c r="G2157" s="24">
        <v>99970014</v>
      </c>
      <c r="H2157" s="26"/>
      <c r="I2157" s="25">
        <v>0</v>
      </c>
    </row>
    <row r="2158" hidden="1" spans="1:9">
      <c r="A2158" s="24">
        <v>201711</v>
      </c>
      <c r="B2158" s="24">
        <v>451</v>
      </c>
      <c r="C2158" s="24">
        <v>13009803147</v>
      </c>
      <c r="D2158" s="24">
        <v>9816070582524720</v>
      </c>
      <c r="E2158" s="24">
        <v>98</v>
      </c>
      <c r="F2158" s="24">
        <v>53390</v>
      </c>
      <c r="G2158" s="24">
        <v>99970015</v>
      </c>
      <c r="H2158" s="26"/>
      <c r="I2158" s="25">
        <v>0</v>
      </c>
    </row>
    <row r="2159" hidden="1" spans="1:9">
      <c r="A2159" s="24">
        <v>201711</v>
      </c>
      <c r="B2159" s="24">
        <v>451</v>
      </c>
      <c r="C2159" s="24">
        <v>13206696812</v>
      </c>
      <c r="D2159" s="24">
        <v>9817081401365760</v>
      </c>
      <c r="E2159" s="24">
        <v>99</v>
      </c>
      <c r="F2159" s="24">
        <v>53390</v>
      </c>
      <c r="G2159" s="24">
        <v>99970014</v>
      </c>
      <c r="H2159" s="26"/>
      <c r="I2159" s="25">
        <v>0</v>
      </c>
    </row>
    <row r="2160" hidden="1" spans="1:9">
      <c r="A2160" s="24">
        <v>201711</v>
      </c>
      <c r="B2160" s="24">
        <v>451</v>
      </c>
      <c r="C2160" s="24">
        <v>13199520937</v>
      </c>
      <c r="D2160" s="24">
        <v>9817092503157040</v>
      </c>
      <c r="E2160" s="24">
        <v>99</v>
      </c>
      <c r="F2160" s="24">
        <v>53390</v>
      </c>
      <c r="G2160" s="24">
        <v>99970014</v>
      </c>
      <c r="H2160" s="26"/>
      <c r="I2160" s="25">
        <v>0</v>
      </c>
    </row>
    <row r="2161" hidden="1" spans="1:9">
      <c r="A2161" s="24">
        <v>201711</v>
      </c>
      <c r="B2161" s="24">
        <v>452</v>
      </c>
      <c r="C2161" s="24">
        <v>13089740575</v>
      </c>
      <c r="D2161" s="24">
        <v>9816050980206980</v>
      </c>
      <c r="E2161" s="24">
        <v>99</v>
      </c>
      <c r="F2161" s="24">
        <v>53390</v>
      </c>
      <c r="G2161" s="24">
        <v>99970014</v>
      </c>
      <c r="H2161" s="26"/>
      <c r="I2161" s="25">
        <v>0</v>
      </c>
    </row>
    <row r="2162" hidden="1" spans="1:9">
      <c r="A2162" s="24">
        <v>201711</v>
      </c>
      <c r="B2162" s="24">
        <v>452</v>
      </c>
      <c r="C2162" s="24">
        <v>13100920367</v>
      </c>
      <c r="D2162" s="24">
        <v>9817101203658730</v>
      </c>
      <c r="E2162" s="24">
        <v>99</v>
      </c>
      <c r="F2162" s="24">
        <v>53390</v>
      </c>
      <c r="G2162" s="24">
        <v>99970014</v>
      </c>
      <c r="H2162" s="26"/>
      <c r="I2162" s="25">
        <v>0</v>
      </c>
    </row>
    <row r="2163" hidden="1" spans="1:9">
      <c r="A2163" s="24">
        <v>201711</v>
      </c>
      <c r="B2163" s="24">
        <v>452</v>
      </c>
      <c r="C2163" s="24">
        <v>13069970854</v>
      </c>
      <c r="D2163" s="24">
        <v>9816080983575180</v>
      </c>
      <c r="E2163" s="24">
        <v>98</v>
      </c>
      <c r="F2163" s="24">
        <v>53390</v>
      </c>
      <c r="G2163" s="24">
        <v>99970015</v>
      </c>
      <c r="H2163" s="26"/>
      <c r="I2163" s="25">
        <v>0</v>
      </c>
    </row>
    <row r="2164" hidden="1" spans="1:9">
      <c r="A2164" s="24">
        <v>201711</v>
      </c>
      <c r="B2164" s="24">
        <v>452</v>
      </c>
      <c r="C2164" s="24">
        <v>13089740575</v>
      </c>
      <c r="D2164" s="24">
        <v>9816050980206980</v>
      </c>
      <c r="E2164" s="24">
        <v>98</v>
      </c>
      <c r="F2164" s="24">
        <v>53390</v>
      </c>
      <c r="G2164" s="24">
        <v>99970015</v>
      </c>
      <c r="H2164" s="26"/>
      <c r="I2164" s="25">
        <v>0</v>
      </c>
    </row>
    <row r="2165" hidden="1" spans="1:9">
      <c r="A2165" s="24">
        <v>201711</v>
      </c>
      <c r="B2165" s="24">
        <v>452</v>
      </c>
      <c r="C2165" s="24">
        <v>13069975019</v>
      </c>
      <c r="D2165" s="24">
        <v>9817110104403400</v>
      </c>
      <c r="E2165" s="24">
        <v>99</v>
      </c>
      <c r="F2165" s="24">
        <v>53390</v>
      </c>
      <c r="G2165" s="24">
        <v>99970014</v>
      </c>
      <c r="H2165" s="26"/>
      <c r="I2165" s="25">
        <v>0</v>
      </c>
    </row>
    <row r="2166" hidden="1" spans="1:9">
      <c r="A2166" s="24">
        <v>201711</v>
      </c>
      <c r="B2166" s="24">
        <v>452</v>
      </c>
      <c r="C2166" s="24">
        <v>13100920367</v>
      </c>
      <c r="D2166" s="24">
        <v>9817101203658730</v>
      </c>
      <c r="E2166" s="24">
        <v>98</v>
      </c>
      <c r="F2166" s="24">
        <v>53390</v>
      </c>
      <c r="G2166" s="24">
        <v>99970015</v>
      </c>
      <c r="H2166" s="26"/>
      <c r="I2166" s="25">
        <v>0</v>
      </c>
    </row>
    <row r="2167" hidden="1" spans="1:9">
      <c r="A2167" s="24">
        <v>201711</v>
      </c>
      <c r="B2167" s="24">
        <v>452</v>
      </c>
      <c r="C2167" s="24">
        <v>13069975019</v>
      </c>
      <c r="D2167" s="24">
        <v>9817110104403400</v>
      </c>
      <c r="E2167" s="24">
        <v>98</v>
      </c>
      <c r="F2167" s="24">
        <v>53390</v>
      </c>
      <c r="G2167" s="24">
        <v>99970015</v>
      </c>
      <c r="H2167" s="26"/>
      <c r="I2167" s="25">
        <v>0</v>
      </c>
    </row>
    <row r="2168" hidden="1" spans="1:9">
      <c r="A2168" s="24">
        <v>201711</v>
      </c>
      <c r="B2168" s="24">
        <v>454</v>
      </c>
      <c r="C2168" s="24">
        <v>15545413110</v>
      </c>
      <c r="D2168" s="24">
        <v>9816011176616520</v>
      </c>
      <c r="E2168" s="24">
        <v>98</v>
      </c>
      <c r="F2168" s="24">
        <v>53390</v>
      </c>
      <c r="G2168" s="24">
        <v>99970015</v>
      </c>
      <c r="H2168" s="26"/>
      <c r="I2168" s="25">
        <v>0</v>
      </c>
    </row>
    <row r="2169" hidden="1" spans="1:9">
      <c r="A2169" s="24">
        <v>201711</v>
      </c>
      <c r="B2169" s="24">
        <v>454</v>
      </c>
      <c r="C2169" s="24">
        <v>15545413110</v>
      </c>
      <c r="D2169" s="24">
        <v>9816011176616520</v>
      </c>
      <c r="E2169" s="24">
        <v>99</v>
      </c>
      <c r="F2169" s="24">
        <v>53390</v>
      </c>
      <c r="G2169" s="24">
        <v>99970014</v>
      </c>
      <c r="H2169" s="26"/>
      <c r="I2169" s="25">
        <v>0</v>
      </c>
    </row>
    <row r="2170" hidden="1" spans="1:9">
      <c r="A2170" s="24">
        <v>201711</v>
      </c>
      <c r="B2170" s="24">
        <v>468</v>
      </c>
      <c r="C2170" s="24">
        <v>15545903995</v>
      </c>
      <c r="D2170" s="24">
        <v>9713042218943040</v>
      </c>
      <c r="E2170" s="24">
        <v>99</v>
      </c>
      <c r="F2170" s="24">
        <v>53390</v>
      </c>
      <c r="G2170" s="24">
        <v>99970014</v>
      </c>
      <c r="H2170" s="26"/>
      <c r="I2170" s="25">
        <v>0</v>
      </c>
    </row>
    <row r="2171" hidden="1" spans="1:9">
      <c r="A2171" s="24">
        <v>201711</v>
      </c>
      <c r="B2171" s="24">
        <v>468</v>
      </c>
      <c r="C2171" s="24">
        <v>15545903995</v>
      </c>
      <c r="D2171" s="24">
        <v>9713042218943040</v>
      </c>
      <c r="E2171" s="24">
        <v>98</v>
      </c>
      <c r="F2171" s="24">
        <v>53390</v>
      </c>
      <c r="G2171" s="24">
        <v>99970015</v>
      </c>
      <c r="H2171" s="26"/>
      <c r="I2171" s="25">
        <v>0</v>
      </c>
    </row>
    <row r="2172" hidden="1" spans="1:9">
      <c r="A2172" s="24">
        <v>201711</v>
      </c>
      <c r="B2172" s="24">
        <v>453</v>
      </c>
      <c r="C2172" s="24">
        <v>13154537508</v>
      </c>
      <c r="D2172" s="24">
        <v>9817073100872290</v>
      </c>
      <c r="E2172" s="24">
        <v>98</v>
      </c>
      <c r="F2172" s="24">
        <v>53390</v>
      </c>
      <c r="G2172" s="24">
        <v>99970015</v>
      </c>
      <c r="H2172" s="26"/>
      <c r="I2172" s="25">
        <v>0</v>
      </c>
    </row>
    <row r="2173" hidden="1" spans="1:9">
      <c r="A2173" s="24">
        <v>201711</v>
      </c>
      <c r="B2173" s="24">
        <v>453</v>
      </c>
      <c r="C2173" s="24">
        <v>15604631379</v>
      </c>
      <c r="D2173" s="24">
        <v>9816030777801050</v>
      </c>
      <c r="E2173" s="24">
        <v>98</v>
      </c>
      <c r="F2173" s="24">
        <v>53390</v>
      </c>
      <c r="G2173" s="24">
        <v>99970015</v>
      </c>
      <c r="H2173" s="26"/>
      <c r="I2173" s="25">
        <v>0</v>
      </c>
    </row>
    <row r="2174" hidden="1" spans="1:9">
      <c r="A2174" s="24">
        <v>201711</v>
      </c>
      <c r="B2174" s="24">
        <v>453</v>
      </c>
      <c r="C2174" s="24">
        <v>13115536055</v>
      </c>
      <c r="D2174" s="24">
        <v>9817112705162280</v>
      </c>
      <c r="E2174" s="24">
        <v>98</v>
      </c>
      <c r="F2174" s="24">
        <v>53390</v>
      </c>
      <c r="G2174" s="24">
        <v>99970015</v>
      </c>
      <c r="H2174" s="26"/>
      <c r="I2174" s="25">
        <v>0</v>
      </c>
    </row>
    <row r="2175" hidden="1" spans="1:9">
      <c r="A2175" s="24">
        <v>201711</v>
      </c>
      <c r="B2175" s="24">
        <v>453</v>
      </c>
      <c r="C2175" s="24">
        <v>15603631425</v>
      </c>
      <c r="D2175" s="24">
        <v>9816033178657030</v>
      </c>
      <c r="E2175" s="24">
        <v>99</v>
      </c>
      <c r="F2175" s="24">
        <v>53390</v>
      </c>
      <c r="G2175" s="24">
        <v>99970014</v>
      </c>
      <c r="H2175" s="26"/>
      <c r="I2175" s="25">
        <v>0</v>
      </c>
    </row>
    <row r="2176" hidden="1" spans="1:9">
      <c r="A2176" s="24">
        <v>201711</v>
      </c>
      <c r="B2176" s="24">
        <v>453</v>
      </c>
      <c r="C2176" s="24">
        <v>13039700587</v>
      </c>
      <c r="D2176" s="24">
        <v>9815082071689710</v>
      </c>
      <c r="E2176" s="24">
        <v>98</v>
      </c>
      <c r="F2176" s="24">
        <v>53390</v>
      </c>
      <c r="G2176" s="24">
        <v>99970015</v>
      </c>
      <c r="H2176" s="26"/>
      <c r="I2176" s="25">
        <v>0</v>
      </c>
    </row>
    <row r="2177" hidden="1" spans="1:9">
      <c r="A2177" s="24">
        <v>201711</v>
      </c>
      <c r="B2177" s="24">
        <v>453</v>
      </c>
      <c r="C2177" s="24">
        <v>15604631379</v>
      </c>
      <c r="D2177" s="24">
        <v>9816030777801050</v>
      </c>
      <c r="E2177" s="24">
        <v>99</v>
      </c>
      <c r="F2177" s="24">
        <v>53390</v>
      </c>
      <c r="G2177" s="24">
        <v>99970014</v>
      </c>
      <c r="H2177" s="26"/>
      <c r="I2177" s="25">
        <v>0</v>
      </c>
    </row>
    <row r="2178" hidden="1" spans="1:9">
      <c r="A2178" s="24">
        <v>201711</v>
      </c>
      <c r="B2178" s="24">
        <v>453</v>
      </c>
      <c r="C2178" s="24">
        <v>13115536055</v>
      </c>
      <c r="D2178" s="24">
        <v>9817112705162280</v>
      </c>
      <c r="E2178" s="24">
        <v>99</v>
      </c>
      <c r="F2178" s="24">
        <v>53390</v>
      </c>
      <c r="G2178" s="24">
        <v>99970014</v>
      </c>
      <c r="H2178" s="26"/>
      <c r="I2178" s="25">
        <v>0</v>
      </c>
    </row>
    <row r="2179" hidden="1" spans="1:9">
      <c r="A2179" s="24">
        <v>201711</v>
      </c>
      <c r="B2179" s="24">
        <v>453</v>
      </c>
      <c r="C2179" s="24">
        <v>13039700587</v>
      </c>
      <c r="D2179" s="24">
        <v>9815082071689710</v>
      </c>
      <c r="E2179" s="24">
        <v>99</v>
      </c>
      <c r="F2179" s="24">
        <v>53390</v>
      </c>
      <c r="G2179" s="24">
        <v>99970014</v>
      </c>
      <c r="H2179" s="26"/>
      <c r="I2179" s="25">
        <v>0</v>
      </c>
    </row>
    <row r="2180" hidden="1" spans="1:9">
      <c r="A2180" s="24">
        <v>201711</v>
      </c>
      <c r="B2180" s="24">
        <v>453</v>
      </c>
      <c r="C2180" s="24">
        <v>13224639887</v>
      </c>
      <c r="D2180" s="24">
        <v>9815092772833380</v>
      </c>
      <c r="E2180" s="24">
        <v>99</v>
      </c>
      <c r="F2180" s="24">
        <v>53390</v>
      </c>
      <c r="G2180" s="24">
        <v>99970014</v>
      </c>
      <c r="H2180" s="26"/>
      <c r="I2180" s="25">
        <v>0</v>
      </c>
    </row>
    <row r="2181" hidden="1" spans="1:9">
      <c r="A2181" s="24">
        <v>201711</v>
      </c>
      <c r="B2181" s="24">
        <v>453</v>
      </c>
      <c r="C2181" s="24">
        <v>13154537508</v>
      </c>
      <c r="D2181" s="24">
        <v>9817073100872290</v>
      </c>
      <c r="E2181" s="24">
        <v>99</v>
      </c>
      <c r="F2181" s="24">
        <v>53390</v>
      </c>
      <c r="G2181" s="24">
        <v>99970014</v>
      </c>
      <c r="H2181" s="26"/>
      <c r="I2181" s="25">
        <v>0</v>
      </c>
    </row>
    <row r="2182" hidden="1" spans="1:9">
      <c r="A2182" s="24">
        <v>201711</v>
      </c>
      <c r="B2182" s="24">
        <v>453</v>
      </c>
      <c r="C2182" s="24">
        <v>13224639887</v>
      </c>
      <c r="D2182" s="24">
        <v>9815092772833380</v>
      </c>
      <c r="E2182" s="24">
        <v>98</v>
      </c>
      <c r="F2182" s="24">
        <v>53390</v>
      </c>
      <c r="G2182" s="24">
        <v>99970015</v>
      </c>
      <c r="H2182" s="26"/>
      <c r="I2182" s="25">
        <v>0</v>
      </c>
    </row>
    <row r="2183" hidden="1" spans="1:9">
      <c r="A2183" s="24">
        <v>201711</v>
      </c>
      <c r="B2183" s="24">
        <v>456</v>
      </c>
      <c r="C2183" s="24">
        <v>15604565830</v>
      </c>
      <c r="D2183" s="24">
        <v>9816080983603520</v>
      </c>
      <c r="E2183" s="24">
        <v>98</v>
      </c>
      <c r="F2183" s="24">
        <v>53390</v>
      </c>
      <c r="G2183" s="24">
        <v>99970015</v>
      </c>
      <c r="H2183" s="26"/>
      <c r="I2183" s="25">
        <v>0</v>
      </c>
    </row>
    <row r="2184" hidden="1" spans="1:9">
      <c r="A2184" s="24">
        <v>201711</v>
      </c>
      <c r="B2184" s="24">
        <v>456</v>
      </c>
      <c r="C2184" s="24">
        <v>15604565830</v>
      </c>
      <c r="D2184" s="24">
        <v>9816080983603520</v>
      </c>
      <c r="E2184" s="24">
        <v>99</v>
      </c>
      <c r="F2184" s="24">
        <v>53390</v>
      </c>
      <c r="G2184" s="24">
        <v>99970014</v>
      </c>
      <c r="H2184" s="26"/>
      <c r="I2184" s="25">
        <v>0</v>
      </c>
    </row>
    <row r="2185" hidden="1" spans="1:9">
      <c r="A2185" s="24">
        <v>201711</v>
      </c>
      <c r="B2185" s="24">
        <v>456</v>
      </c>
      <c r="C2185" s="24">
        <v>13214668068</v>
      </c>
      <c r="D2185" s="24">
        <v>9815120975450940</v>
      </c>
      <c r="E2185" s="24">
        <v>99</v>
      </c>
      <c r="F2185" s="24">
        <v>53390</v>
      </c>
      <c r="G2185" s="24">
        <v>99970014</v>
      </c>
      <c r="H2185" s="26"/>
      <c r="I2185" s="25">
        <v>0</v>
      </c>
    </row>
    <row r="2186" hidden="1" spans="1:9">
      <c r="A2186" s="24">
        <v>201711</v>
      </c>
      <c r="B2186" s="24">
        <v>456</v>
      </c>
      <c r="C2186" s="24">
        <v>13029933036</v>
      </c>
      <c r="D2186" s="24">
        <v>9816070182386050</v>
      </c>
      <c r="E2186" s="24">
        <v>98</v>
      </c>
      <c r="F2186" s="24">
        <v>53390</v>
      </c>
      <c r="G2186" s="24">
        <v>99970015</v>
      </c>
      <c r="H2186" s="26"/>
      <c r="I2186" s="25">
        <v>0</v>
      </c>
    </row>
    <row r="2187" hidden="1" spans="1:9">
      <c r="A2187" s="24">
        <v>201711</v>
      </c>
      <c r="B2187" s="24">
        <v>456</v>
      </c>
      <c r="C2187" s="24">
        <v>13214668068</v>
      </c>
      <c r="D2187" s="24">
        <v>9815120975450940</v>
      </c>
      <c r="E2187" s="24">
        <v>98</v>
      </c>
      <c r="F2187" s="24">
        <v>53390</v>
      </c>
      <c r="G2187" s="24">
        <v>99970015</v>
      </c>
      <c r="H2187" s="26"/>
      <c r="I2187" s="25">
        <v>0</v>
      </c>
    </row>
    <row r="2188" hidden="1" spans="1:9">
      <c r="A2188" s="24">
        <v>201711</v>
      </c>
      <c r="B2188" s="24">
        <v>456</v>
      </c>
      <c r="C2188" s="24">
        <v>18645618580</v>
      </c>
      <c r="D2188" s="24">
        <v>9817102304012980</v>
      </c>
      <c r="E2188" s="24">
        <v>99</v>
      </c>
      <c r="F2188" s="24">
        <v>53390</v>
      </c>
      <c r="G2188" s="24">
        <v>99970014</v>
      </c>
      <c r="H2188" s="26"/>
      <c r="I2188" s="25">
        <v>0</v>
      </c>
    </row>
    <row r="2189" hidden="1" spans="1:9">
      <c r="A2189" s="24">
        <v>201711</v>
      </c>
      <c r="B2189" s="24">
        <v>456</v>
      </c>
      <c r="C2189" s="24">
        <v>18645618580</v>
      </c>
      <c r="D2189" s="24">
        <v>9817102304012980</v>
      </c>
      <c r="E2189" s="24">
        <v>98</v>
      </c>
      <c r="F2189" s="24">
        <v>53390</v>
      </c>
      <c r="G2189" s="24">
        <v>99970015</v>
      </c>
      <c r="H2189" s="26"/>
      <c r="I2189" s="25">
        <v>0</v>
      </c>
    </row>
    <row r="2190" hidden="1" spans="1:9">
      <c r="A2190" s="24">
        <v>201711</v>
      </c>
      <c r="B2190" s="24">
        <v>456</v>
      </c>
      <c r="C2190" s="24">
        <v>13029933036</v>
      </c>
      <c r="D2190" s="24">
        <v>9816070182386050</v>
      </c>
      <c r="E2190" s="24">
        <v>99</v>
      </c>
      <c r="F2190" s="24">
        <v>53390</v>
      </c>
      <c r="G2190" s="24">
        <v>99970014</v>
      </c>
      <c r="H2190" s="26"/>
      <c r="I2190" s="25">
        <v>0</v>
      </c>
    </row>
    <row r="2191" hidden="1" spans="1:9">
      <c r="A2191" s="24">
        <v>201711</v>
      </c>
      <c r="B2191" s="24">
        <v>456</v>
      </c>
      <c r="C2191" s="24">
        <v>13029937088</v>
      </c>
      <c r="D2191" s="24">
        <v>9817112705177170</v>
      </c>
      <c r="E2191" s="24">
        <v>98</v>
      </c>
      <c r="F2191" s="24">
        <v>53390</v>
      </c>
      <c r="G2191" s="24">
        <v>99970015</v>
      </c>
      <c r="H2191" s="26"/>
      <c r="I2191" s="25">
        <v>0</v>
      </c>
    </row>
    <row r="2192" hidden="1" spans="1:9">
      <c r="A2192" s="24">
        <v>201711</v>
      </c>
      <c r="B2192" s="24">
        <v>456</v>
      </c>
      <c r="C2192" s="24">
        <v>13124560757</v>
      </c>
      <c r="D2192" s="24">
        <v>9816062281952890</v>
      </c>
      <c r="E2192" s="24">
        <v>98</v>
      </c>
      <c r="F2192" s="24">
        <v>53390</v>
      </c>
      <c r="G2192" s="24">
        <v>99970015</v>
      </c>
      <c r="H2192" s="26"/>
      <c r="I2192" s="25">
        <v>0</v>
      </c>
    </row>
    <row r="2193" hidden="1" spans="1:9">
      <c r="A2193" s="24">
        <v>201711</v>
      </c>
      <c r="B2193" s="24">
        <v>456</v>
      </c>
      <c r="C2193" s="24">
        <v>13124560757</v>
      </c>
      <c r="D2193" s="24">
        <v>9816062281952890</v>
      </c>
      <c r="E2193" s="24">
        <v>99</v>
      </c>
      <c r="F2193" s="24">
        <v>53390</v>
      </c>
      <c r="G2193" s="24">
        <v>99970014</v>
      </c>
      <c r="H2193" s="26"/>
      <c r="I2193" s="25">
        <v>0</v>
      </c>
    </row>
    <row r="2194" hidden="1" spans="1:9">
      <c r="A2194" s="24">
        <v>201711</v>
      </c>
      <c r="B2194" s="24">
        <v>456</v>
      </c>
      <c r="C2194" s="24">
        <v>13029937088</v>
      </c>
      <c r="D2194" s="24">
        <v>9817112705177170</v>
      </c>
      <c r="E2194" s="24">
        <v>99</v>
      </c>
      <c r="F2194" s="24">
        <v>53390</v>
      </c>
      <c r="G2194" s="24">
        <v>99970014</v>
      </c>
      <c r="H2194" s="26"/>
      <c r="I2194" s="25">
        <v>0</v>
      </c>
    </row>
    <row r="2195" hidden="1" spans="1:9">
      <c r="A2195" s="24">
        <v>201711</v>
      </c>
      <c r="B2195" s="24">
        <v>467</v>
      </c>
      <c r="C2195" s="24">
        <v>13224675158</v>
      </c>
      <c r="D2195" s="24">
        <v>9713071225987090</v>
      </c>
      <c r="E2195" s="24">
        <v>99</v>
      </c>
      <c r="F2195" s="24">
        <v>53390</v>
      </c>
      <c r="G2195" s="24">
        <v>99970014</v>
      </c>
      <c r="H2195" s="26"/>
      <c r="I2195" s="25">
        <v>0</v>
      </c>
    </row>
    <row r="2196" hidden="1" spans="1:9">
      <c r="A2196" s="24">
        <v>201711</v>
      </c>
      <c r="B2196" s="24">
        <v>467</v>
      </c>
      <c r="C2196" s="24">
        <v>13224675158</v>
      </c>
      <c r="D2196" s="24">
        <v>9713071225987090</v>
      </c>
      <c r="E2196" s="24">
        <v>98</v>
      </c>
      <c r="F2196" s="24">
        <v>53390</v>
      </c>
      <c r="G2196" s="24">
        <v>99970015</v>
      </c>
      <c r="H2196" s="26"/>
      <c r="I2196" s="25">
        <v>0</v>
      </c>
    </row>
    <row r="2197" hidden="1" spans="1:9">
      <c r="A2197" s="24">
        <v>201711</v>
      </c>
      <c r="B2197" s="24">
        <v>464</v>
      </c>
      <c r="C2197" s="24">
        <v>15645570168</v>
      </c>
      <c r="D2197" s="24">
        <v>9815120875435580</v>
      </c>
      <c r="E2197" s="24">
        <v>98</v>
      </c>
      <c r="F2197" s="24">
        <v>53390</v>
      </c>
      <c r="G2197" s="24">
        <v>99970015</v>
      </c>
      <c r="H2197" s="26"/>
      <c r="I2197" s="25">
        <v>0</v>
      </c>
    </row>
    <row r="2198" hidden="1" spans="1:9">
      <c r="A2198" s="24">
        <v>201711</v>
      </c>
      <c r="B2198" s="24">
        <v>464</v>
      </c>
      <c r="C2198" s="24">
        <v>15645570168</v>
      </c>
      <c r="D2198" s="24">
        <v>9815120875435580</v>
      </c>
      <c r="E2198" s="24">
        <v>99</v>
      </c>
      <c r="F2198" s="24">
        <v>53390</v>
      </c>
      <c r="G2198" s="24">
        <v>99970014</v>
      </c>
      <c r="H2198" s="26"/>
      <c r="I2198" s="25">
        <v>0</v>
      </c>
    </row>
    <row r="2199" hidden="1" spans="1:9">
      <c r="A2199" s="24">
        <v>201711</v>
      </c>
      <c r="B2199" s="24">
        <v>458</v>
      </c>
      <c r="C2199" s="24">
        <v>13134583975</v>
      </c>
      <c r="D2199" s="24">
        <v>9817070700066350</v>
      </c>
      <c r="E2199" s="24">
        <v>99</v>
      </c>
      <c r="F2199" s="24">
        <v>53390</v>
      </c>
      <c r="G2199" s="24">
        <v>99970014</v>
      </c>
      <c r="H2199" s="26"/>
      <c r="I2199" s="25">
        <v>0</v>
      </c>
    </row>
    <row r="2200" hidden="1" spans="1:9">
      <c r="A2200" s="24">
        <v>201711</v>
      </c>
      <c r="B2200" s="24">
        <v>458</v>
      </c>
      <c r="C2200" s="24">
        <v>13089625051</v>
      </c>
      <c r="D2200" s="24">
        <v>9816040178686730</v>
      </c>
      <c r="E2200" s="24">
        <v>98</v>
      </c>
      <c r="F2200" s="24">
        <v>53390</v>
      </c>
      <c r="G2200" s="24">
        <v>99970015</v>
      </c>
      <c r="H2200" s="26"/>
      <c r="I2200" s="25">
        <v>0</v>
      </c>
    </row>
    <row r="2201" hidden="1" spans="1:9">
      <c r="A2201" s="24">
        <v>201711</v>
      </c>
      <c r="B2201" s="24">
        <v>458</v>
      </c>
      <c r="C2201" s="24">
        <v>13089625051</v>
      </c>
      <c r="D2201" s="24">
        <v>9816040178686730</v>
      </c>
      <c r="E2201" s="24">
        <v>99</v>
      </c>
      <c r="F2201" s="24">
        <v>53390</v>
      </c>
      <c r="G2201" s="24">
        <v>99970014</v>
      </c>
      <c r="H2201" s="26"/>
      <c r="I2201" s="25">
        <v>0</v>
      </c>
    </row>
    <row r="2202" hidden="1" spans="1:9">
      <c r="A2202" s="24">
        <v>201711</v>
      </c>
      <c r="B2202" s="24">
        <v>458</v>
      </c>
      <c r="C2202" s="24">
        <v>13134583975</v>
      </c>
      <c r="D2202" s="24">
        <v>9817070700066350</v>
      </c>
      <c r="E2202" s="24">
        <v>98</v>
      </c>
      <c r="F2202" s="24">
        <v>53390</v>
      </c>
      <c r="G2202" s="24">
        <v>99970015</v>
      </c>
      <c r="H2202" s="26"/>
      <c r="I2202" s="25">
        <v>0</v>
      </c>
    </row>
    <row r="2203" hidden="1" spans="1:9">
      <c r="A2203" s="24">
        <v>201711</v>
      </c>
      <c r="B2203" s="24">
        <v>455</v>
      </c>
      <c r="C2203" s="24">
        <v>13039953705</v>
      </c>
      <c r="D2203" s="24">
        <v>9816053181124200</v>
      </c>
      <c r="E2203" s="24">
        <v>99</v>
      </c>
      <c r="F2203" s="24">
        <v>53390</v>
      </c>
      <c r="G2203" s="24">
        <v>99970014</v>
      </c>
      <c r="H2203" s="26"/>
      <c r="I2203" s="25">
        <v>0</v>
      </c>
    </row>
    <row r="2204" hidden="1" spans="1:9">
      <c r="A2204" s="24">
        <v>201711</v>
      </c>
      <c r="B2204" s="24">
        <v>455</v>
      </c>
      <c r="C2204" s="24">
        <v>13039953705</v>
      </c>
      <c r="D2204" s="24">
        <v>9816053181124200</v>
      </c>
      <c r="E2204" s="24">
        <v>98</v>
      </c>
      <c r="F2204" s="24">
        <v>53390</v>
      </c>
      <c r="G2204" s="24">
        <v>99970015</v>
      </c>
      <c r="H2204" s="26"/>
      <c r="I2204" s="25">
        <v>0</v>
      </c>
    </row>
    <row r="2205" hidden="1" spans="1:9">
      <c r="A2205" s="24">
        <v>201711</v>
      </c>
      <c r="B2205" s="24">
        <v>459</v>
      </c>
      <c r="C2205" s="24">
        <v>13039826317</v>
      </c>
      <c r="D2205" s="24">
        <v>9815102773691000</v>
      </c>
      <c r="E2205" s="24">
        <v>98</v>
      </c>
      <c r="F2205" s="24">
        <v>53390</v>
      </c>
      <c r="G2205" s="24">
        <v>99970015</v>
      </c>
      <c r="H2205" s="26"/>
      <c r="I2205" s="25">
        <v>0</v>
      </c>
    </row>
    <row r="2206" hidden="1" spans="1:9">
      <c r="A2206" s="24">
        <v>201711</v>
      </c>
      <c r="B2206" s="24">
        <v>459</v>
      </c>
      <c r="C2206" s="24">
        <v>15604593101</v>
      </c>
      <c r="D2206" s="24">
        <v>9816031077881550</v>
      </c>
      <c r="E2206" s="24">
        <v>98</v>
      </c>
      <c r="F2206" s="24">
        <v>53390</v>
      </c>
      <c r="G2206" s="24">
        <v>99970015</v>
      </c>
      <c r="H2206" s="26"/>
      <c r="I2206" s="25">
        <v>0</v>
      </c>
    </row>
    <row r="2207" hidden="1" spans="1:9">
      <c r="A2207" s="24">
        <v>201711</v>
      </c>
      <c r="B2207" s="24">
        <v>459</v>
      </c>
      <c r="C2207" s="24">
        <v>13251660302</v>
      </c>
      <c r="D2207" s="24">
        <v>9817101803822280</v>
      </c>
      <c r="E2207" s="24">
        <v>99</v>
      </c>
      <c r="F2207" s="24">
        <v>53390</v>
      </c>
      <c r="G2207" s="24">
        <v>99970014</v>
      </c>
      <c r="H2207" s="26"/>
      <c r="I2207" s="25">
        <v>0</v>
      </c>
    </row>
    <row r="2208" hidden="1" spans="1:9">
      <c r="A2208" s="24">
        <v>201711</v>
      </c>
      <c r="B2208" s="24">
        <v>459</v>
      </c>
      <c r="C2208" s="24">
        <v>18644020869</v>
      </c>
      <c r="D2208" s="24">
        <v>9815101373262960</v>
      </c>
      <c r="E2208" s="24">
        <v>99</v>
      </c>
      <c r="F2208" s="24">
        <v>53390</v>
      </c>
      <c r="G2208" s="24">
        <v>99970014</v>
      </c>
      <c r="H2208" s="26"/>
      <c r="I2208" s="25">
        <v>0</v>
      </c>
    </row>
    <row r="2209" hidden="1" spans="1:9">
      <c r="A2209" s="24">
        <v>201711</v>
      </c>
      <c r="B2209" s="24">
        <v>459</v>
      </c>
      <c r="C2209" s="24">
        <v>13199407682</v>
      </c>
      <c r="D2209" s="24">
        <v>9816082584202310</v>
      </c>
      <c r="E2209" s="24">
        <v>98</v>
      </c>
      <c r="F2209" s="24">
        <v>53390</v>
      </c>
      <c r="G2209" s="24">
        <v>99970015</v>
      </c>
      <c r="H2209" s="26"/>
      <c r="I2209" s="25">
        <v>0</v>
      </c>
    </row>
    <row r="2210" hidden="1" spans="1:9">
      <c r="A2210" s="24">
        <v>201711</v>
      </c>
      <c r="B2210" s="24">
        <v>459</v>
      </c>
      <c r="C2210" s="24">
        <v>13274657159</v>
      </c>
      <c r="D2210" s="24">
        <v>9817110204443880</v>
      </c>
      <c r="E2210" s="24">
        <v>99</v>
      </c>
      <c r="F2210" s="24">
        <v>53390</v>
      </c>
      <c r="G2210" s="24">
        <v>99970014</v>
      </c>
      <c r="H2210" s="26"/>
      <c r="I2210" s="25">
        <v>0</v>
      </c>
    </row>
    <row r="2211" hidden="1" spans="1:9">
      <c r="A2211" s="24">
        <v>201711</v>
      </c>
      <c r="B2211" s="24">
        <v>459</v>
      </c>
      <c r="C2211" s="24">
        <v>13263585152</v>
      </c>
      <c r="D2211" s="24">
        <v>9817102404064430</v>
      </c>
      <c r="E2211" s="24">
        <v>99</v>
      </c>
      <c r="F2211" s="24">
        <v>53390</v>
      </c>
      <c r="G2211" s="24">
        <v>99970014</v>
      </c>
      <c r="H2211" s="26"/>
      <c r="I2211" s="25">
        <v>0</v>
      </c>
    </row>
    <row r="2212" hidden="1" spans="1:9">
      <c r="A2212" s="24">
        <v>201711</v>
      </c>
      <c r="B2212" s="24">
        <v>459</v>
      </c>
      <c r="C2212" s="24">
        <v>13263585152</v>
      </c>
      <c r="D2212" s="24">
        <v>9817102404064430</v>
      </c>
      <c r="E2212" s="24">
        <v>98</v>
      </c>
      <c r="F2212" s="24">
        <v>53390</v>
      </c>
      <c r="G2212" s="24">
        <v>99970015</v>
      </c>
      <c r="H2212" s="26"/>
      <c r="I2212" s="25">
        <v>0</v>
      </c>
    </row>
    <row r="2213" hidden="1" spans="1:9">
      <c r="A2213" s="24">
        <v>201711</v>
      </c>
      <c r="B2213" s="24">
        <v>459</v>
      </c>
      <c r="C2213" s="24">
        <v>13019085503</v>
      </c>
      <c r="D2213" s="24">
        <v>9815102773696610</v>
      </c>
      <c r="E2213" s="24">
        <v>99</v>
      </c>
      <c r="F2213" s="24">
        <v>53390</v>
      </c>
      <c r="G2213" s="24">
        <v>99970014</v>
      </c>
      <c r="H2213" s="26"/>
      <c r="I2213" s="25">
        <v>0</v>
      </c>
    </row>
    <row r="2214" hidden="1" spans="1:9">
      <c r="A2214" s="24">
        <v>201711</v>
      </c>
      <c r="B2214" s="24">
        <v>459</v>
      </c>
      <c r="C2214" s="24">
        <v>18603679568</v>
      </c>
      <c r="D2214" s="24">
        <v>9815061169665820</v>
      </c>
      <c r="E2214" s="24">
        <v>98</v>
      </c>
      <c r="F2214" s="24">
        <v>53390</v>
      </c>
      <c r="G2214" s="24">
        <v>99970015</v>
      </c>
      <c r="H2214" s="26"/>
      <c r="I2214" s="25">
        <v>0</v>
      </c>
    </row>
    <row r="2215" hidden="1" spans="1:9">
      <c r="A2215" s="24">
        <v>201711</v>
      </c>
      <c r="B2215" s="24">
        <v>459</v>
      </c>
      <c r="C2215" s="24">
        <v>13251660302</v>
      </c>
      <c r="D2215" s="24">
        <v>9817101803822280</v>
      </c>
      <c r="E2215" s="24">
        <v>98</v>
      </c>
      <c r="F2215" s="24">
        <v>53390</v>
      </c>
      <c r="G2215" s="24">
        <v>99970015</v>
      </c>
      <c r="H2215" s="26"/>
      <c r="I2215" s="25">
        <v>0</v>
      </c>
    </row>
    <row r="2216" hidden="1" spans="1:9">
      <c r="A2216" s="24">
        <v>201711</v>
      </c>
      <c r="B2216" s="24">
        <v>459</v>
      </c>
      <c r="C2216" s="24">
        <v>13039826317</v>
      </c>
      <c r="D2216" s="24">
        <v>9815102773691000</v>
      </c>
      <c r="E2216" s="24">
        <v>99</v>
      </c>
      <c r="F2216" s="24">
        <v>53390</v>
      </c>
      <c r="G2216" s="24">
        <v>99970014</v>
      </c>
      <c r="H2216" s="26"/>
      <c r="I2216" s="25">
        <v>0</v>
      </c>
    </row>
    <row r="2217" hidden="1" spans="1:9">
      <c r="A2217" s="24">
        <v>201711</v>
      </c>
      <c r="B2217" s="24">
        <v>459</v>
      </c>
      <c r="C2217" s="24">
        <v>13298771513</v>
      </c>
      <c r="D2217" s="24">
        <v>9817051997964000</v>
      </c>
      <c r="E2217" s="24">
        <v>98</v>
      </c>
      <c r="F2217" s="24">
        <v>53390</v>
      </c>
      <c r="G2217" s="24">
        <v>99970015</v>
      </c>
      <c r="H2217" s="26"/>
      <c r="I2217" s="25">
        <v>0</v>
      </c>
    </row>
    <row r="2218" hidden="1" spans="1:9">
      <c r="A2218" s="24">
        <v>201711</v>
      </c>
      <c r="B2218" s="24">
        <v>459</v>
      </c>
      <c r="C2218" s="24">
        <v>13199407682</v>
      </c>
      <c r="D2218" s="24">
        <v>9816082584202310</v>
      </c>
      <c r="E2218" s="24">
        <v>99</v>
      </c>
      <c r="F2218" s="24">
        <v>53390</v>
      </c>
      <c r="G2218" s="24">
        <v>99970014</v>
      </c>
      <c r="H2218" s="26"/>
      <c r="I2218" s="25">
        <v>0</v>
      </c>
    </row>
    <row r="2219" hidden="1" spans="1:9">
      <c r="A2219" s="24">
        <v>201711</v>
      </c>
      <c r="B2219" s="24">
        <v>459</v>
      </c>
      <c r="C2219" s="24">
        <v>18644020869</v>
      </c>
      <c r="D2219" s="24">
        <v>9815101373262960</v>
      </c>
      <c r="E2219" s="24">
        <v>98</v>
      </c>
      <c r="F2219" s="24">
        <v>53390</v>
      </c>
      <c r="G2219" s="24">
        <v>99970015</v>
      </c>
      <c r="H2219" s="26"/>
      <c r="I2219" s="25">
        <v>0</v>
      </c>
    </row>
    <row r="2220" hidden="1" spans="1:9">
      <c r="A2220" s="24">
        <v>201711</v>
      </c>
      <c r="B2220" s="24">
        <v>459</v>
      </c>
      <c r="C2220" s="24">
        <v>15604593101</v>
      </c>
      <c r="D2220" s="24">
        <v>9816031077881550</v>
      </c>
      <c r="E2220" s="24">
        <v>99</v>
      </c>
      <c r="F2220" s="24">
        <v>53390</v>
      </c>
      <c r="G2220" s="24">
        <v>99970014</v>
      </c>
      <c r="H2220" s="26"/>
      <c r="I2220" s="25">
        <v>0</v>
      </c>
    </row>
    <row r="2221" hidden="1" spans="1:9">
      <c r="A2221" s="24">
        <v>201711</v>
      </c>
      <c r="B2221" s="24">
        <v>459</v>
      </c>
      <c r="C2221" s="24">
        <v>13089030281</v>
      </c>
      <c r="D2221" s="24">
        <v>9816090184561740</v>
      </c>
      <c r="E2221" s="24">
        <v>99</v>
      </c>
      <c r="F2221" s="24">
        <v>53390</v>
      </c>
      <c r="G2221" s="24">
        <v>99970014</v>
      </c>
      <c r="H2221" s="26"/>
      <c r="I2221" s="25">
        <v>0</v>
      </c>
    </row>
    <row r="2222" hidden="1" spans="1:9">
      <c r="A2222" s="24">
        <v>201711</v>
      </c>
      <c r="B2222" s="24">
        <v>459</v>
      </c>
      <c r="C2222" s="24">
        <v>13089030281</v>
      </c>
      <c r="D2222" s="24">
        <v>9816090184561740</v>
      </c>
      <c r="E2222" s="24">
        <v>98</v>
      </c>
      <c r="F2222" s="24">
        <v>53390</v>
      </c>
      <c r="G2222" s="24">
        <v>99970015</v>
      </c>
      <c r="H2222" s="26"/>
      <c r="I2222" s="25">
        <v>0</v>
      </c>
    </row>
    <row r="2223" hidden="1" spans="1:9">
      <c r="A2223" s="24">
        <v>201711</v>
      </c>
      <c r="B2223" s="24">
        <v>459</v>
      </c>
      <c r="C2223" s="24">
        <v>13019085503</v>
      </c>
      <c r="D2223" s="24">
        <v>9815102773696610</v>
      </c>
      <c r="E2223" s="24">
        <v>98</v>
      </c>
      <c r="F2223" s="24">
        <v>53390</v>
      </c>
      <c r="G2223" s="24">
        <v>99970015</v>
      </c>
      <c r="H2223" s="26"/>
      <c r="I2223" s="25">
        <v>0</v>
      </c>
    </row>
    <row r="2224" hidden="1" spans="1:9">
      <c r="A2224" s="24">
        <v>201711</v>
      </c>
      <c r="B2224" s="24">
        <v>459</v>
      </c>
      <c r="C2224" s="24">
        <v>13204591017</v>
      </c>
      <c r="D2224" s="24">
        <v>9817101203657350</v>
      </c>
      <c r="E2224" s="24">
        <v>98</v>
      </c>
      <c r="F2224" s="24">
        <v>53390</v>
      </c>
      <c r="G2224" s="24">
        <v>99970015</v>
      </c>
      <c r="H2224" s="26"/>
      <c r="I2224" s="25">
        <v>0</v>
      </c>
    </row>
    <row r="2225" hidden="1" spans="1:9">
      <c r="A2225" s="24">
        <v>201711</v>
      </c>
      <c r="B2225" s="24">
        <v>459</v>
      </c>
      <c r="C2225" s="24">
        <v>13274657159</v>
      </c>
      <c r="D2225" s="24">
        <v>9817110204443880</v>
      </c>
      <c r="E2225" s="24">
        <v>98</v>
      </c>
      <c r="F2225" s="24">
        <v>53390</v>
      </c>
      <c r="G2225" s="24">
        <v>99970015</v>
      </c>
      <c r="H2225" s="26"/>
      <c r="I2225" s="25">
        <v>0</v>
      </c>
    </row>
    <row r="2226" hidden="1" spans="1:9">
      <c r="A2226" s="24">
        <v>201711</v>
      </c>
      <c r="B2226" s="24">
        <v>459</v>
      </c>
      <c r="C2226" s="24">
        <v>18603679568</v>
      </c>
      <c r="D2226" s="24">
        <v>9815061169665820</v>
      </c>
      <c r="E2226" s="24">
        <v>99</v>
      </c>
      <c r="F2226" s="24">
        <v>53390</v>
      </c>
      <c r="G2226" s="24">
        <v>99970014</v>
      </c>
      <c r="H2226" s="26"/>
      <c r="I2226" s="25">
        <v>0</v>
      </c>
    </row>
    <row r="2227" hidden="1" spans="1:9">
      <c r="A2227" s="24">
        <v>201711</v>
      </c>
      <c r="B2227" s="24">
        <v>459</v>
      </c>
      <c r="C2227" s="24">
        <v>13204591017</v>
      </c>
      <c r="D2227" s="24">
        <v>9817101203657350</v>
      </c>
      <c r="E2227" s="24">
        <v>99</v>
      </c>
      <c r="F2227" s="24">
        <v>53390</v>
      </c>
      <c r="G2227" s="24">
        <v>99970014</v>
      </c>
      <c r="H2227" s="26"/>
      <c r="I2227" s="25">
        <v>0</v>
      </c>
    </row>
    <row r="2228" hidden="1" spans="1:9">
      <c r="A2228" s="24">
        <v>201712</v>
      </c>
      <c r="B2228" s="24">
        <v>451</v>
      </c>
      <c r="C2228" s="24">
        <v>15561582291</v>
      </c>
      <c r="D2228" s="24">
        <v>9817111604883130</v>
      </c>
      <c r="E2228" s="24">
        <v>99</v>
      </c>
      <c r="F2228" s="24">
        <v>53390</v>
      </c>
      <c r="G2228" s="24">
        <v>99970014</v>
      </c>
      <c r="H2228" s="24">
        <v>11549</v>
      </c>
      <c r="I2228" s="25">
        <v>1932250</v>
      </c>
    </row>
    <row r="2229" hidden="1" spans="1:9">
      <c r="A2229" s="24">
        <v>201712</v>
      </c>
      <c r="B2229" s="24">
        <v>451</v>
      </c>
      <c r="C2229" s="24">
        <v>13159850785</v>
      </c>
      <c r="D2229" s="24">
        <v>101108154666827</v>
      </c>
      <c r="E2229" s="24">
        <v>99</v>
      </c>
      <c r="F2229" s="24">
        <v>53390</v>
      </c>
      <c r="G2229" s="24">
        <v>99970016</v>
      </c>
      <c r="H2229" s="24">
        <v>11547</v>
      </c>
      <c r="I2229" s="25">
        <v>400000</v>
      </c>
    </row>
    <row r="2230" hidden="1" spans="1:9">
      <c r="A2230" s="24">
        <v>201712</v>
      </c>
      <c r="B2230" s="24">
        <v>451</v>
      </c>
      <c r="C2230" s="24">
        <v>15546405596</v>
      </c>
      <c r="D2230" s="24">
        <v>9817032495617800</v>
      </c>
      <c r="E2230" s="24">
        <v>99</v>
      </c>
      <c r="F2230" s="24">
        <v>53390</v>
      </c>
      <c r="G2230" s="24">
        <v>99970016</v>
      </c>
      <c r="H2230" s="24">
        <v>11547</v>
      </c>
      <c r="I2230" s="25">
        <v>800000</v>
      </c>
    </row>
    <row r="2231" hidden="1" spans="1:9">
      <c r="A2231" s="24">
        <v>201712</v>
      </c>
      <c r="B2231" s="24">
        <v>451</v>
      </c>
      <c r="C2231" s="24">
        <v>15546624210</v>
      </c>
      <c r="D2231" s="24">
        <v>9816090684827010</v>
      </c>
      <c r="E2231" s="24">
        <v>99</v>
      </c>
      <c r="F2231" s="24">
        <v>53390</v>
      </c>
      <c r="G2231" s="24">
        <v>99970014</v>
      </c>
      <c r="H2231" s="24">
        <v>11549</v>
      </c>
      <c r="I2231" s="25">
        <v>38633150</v>
      </c>
    </row>
    <row r="2232" hidden="1" spans="1:9">
      <c r="A2232" s="24">
        <v>201712</v>
      </c>
      <c r="B2232" s="24">
        <v>459</v>
      </c>
      <c r="C2232" s="24">
        <v>13029836886</v>
      </c>
      <c r="D2232" s="24">
        <v>9816040178713340</v>
      </c>
      <c r="E2232" s="24">
        <v>99</v>
      </c>
      <c r="F2232" s="24">
        <v>53390</v>
      </c>
      <c r="G2232" s="24">
        <v>99970016</v>
      </c>
      <c r="H2232" s="24">
        <v>11547</v>
      </c>
      <c r="I2232" s="25">
        <v>400000</v>
      </c>
    </row>
    <row r="2233" hidden="1" spans="1:9">
      <c r="A2233" s="24">
        <v>201712</v>
      </c>
      <c r="B2233" s="24">
        <v>456</v>
      </c>
      <c r="C2233" s="24">
        <v>15604565830</v>
      </c>
      <c r="D2233" s="24">
        <v>9816080983603520</v>
      </c>
      <c r="E2233" s="24">
        <v>99</v>
      </c>
      <c r="F2233" s="24">
        <v>53390</v>
      </c>
      <c r="G2233" s="24">
        <v>99970016</v>
      </c>
      <c r="H2233" s="24">
        <v>11547</v>
      </c>
      <c r="I2233" s="25">
        <v>200000</v>
      </c>
    </row>
    <row r="2234" hidden="1" spans="1:9">
      <c r="A2234" s="24">
        <v>201712</v>
      </c>
      <c r="B2234" s="24">
        <v>451</v>
      </c>
      <c r="C2234" s="24">
        <v>13206571707</v>
      </c>
      <c r="D2234" s="24">
        <v>9817090402324200</v>
      </c>
      <c r="E2234" s="24">
        <v>99</v>
      </c>
      <c r="F2234" s="24">
        <v>53390</v>
      </c>
      <c r="G2234" s="24">
        <v>99970016</v>
      </c>
      <c r="H2234" s="24">
        <v>11547</v>
      </c>
      <c r="I2234" s="25">
        <v>2000000</v>
      </c>
    </row>
    <row r="2235" hidden="1" spans="1:9">
      <c r="A2235" s="24">
        <v>201712</v>
      </c>
      <c r="B2235" s="24">
        <v>451</v>
      </c>
      <c r="C2235" s="24">
        <v>13019723169</v>
      </c>
      <c r="D2235" s="24">
        <v>9816070482503250</v>
      </c>
      <c r="E2235" s="24">
        <v>99</v>
      </c>
      <c r="F2235" s="24">
        <v>53390</v>
      </c>
      <c r="G2235" s="24">
        <v>99970016</v>
      </c>
      <c r="H2235" s="24">
        <v>11547</v>
      </c>
      <c r="I2235" s="25">
        <v>50000</v>
      </c>
    </row>
    <row r="2236" hidden="1" spans="1:9">
      <c r="A2236" s="24">
        <v>201712</v>
      </c>
      <c r="B2236" s="24">
        <v>451</v>
      </c>
      <c r="C2236" s="24">
        <v>15636160874</v>
      </c>
      <c r="D2236" s="24">
        <v>9816061381580380</v>
      </c>
      <c r="E2236" s="24">
        <v>99</v>
      </c>
      <c r="F2236" s="24">
        <v>53390</v>
      </c>
      <c r="G2236" s="24">
        <v>99970016</v>
      </c>
      <c r="H2236" s="24">
        <v>11547</v>
      </c>
      <c r="I2236" s="25">
        <v>400000</v>
      </c>
    </row>
    <row r="2237" hidden="1" spans="1:9">
      <c r="A2237" s="24">
        <v>201712</v>
      </c>
      <c r="B2237" s="24">
        <v>459</v>
      </c>
      <c r="C2237" s="24">
        <v>18644020869</v>
      </c>
      <c r="D2237" s="24">
        <v>9815101373262960</v>
      </c>
      <c r="E2237" s="24">
        <v>99</v>
      </c>
      <c r="F2237" s="24">
        <v>53390</v>
      </c>
      <c r="G2237" s="24">
        <v>99970016</v>
      </c>
      <c r="H2237" s="24">
        <v>11547</v>
      </c>
      <c r="I2237" s="25">
        <v>1200000</v>
      </c>
    </row>
    <row r="2238" hidden="1" spans="1:9">
      <c r="A2238" s="24">
        <v>201712</v>
      </c>
      <c r="B2238" s="24">
        <v>456</v>
      </c>
      <c r="C2238" s="24">
        <v>13214668068</v>
      </c>
      <c r="D2238" s="24">
        <v>9815120975450940</v>
      </c>
      <c r="E2238" s="24">
        <v>99</v>
      </c>
      <c r="F2238" s="24">
        <v>53390</v>
      </c>
      <c r="G2238" s="24">
        <v>99970016</v>
      </c>
      <c r="H2238" s="24">
        <v>11547</v>
      </c>
      <c r="I2238" s="25">
        <v>800000</v>
      </c>
    </row>
    <row r="2239" hidden="1" spans="1:9">
      <c r="A2239" s="24">
        <v>201712</v>
      </c>
      <c r="B2239" s="24">
        <v>453</v>
      </c>
      <c r="C2239" s="24">
        <v>13045340809</v>
      </c>
      <c r="D2239" s="24">
        <v>9817031395108780</v>
      </c>
      <c r="E2239" s="24">
        <v>99</v>
      </c>
      <c r="F2239" s="24">
        <v>53390</v>
      </c>
      <c r="G2239" s="24">
        <v>99970016</v>
      </c>
      <c r="H2239" s="24">
        <v>11547</v>
      </c>
      <c r="I2239" s="25">
        <v>50000</v>
      </c>
    </row>
    <row r="2240" hidden="1" spans="1:9">
      <c r="A2240" s="24">
        <v>201712</v>
      </c>
      <c r="B2240" s="24">
        <v>451</v>
      </c>
      <c r="C2240" s="24">
        <v>13029847190</v>
      </c>
      <c r="D2240" s="24">
        <v>9817070599986310</v>
      </c>
      <c r="E2240" s="24">
        <v>99</v>
      </c>
      <c r="F2240" s="24">
        <v>53390</v>
      </c>
      <c r="G2240" s="24">
        <v>99970016</v>
      </c>
      <c r="H2240" s="24">
        <v>11547</v>
      </c>
      <c r="I2240" s="25">
        <v>200000</v>
      </c>
    </row>
    <row r="2241" hidden="1" spans="1:9">
      <c r="A2241" s="24">
        <v>201712</v>
      </c>
      <c r="B2241" s="24">
        <v>451</v>
      </c>
      <c r="C2241" s="24">
        <v>13054271356</v>
      </c>
      <c r="D2241" s="24">
        <v>9817102704235630</v>
      </c>
      <c r="E2241" s="24">
        <v>99</v>
      </c>
      <c r="F2241" s="24">
        <v>53390</v>
      </c>
      <c r="G2241" s="24">
        <v>99970016</v>
      </c>
      <c r="H2241" s="24">
        <v>11547</v>
      </c>
      <c r="I2241" s="25">
        <v>200000</v>
      </c>
    </row>
    <row r="2242" hidden="1" spans="1:9">
      <c r="A2242" s="24">
        <v>201712</v>
      </c>
      <c r="B2242" s="24">
        <v>451</v>
      </c>
      <c r="C2242" s="24">
        <v>13115316502</v>
      </c>
      <c r="D2242" s="24">
        <v>9816060881408180</v>
      </c>
      <c r="E2242" s="24">
        <v>99</v>
      </c>
      <c r="F2242" s="24">
        <v>53390</v>
      </c>
      <c r="G2242" s="24">
        <v>99970014</v>
      </c>
      <c r="H2242" s="24">
        <v>11549</v>
      </c>
      <c r="I2242" s="25">
        <v>10850</v>
      </c>
    </row>
    <row r="2243" hidden="1" spans="1:9">
      <c r="A2243" s="24">
        <v>201712</v>
      </c>
      <c r="B2243" s="24">
        <v>451</v>
      </c>
      <c r="C2243" s="24">
        <v>13115316502</v>
      </c>
      <c r="D2243" s="24">
        <v>9816060881408180</v>
      </c>
      <c r="E2243" s="24">
        <v>99</v>
      </c>
      <c r="F2243" s="24">
        <v>53390</v>
      </c>
      <c r="G2243" s="24">
        <v>99970016</v>
      </c>
      <c r="H2243" s="24">
        <v>11547</v>
      </c>
      <c r="I2243" s="25">
        <v>400000</v>
      </c>
    </row>
    <row r="2244" hidden="1" spans="1:9">
      <c r="A2244" s="24">
        <v>201712</v>
      </c>
      <c r="B2244" s="24">
        <v>451</v>
      </c>
      <c r="C2244" s="24">
        <v>13054281568</v>
      </c>
      <c r="D2244" s="24">
        <v>9815112074902200</v>
      </c>
      <c r="E2244" s="24">
        <v>99</v>
      </c>
      <c r="F2244" s="24">
        <v>53390</v>
      </c>
      <c r="G2244" s="24">
        <v>99970014</v>
      </c>
      <c r="H2244" s="24">
        <v>11549</v>
      </c>
      <c r="I2244" s="25">
        <v>316610</v>
      </c>
    </row>
    <row r="2245" hidden="1" spans="1:9">
      <c r="A2245" s="24">
        <v>201712</v>
      </c>
      <c r="B2245" s="24">
        <v>451</v>
      </c>
      <c r="C2245" s="24">
        <v>13045100544</v>
      </c>
      <c r="D2245" s="24">
        <v>9817110304483040</v>
      </c>
      <c r="E2245" s="24">
        <v>99</v>
      </c>
      <c r="F2245" s="24">
        <v>53390</v>
      </c>
      <c r="G2245" s="24">
        <v>99970016</v>
      </c>
      <c r="H2245" s="24">
        <v>11547</v>
      </c>
      <c r="I2245" s="25">
        <v>200000</v>
      </c>
    </row>
    <row r="2246" hidden="1" spans="1:9">
      <c r="A2246" s="24">
        <v>201712</v>
      </c>
      <c r="B2246" s="24">
        <v>453</v>
      </c>
      <c r="C2246" s="24">
        <v>15603631425</v>
      </c>
      <c r="D2246" s="24">
        <v>9816033178657030</v>
      </c>
      <c r="E2246" s="24">
        <v>99</v>
      </c>
      <c r="F2246" s="24">
        <v>53390</v>
      </c>
      <c r="G2246" s="24">
        <v>99970016</v>
      </c>
      <c r="H2246" s="24">
        <v>11547</v>
      </c>
      <c r="I2246" s="25">
        <v>200000</v>
      </c>
    </row>
    <row r="2247" hidden="1" spans="1:9">
      <c r="A2247" s="24">
        <v>201712</v>
      </c>
      <c r="B2247" s="24">
        <v>457</v>
      </c>
      <c r="C2247" s="24">
        <v>13039910121</v>
      </c>
      <c r="D2247" s="24">
        <v>9816101786804990</v>
      </c>
      <c r="E2247" s="24">
        <v>99</v>
      </c>
      <c r="F2247" s="24">
        <v>53390</v>
      </c>
      <c r="G2247" s="24">
        <v>99970016</v>
      </c>
      <c r="H2247" s="24">
        <v>11547</v>
      </c>
      <c r="I2247" s="25">
        <v>50000</v>
      </c>
    </row>
    <row r="2248" hidden="1" spans="1:9">
      <c r="A2248" s="24">
        <v>201712</v>
      </c>
      <c r="B2248" s="24">
        <v>453</v>
      </c>
      <c r="C2248" s="24">
        <v>13091817991</v>
      </c>
      <c r="D2248" s="24">
        <v>9817051097632800</v>
      </c>
      <c r="E2248" s="24">
        <v>99</v>
      </c>
      <c r="F2248" s="24">
        <v>53390</v>
      </c>
      <c r="G2248" s="24">
        <v>99970014</v>
      </c>
      <c r="H2248" s="24">
        <v>11549</v>
      </c>
      <c r="I2248" s="25">
        <v>8640</v>
      </c>
    </row>
    <row r="2249" hidden="1" spans="1:9">
      <c r="A2249" s="24">
        <v>201712</v>
      </c>
      <c r="B2249" s="24">
        <v>453</v>
      </c>
      <c r="C2249" s="24">
        <v>13091817991</v>
      </c>
      <c r="D2249" s="24">
        <v>9817051097632800</v>
      </c>
      <c r="E2249" s="24">
        <v>99</v>
      </c>
      <c r="F2249" s="24">
        <v>53390</v>
      </c>
      <c r="G2249" s="24">
        <v>99970016</v>
      </c>
      <c r="H2249" s="24">
        <v>11547</v>
      </c>
      <c r="I2249" s="25">
        <v>50000</v>
      </c>
    </row>
    <row r="2250" hidden="1" spans="1:9">
      <c r="A2250" s="24">
        <v>201712</v>
      </c>
      <c r="B2250" s="24">
        <v>451</v>
      </c>
      <c r="C2250" s="24">
        <v>13159878569</v>
      </c>
      <c r="D2250" s="24">
        <v>9816121490305070</v>
      </c>
      <c r="E2250" s="24">
        <v>99</v>
      </c>
      <c r="F2250" s="24">
        <v>53390</v>
      </c>
      <c r="G2250" s="24">
        <v>99970016</v>
      </c>
      <c r="H2250" s="24">
        <v>11547</v>
      </c>
      <c r="I2250" s="25">
        <v>100000</v>
      </c>
    </row>
    <row r="2251" hidden="1" spans="1:9">
      <c r="A2251" s="24">
        <v>201712</v>
      </c>
      <c r="B2251" s="24">
        <v>451</v>
      </c>
      <c r="C2251" s="24">
        <v>13199530121</v>
      </c>
      <c r="D2251" s="24">
        <v>9817080901204490</v>
      </c>
      <c r="E2251" s="24">
        <v>99</v>
      </c>
      <c r="F2251" s="24">
        <v>53390</v>
      </c>
      <c r="G2251" s="24">
        <v>99970016</v>
      </c>
      <c r="H2251" s="24">
        <v>11547</v>
      </c>
      <c r="I2251" s="25">
        <v>100000</v>
      </c>
    </row>
    <row r="2252" hidden="1" spans="1:9">
      <c r="A2252" s="24">
        <v>201712</v>
      </c>
      <c r="B2252" s="24">
        <v>451</v>
      </c>
      <c r="C2252" s="24">
        <v>13199530121</v>
      </c>
      <c r="D2252" s="24">
        <v>9817080901204490</v>
      </c>
      <c r="E2252" s="24">
        <v>99</v>
      </c>
      <c r="F2252" s="24">
        <v>53390</v>
      </c>
      <c r="G2252" s="24">
        <v>99970014</v>
      </c>
      <c r="H2252" s="24">
        <v>11549</v>
      </c>
      <c r="I2252" s="25">
        <v>164800</v>
      </c>
    </row>
    <row r="2253" hidden="1" spans="1:9">
      <c r="A2253" s="24">
        <v>201712</v>
      </c>
      <c r="B2253" s="24">
        <v>459</v>
      </c>
      <c r="C2253" s="24">
        <v>13274657159</v>
      </c>
      <c r="D2253" s="24">
        <v>9817110204443880</v>
      </c>
      <c r="E2253" s="24">
        <v>99</v>
      </c>
      <c r="F2253" s="24">
        <v>53390</v>
      </c>
      <c r="G2253" s="24">
        <v>99970016</v>
      </c>
      <c r="H2253" s="24">
        <v>11547</v>
      </c>
      <c r="I2253" s="25">
        <v>100000</v>
      </c>
    </row>
    <row r="2254" hidden="1" spans="1:9">
      <c r="A2254" s="24">
        <v>201712</v>
      </c>
      <c r="B2254" s="24">
        <v>459</v>
      </c>
      <c r="C2254" s="24">
        <v>13089030281</v>
      </c>
      <c r="D2254" s="24">
        <v>9816090184561740</v>
      </c>
      <c r="E2254" s="24">
        <v>99</v>
      </c>
      <c r="F2254" s="24">
        <v>53390</v>
      </c>
      <c r="G2254" s="24">
        <v>99970014</v>
      </c>
      <c r="H2254" s="24">
        <v>11549</v>
      </c>
      <c r="I2254" s="25">
        <v>103880</v>
      </c>
    </row>
    <row r="2255" hidden="1" spans="1:9">
      <c r="A2255" s="24">
        <v>201712</v>
      </c>
      <c r="B2255" s="24">
        <v>459</v>
      </c>
      <c r="C2255" s="24">
        <v>13089030281</v>
      </c>
      <c r="D2255" s="24">
        <v>9816090184561740</v>
      </c>
      <c r="E2255" s="24">
        <v>99</v>
      </c>
      <c r="F2255" s="24">
        <v>53390</v>
      </c>
      <c r="G2255" s="24">
        <v>99970016</v>
      </c>
      <c r="H2255" s="24">
        <v>11547</v>
      </c>
      <c r="I2255" s="25">
        <v>400000</v>
      </c>
    </row>
    <row r="2256" hidden="1" spans="1:9">
      <c r="A2256" s="24">
        <v>201712</v>
      </c>
      <c r="B2256" s="24">
        <v>454</v>
      </c>
      <c r="C2256" s="24">
        <v>15545413110</v>
      </c>
      <c r="D2256" s="24">
        <v>9816011176616520</v>
      </c>
      <c r="E2256" s="24">
        <v>99</v>
      </c>
      <c r="F2256" s="24">
        <v>53390</v>
      </c>
      <c r="G2256" s="24">
        <v>99970016</v>
      </c>
      <c r="H2256" s="24">
        <v>11547</v>
      </c>
      <c r="I2256" s="25">
        <v>200000</v>
      </c>
    </row>
    <row r="2257" hidden="1" spans="1:9">
      <c r="A2257" s="24">
        <v>201712</v>
      </c>
      <c r="B2257" s="24">
        <v>453</v>
      </c>
      <c r="C2257" s="24">
        <v>13039700587</v>
      </c>
      <c r="D2257" s="24">
        <v>9815082071689710</v>
      </c>
      <c r="E2257" s="24">
        <v>99</v>
      </c>
      <c r="F2257" s="24">
        <v>53390</v>
      </c>
      <c r="G2257" s="24">
        <v>99970014</v>
      </c>
      <c r="H2257" s="24">
        <v>11549</v>
      </c>
      <c r="I2257" s="25">
        <v>48560</v>
      </c>
    </row>
    <row r="2258" hidden="1" spans="1:9">
      <c r="A2258" s="24">
        <v>201712</v>
      </c>
      <c r="B2258" s="24">
        <v>453</v>
      </c>
      <c r="C2258" s="24">
        <v>13039700587</v>
      </c>
      <c r="D2258" s="24">
        <v>9815082071689710</v>
      </c>
      <c r="E2258" s="24">
        <v>99</v>
      </c>
      <c r="F2258" s="24">
        <v>53390</v>
      </c>
      <c r="G2258" s="24">
        <v>99970016</v>
      </c>
      <c r="H2258" s="24">
        <v>11547</v>
      </c>
      <c r="I2258" s="25">
        <v>100000</v>
      </c>
    </row>
    <row r="2259" hidden="1" spans="1:9">
      <c r="A2259" s="24">
        <v>201712</v>
      </c>
      <c r="B2259" s="24">
        <v>453</v>
      </c>
      <c r="C2259" s="24">
        <v>15604631379</v>
      </c>
      <c r="D2259" s="24">
        <v>9816030777801050</v>
      </c>
      <c r="E2259" s="24">
        <v>99</v>
      </c>
      <c r="F2259" s="24">
        <v>53390</v>
      </c>
      <c r="G2259" s="24">
        <v>99970016</v>
      </c>
      <c r="H2259" s="24">
        <v>11547</v>
      </c>
      <c r="I2259" s="25">
        <v>50000</v>
      </c>
    </row>
    <row r="2260" hidden="1" spans="1:9">
      <c r="A2260" s="24">
        <v>201712</v>
      </c>
      <c r="B2260" s="24">
        <v>453</v>
      </c>
      <c r="C2260" s="24">
        <v>13115536055</v>
      </c>
      <c r="D2260" s="24">
        <v>9817112705162280</v>
      </c>
      <c r="E2260" s="24">
        <v>99</v>
      </c>
      <c r="F2260" s="24">
        <v>53390</v>
      </c>
      <c r="G2260" s="24">
        <v>99970017</v>
      </c>
      <c r="H2260" s="24">
        <v>11538</v>
      </c>
      <c r="I2260" s="25">
        <v>50000</v>
      </c>
    </row>
    <row r="2261" hidden="1" spans="1:9">
      <c r="A2261" s="24">
        <v>201712</v>
      </c>
      <c r="B2261" s="24">
        <v>453</v>
      </c>
      <c r="C2261" s="24">
        <v>13115536055</v>
      </c>
      <c r="D2261" s="24">
        <v>9817112705162280</v>
      </c>
      <c r="E2261" s="24">
        <v>99</v>
      </c>
      <c r="F2261" s="24">
        <v>53390</v>
      </c>
      <c r="G2261" s="24">
        <v>99970016</v>
      </c>
      <c r="H2261" s="24">
        <v>11547</v>
      </c>
      <c r="I2261" s="25">
        <v>50000</v>
      </c>
    </row>
    <row r="2262" hidden="1" spans="1:9">
      <c r="A2262" s="24">
        <v>201712</v>
      </c>
      <c r="B2262" s="24">
        <v>452</v>
      </c>
      <c r="C2262" s="24">
        <v>13069975019</v>
      </c>
      <c r="D2262" s="24">
        <v>9817110104403400</v>
      </c>
      <c r="E2262" s="24">
        <v>99</v>
      </c>
      <c r="F2262" s="24">
        <v>53390</v>
      </c>
      <c r="G2262" s="24">
        <v>99970017</v>
      </c>
      <c r="H2262" s="24">
        <v>11538</v>
      </c>
      <c r="I2262" s="25">
        <v>800000</v>
      </c>
    </row>
    <row r="2263" hidden="1" spans="1:9">
      <c r="A2263" s="24">
        <v>201712</v>
      </c>
      <c r="B2263" s="24">
        <v>451</v>
      </c>
      <c r="C2263" s="24">
        <v>13029807572</v>
      </c>
      <c r="D2263" s="24">
        <v>9816020377184640</v>
      </c>
      <c r="E2263" s="24">
        <v>99</v>
      </c>
      <c r="F2263" s="24">
        <v>53390</v>
      </c>
      <c r="G2263" s="24">
        <v>99970016</v>
      </c>
      <c r="H2263" s="24">
        <v>11547</v>
      </c>
      <c r="I2263" s="25">
        <v>50000</v>
      </c>
    </row>
    <row r="2264" hidden="1" spans="1:9">
      <c r="A2264" s="24">
        <v>201712</v>
      </c>
      <c r="B2264" s="24">
        <v>455</v>
      </c>
      <c r="C2264" s="24">
        <v>13039953705</v>
      </c>
      <c r="D2264" s="24">
        <v>9816053181124200</v>
      </c>
      <c r="E2264" s="24">
        <v>99</v>
      </c>
      <c r="F2264" s="24">
        <v>53390</v>
      </c>
      <c r="G2264" s="24">
        <v>99970016</v>
      </c>
      <c r="H2264" s="24">
        <v>11547</v>
      </c>
      <c r="I2264" s="25">
        <v>400000</v>
      </c>
    </row>
    <row r="2265" hidden="1" spans="1:9">
      <c r="A2265" s="24">
        <v>201712</v>
      </c>
      <c r="B2265" s="24">
        <v>451</v>
      </c>
      <c r="C2265" s="24">
        <v>13199520937</v>
      </c>
      <c r="D2265" s="24">
        <v>9817092503157040</v>
      </c>
      <c r="E2265" s="24">
        <v>99</v>
      </c>
      <c r="F2265" s="24">
        <v>53390</v>
      </c>
      <c r="G2265" s="24">
        <v>99970014</v>
      </c>
      <c r="H2265" s="24">
        <v>11549</v>
      </c>
      <c r="I2265" s="25">
        <v>22200</v>
      </c>
    </row>
    <row r="2266" hidden="1" spans="1:9">
      <c r="A2266" s="24">
        <v>201712</v>
      </c>
      <c r="B2266" s="24">
        <v>451</v>
      </c>
      <c r="C2266" s="24">
        <v>15663875317</v>
      </c>
      <c r="D2266" s="24">
        <v>9817042897110620</v>
      </c>
      <c r="E2266" s="24">
        <v>99</v>
      </c>
      <c r="F2266" s="24">
        <v>53390</v>
      </c>
      <c r="G2266" s="24">
        <v>99970016</v>
      </c>
      <c r="H2266" s="24">
        <v>11547</v>
      </c>
      <c r="I2266" s="25">
        <v>100000</v>
      </c>
    </row>
    <row r="2267" hidden="1" spans="1:9">
      <c r="A2267" s="24">
        <v>201712</v>
      </c>
      <c r="B2267" s="24">
        <v>451</v>
      </c>
      <c r="C2267" s="24">
        <v>13029726327</v>
      </c>
      <c r="D2267" s="24">
        <v>9816031578020570</v>
      </c>
      <c r="E2267" s="24">
        <v>99</v>
      </c>
      <c r="F2267" s="24">
        <v>53390</v>
      </c>
      <c r="G2267" s="24">
        <v>99970016</v>
      </c>
      <c r="H2267" s="24">
        <v>11547</v>
      </c>
      <c r="I2267" s="25">
        <v>100000</v>
      </c>
    </row>
    <row r="2268" hidden="1" spans="1:9">
      <c r="A2268" s="24">
        <v>201712</v>
      </c>
      <c r="B2268" s="24">
        <v>451</v>
      </c>
      <c r="C2268" s="24">
        <v>13029726327</v>
      </c>
      <c r="D2268" s="24">
        <v>9816031578020570</v>
      </c>
      <c r="E2268" s="24">
        <v>99</v>
      </c>
      <c r="F2268" s="24">
        <v>53390</v>
      </c>
      <c r="G2268" s="24">
        <v>99970014</v>
      </c>
      <c r="H2268" s="24">
        <v>11549</v>
      </c>
      <c r="I2268" s="25">
        <v>200480</v>
      </c>
    </row>
    <row r="2269" hidden="1" spans="1:9">
      <c r="A2269" s="24">
        <v>201712</v>
      </c>
      <c r="B2269" s="24">
        <v>451</v>
      </c>
      <c r="C2269" s="24">
        <v>13206696812</v>
      </c>
      <c r="D2269" s="24">
        <v>9817081401365760</v>
      </c>
      <c r="E2269" s="24">
        <v>99</v>
      </c>
      <c r="F2269" s="24">
        <v>53390</v>
      </c>
      <c r="G2269" s="24">
        <v>99970016</v>
      </c>
      <c r="H2269" s="24">
        <v>11547</v>
      </c>
      <c r="I2269" s="25">
        <v>100000</v>
      </c>
    </row>
    <row r="2270" hidden="1" spans="1:9">
      <c r="A2270" s="24">
        <v>201712</v>
      </c>
      <c r="B2270" s="24">
        <v>459</v>
      </c>
      <c r="C2270" s="24">
        <v>13039826317</v>
      </c>
      <c r="D2270" s="24">
        <v>9815102773691000</v>
      </c>
      <c r="E2270" s="24">
        <v>99</v>
      </c>
      <c r="F2270" s="24">
        <v>53390</v>
      </c>
      <c r="G2270" s="24">
        <v>99970014</v>
      </c>
      <c r="H2270" s="24">
        <v>11549</v>
      </c>
      <c r="I2270" s="25">
        <v>1927080</v>
      </c>
    </row>
    <row r="2271" hidden="1" spans="1:9">
      <c r="A2271" s="24">
        <v>201712</v>
      </c>
      <c r="B2271" s="24">
        <v>452</v>
      </c>
      <c r="C2271" s="24">
        <v>13089740575</v>
      </c>
      <c r="D2271" s="24">
        <v>9816050980206980</v>
      </c>
      <c r="E2271" s="24">
        <v>99</v>
      </c>
      <c r="F2271" s="24">
        <v>53390</v>
      </c>
      <c r="G2271" s="24">
        <v>99970016</v>
      </c>
      <c r="H2271" s="24">
        <v>11547</v>
      </c>
      <c r="I2271" s="25">
        <v>50000</v>
      </c>
    </row>
    <row r="2272" hidden="1" spans="1:9">
      <c r="A2272" s="24">
        <v>201712</v>
      </c>
      <c r="B2272" s="24">
        <v>452</v>
      </c>
      <c r="C2272" s="24">
        <v>15546269462</v>
      </c>
      <c r="D2272" s="24">
        <v>9815110273971200</v>
      </c>
      <c r="E2272" s="24">
        <v>99</v>
      </c>
      <c r="F2272" s="24">
        <v>53390</v>
      </c>
      <c r="G2272" s="24">
        <v>99970016</v>
      </c>
      <c r="H2272" s="24">
        <v>11547</v>
      </c>
      <c r="I2272" s="25">
        <v>800000</v>
      </c>
    </row>
    <row r="2273" hidden="1" spans="1:9">
      <c r="A2273" s="24">
        <v>201712</v>
      </c>
      <c r="B2273" s="24">
        <v>453</v>
      </c>
      <c r="C2273" s="24">
        <v>13154537508</v>
      </c>
      <c r="D2273" s="24">
        <v>9817073100872290</v>
      </c>
      <c r="E2273" s="24">
        <v>99</v>
      </c>
      <c r="F2273" s="24">
        <v>53390</v>
      </c>
      <c r="G2273" s="24">
        <v>99970016</v>
      </c>
      <c r="H2273" s="24">
        <v>11547</v>
      </c>
      <c r="I2273" s="25">
        <v>200000</v>
      </c>
    </row>
    <row r="2274" hidden="1" spans="1:9">
      <c r="A2274" s="24">
        <v>201712</v>
      </c>
      <c r="B2274" s="24">
        <v>464</v>
      </c>
      <c r="C2274" s="24">
        <v>15645570168</v>
      </c>
      <c r="D2274" s="24">
        <v>9815120875435580</v>
      </c>
      <c r="E2274" s="24">
        <v>99</v>
      </c>
      <c r="F2274" s="24">
        <v>53390</v>
      </c>
      <c r="G2274" s="24">
        <v>99970016</v>
      </c>
      <c r="H2274" s="24">
        <v>11547</v>
      </c>
      <c r="I2274" s="25">
        <v>1200000</v>
      </c>
    </row>
    <row r="2275" hidden="1" spans="1:9">
      <c r="A2275" s="24">
        <v>201712</v>
      </c>
      <c r="B2275" s="24">
        <v>451</v>
      </c>
      <c r="C2275" s="24">
        <v>15504500846</v>
      </c>
      <c r="D2275" s="24">
        <v>9816070182412120</v>
      </c>
      <c r="E2275" s="24">
        <v>99</v>
      </c>
      <c r="F2275" s="24">
        <v>53390</v>
      </c>
      <c r="G2275" s="24">
        <v>99970016</v>
      </c>
      <c r="H2275" s="24">
        <v>11547</v>
      </c>
      <c r="I2275" s="25">
        <v>200000</v>
      </c>
    </row>
    <row r="2276" hidden="1" spans="1:9">
      <c r="A2276" s="24">
        <v>201712</v>
      </c>
      <c r="B2276" s="24">
        <v>451</v>
      </c>
      <c r="C2276" s="24">
        <v>18646284550</v>
      </c>
      <c r="D2276" s="24">
        <v>9714040346589210</v>
      </c>
      <c r="E2276" s="24">
        <v>99</v>
      </c>
      <c r="F2276" s="24">
        <v>53390</v>
      </c>
      <c r="G2276" s="24">
        <v>99970016</v>
      </c>
      <c r="H2276" s="24">
        <v>11547</v>
      </c>
      <c r="I2276" s="25">
        <v>100000</v>
      </c>
    </row>
    <row r="2277" hidden="1" spans="1:9">
      <c r="A2277" s="24">
        <v>201712</v>
      </c>
      <c r="B2277" s="24">
        <v>451</v>
      </c>
      <c r="C2277" s="24">
        <v>15545540032</v>
      </c>
      <c r="D2277" s="24">
        <v>101105273082804</v>
      </c>
      <c r="E2277" s="24">
        <v>99</v>
      </c>
      <c r="F2277" s="24">
        <v>53390</v>
      </c>
      <c r="G2277" s="24">
        <v>99970014</v>
      </c>
      <c r="H2277" s="24">
        <v>11549</v>
      </c>
      <c r="I2277" s="25">
        <v>65100</v>
      </c>
    </row>
    <row r="2278" hidden="1" spans="1:9">
      <c r="A2278" s="24">
        <v>201712</v>
      </c>
      <c r="B2278" s="24">
        <v>451</v>
      </c>
      <c r="C2278" s="24">
        <v>15545540032</v>
      </c>
      <c r="D2278" s="24">
        <v>101105273082804</v>
      </c>
      <c r="E2278" s="24">
        <v>99</v>
      </c>
      <c r="F2278" s="24">
        <v>53390</v>
      </c>
      <c r="G2278" s="24">
        <v>99970016</v>
      </c>
      <c r="H2278" s="24">
        <v>11547</v>
      </c>
      <c r="I2278" s="25">
        <v>400000</v>
      </c>
    </row>
    <row r="2279" hidden="1" spans="1:9">
      <c r="A2279" s="24">
        <v>201712</v>
      </c>
      <c r="B2279" s="24">
        <v>459</v>
      </c>
      <c r="C2279" s="24">
        <v>13298771513</v>
      </c>
      <c r="D2279" s="24">
        <v>9817051997964000</v>
      </c>
      <c r="E2279" s="24">
        <v>99</v>
      </c>
      <c r="F2279" s="24">
        <v>53390</v>
      </c>
      <c r="G2279" s="24">
        <v>99970014</v>
      </c>
      <c r="H2279" s="24">
        <v>11549</v>
      </c>
      <c r="I2279" s="25">
        <v>40037790</v>
      </c>
    </row>
    <row r="2280" hidden="1" spans="1:9">
      <c r="A2280" s="24">
        <v>201712</v>
      </c>
      <c r="B2280" s="24">
        <v>452</v>
      </c>
      <c r="C2280" s="24">
        <v>13114620185</v>
      </c>
      <c r="D2280" s="24">
        <v>9817111404811380</v>
      </c>
      <c r="E2280" s="24">
        <v>99</v>
      </c>
      <c r="F2280" s="24">
        <v>53390</v>
      </c>
      <c r="G2280" s="24">
        <v>99970016</v>
      </c>
      <c r="H2280" s="24">
        <v>11547</v>
      </c>
      <c r="I2280" s="25">
        <v>800000</v>
      </c>
    </row>
    <row r="2281" hidden="1" spans="1:9">
      <c r="A2281" s="24">
        <v>201712</v>
      </c>
      <c r="B2281" s="24">
        <v>468</v>
      </c>
      <c r="C2281" s="24">
        <v>15545903995</v>
      </c>
      <c r="D2281" s="24">
        <v>9713042218943040</v>
      </c>
      <c r="E2281" s="24">
        <v>99</v>
      </c>
      <c r="F2281" s="24">
        <v>53390</v>
      </c>
      <c r="G2281" s="24">
        <v>99970016</v>
      </c>
      <c r="H2281" s="24">
        <v>11547</v>
      </c>
      <c r="I2281" s="25">
        <v>100000</v>
      </c>
    </row>
    <row r="2282" hidden="1" spans="1:9">
      <c r="A2282" s="24">
        <v>201712</v>
      </c>
      <c r="B2282" s="24">
        <v>453</v>
      </c>
      <c r="C2282" s="24">
        <v>13224639887</v>
      </c>
      <c r="D2282" s="24">
        <v>9815092772833380</v>
      </c>
      <c r="E2282" s="24">
        <v>99</v>
      </c>
      <c r="F2282" s="24">
        <v>53390</v>
      </c>
      <c r="G2282" s="24">
        <v>99970016</v>
      </c>
      <c r="H2282" s="24">
        <v>11547</v>
      </c>
      <c r="I2282" s="25">
        <v>200000</v>
      </c>
    </row>
    <row r="2283" hidden="1" spans="1:9">
      <c r="A2283" s="24">
        <v>201712</v>
      </c>
      <c r="B2283" s="24">
        <v>467</v>
      </c>
      <c r="C2283" s="24">
        <v>13136966202</v>
      </c>
      <c r="D2283" s="24">
        <v>9713072226639910</v>
      </c>
      <c r="E2283" s="24">
        <v>99</v>
      </c>
      <c r="F2283" s="24">
        <v>53390</v>
      </c>
      <c r="G2283" s="24">
        <v>99970016</v>
      </c>
      <c r="H2283" s="24">
        <v>11547</v>
      </c>
      <c r="I2283" s="25">
        <v>50000</v>
      </c>
    </row>
    <row r="2284" hidden="1" spans="1:9">
      <c r="A2284" s="24">
        <v>201712</v>
      </c>
      <c r="B2284" s="24">
        <v>467</v>
      </c>
      <c r="C2284" s="24">
        <v>13136966202</v>
      </c>
      <c r="D2284" s="24">
        <v>9713072226639910</v>
      </c>
      <c r="E2284" s="24">
        <v>99</v>
      </c>
      <c r="F2284" s="24">
        <v>53390</v>
      </c>
      <c r="G2284" s="24">
        <v>99970014</v>
      </c>
      <c r="H2284" s="24">
        <v>11549</v>
      </c>
      <c r="I2284" s="25">
        <v>54180</v>
      </c>
    </row>
    <row r="2285" hidden="1" spans="1:9">
      <c r="A2285" s="24">
        <v>201712</v>
      </c>
      <c r="B2285" s="24">
        <v>459</v>
      </c>
      <c r="C2285" s="24">
        <v>13251660302</v>
      </c>
      <c r="D2285" s="24">
        <v>9817101803822280</v>
      </c>
      <c r="E2285" s="24">
        <v>99</v>
      </c>
      <c r="F2285" s="24">
        <v>53390</v>
      </c>
      <c r="G2285" s="24">
        <v>99970016</v>
      </c>
      <c r="H2285" s="24">
        <v>11547</v>
      </c>
      <c r="I2285" s="25">
        <v>37740</v>
      </c>
    </row>
    <row r="2286" hidden="1" spans="1:9">
      <c r="A2286" s="24">
        <v>201712</v>
      </c>
      <c r="B2286" s="24">
        <v>459</v>
      </c>
      <c r="C2286" s="24">
        <v>13009831305</v>
      </c>
      <c r="D2286" s="24">
        <v>9816081383734690</v>
      </c>
      <c r="E2286" s="24">
        <v>99</v>
      </c>
      <c r="F2286" s="24">
        <v>53390</v>
      </c>
      <c r="G2286" s="24">
        <v>99970016</v>
      </c>
      <c r="H2286" s="24">
        <v>11547</v>
      </c>
      <c r="I2286" s="25">
        <v>100000</v>
      </c>
    </row>
    <row r="2287" hidden="1" spans="1:9">
      <c r="A2287" s="24">
        <v>201712</v>
      </c>
      <c r="B2287" s="24">
        <v>453</v>
      </c>
      <c r="C2287" s="24">
        <v>13045336752</v>
      </c>
      <c r="D2287" s="24">
        <v>9816040578809050</v>
      </c>
      <c r="E2287" s="24">
        <v>99</v>
      </c>
      <c r="F2287" s="24">
        <v>53390</v>
      </c>
      <c r="G2287" s="24">
        <v>99970016</v>
      </c>
      <c r="H2287" s="24">
        <v>11547</v>
      </c>
      <c r="I2287" s="25">
        <v>100000</v>
      </c>
    </row>
    <row r="2288" hidden="1" spans="1:9">
      <c r="A2288" s="24">
        <v>201712</v>
      </c>
      <c r="B2288" s="24">
        <v>459</v>
      </c>
      <c r="C2288" s="24">
        <v>13045491596</v>
      </c>
      <c r="D2288" s="24">
        <v>9816080483443270</v>
      </c>
      <c r="E2288" s="24">
        <v>99</v>
      </c>
      <c r="F2288" s="24">
        <v>53390</v>
      </c>
      <c r="G2288" s="24">
        <v>99970016</v>
      </c>
      <c r="H2288" s="24">
        <v>11547</v>
      </c>
      <c r="I2288" s="25">
        <v>50000</v>
      </c>
    </row>
    <row r="2289" hidden="1" spans="1:9">
      <c r="A2289" s="24">
        <v>201712</v>
      </c>
      <c r="B2289" s="24">
        <v>453</v>
      </c>
      <c r="C2289" s="24">
        <v>13029951827</v>
      </c>
      <c r="D2289" s="24">
        <v>9817122005886350</v>
      </c>
      <c r="E2289" s="24">
        <v>99</v>
      </c>
      <c r="F2289" s="24">
        <v>53390</v>
      </c>
      <c r="G2289" s="24">
        <v>99970014</v>
      </c>
      <c r="H2289" s="24">
        <v>11549</v>
      </c>
      <c r="I2289" s="25">
        <v>62080</v>
      </c>
    </row>
    <row r="2290" hidden="1" spans="1:9">
      <c r="A2290" s="24">
        <v>201712</v>
      </c>
      <c r="B2290" s="24">
        <v>453</v>
      </c>
      <c r="C2290" s="24">
        <v>13029951827</v>
      </c>
      <c r="D2290" s="24">
        <v>9817122005886350</v>
      </c>
      <c r="E2290" s="24">
        <v>99</v>
      </c>
      <c r="F2290" s="24">
        <v>53390</v>
      </c>
      <c r="G2290" s="24">
        <v>99970016</v>
      </c>
      <c r="H2290" s="24">
        <v>11547</v>
      </c>
      <c r="I2290" s="25">
        <v>100000</v>
      </c>
    </row>
    <row r="2291" hidden="1" spans="1:9">
      <c r="A2291" s="24">
        <v>201712</v>
      </c>
      <c r="B2291" s="24">
        <v>451</v>
      </c>
      <c r="C2291" s="24">
        <v>13029703065</v>
      </c>
      <c r="D2291" s="24">
        <v>9816070482503800</v>
      </c>
      <c r="E2291" s="24">
        <v>99</v>
      </c>
      <c r="F2291" s="24">
        <v>53390</v>
      </c>
      <c r="G2291" s="24">
        <v>99970016</v>
      </c>
      <c r="H2291" s="24">
        <v>11547</v>
      </c>
      <c r="I2291" s="25">
        <v>50000</v>
      </c>
    </row>
    <row r="2292" hidden="1" spans="1:9">
      <c r="A2292" s="24">
        <v>201712</v>
      </c>
      <c r="B2292" s="24">
        <v>451</v>
      </c>
      <c r="C2292" s="24">
        <v>13009803147</v>
      </c>
      <c r="D2292" s="24">
        <v>9816070582524720</v>
      </c>
      <c r="E2292" s="24">
        <v>99</v>
      </c>
      <c r="F2292" s="24">
        <v>53390</v>
      </c>
      <c r="G2292" s="24">
        <v>99970016</v>
      </c>
      <c r="H2292" s="24">
        <v>11547</v>
      </c>
      <c r="I2292" s="25">
        <v>50000</v>
      </c>
    </row>
    <row r="2293" hidden="1" spans="1:9">
      <c r="A2293" s="24">
        <v>201712</v>
      </c>
      <c r="B2293" s="24">
        <v>451</v>
      </c>
      <c r="C2293" s="24">
        <v>18686782050</v>
      </c>
      <c r="D2293" s="24">
        <v>9816121990669030</v>
      </c>
      <c r="E2293" s="24">
        <v>99</v>
      </c>
      <c r="F2293" s="24">
        <v>53390</v>
      </c>
      <c r="G2293" s="24">
        <v>99970014</v>
      </c>
      <c r="H2293" s="24">
        <v>11549</v>
      </c>
      <c r="I2293" s="25">
        <v>8485800</v>
      </c>
    </row>
    <row r="2294" hidden="1" spans="1:9">
      <c r="A2294" s="24">
        <v>201712</v>
      </c>
      <c r="B2294" s="24">
        <v>452</v>
      </c>
      <c r="C2294" s="24">
        <v>13089740575</v>
      </c>
      <c r="D2294" s="24">
        <v>9816050980206980</v>
      </c>
      <c r="E2294" s="24">
        <v>99</v>
      </c>
      <c r="F2294" s="24">
        <v>53390</v>
      </c>
      <c r="G2294" s="24">
        <v>99970014</v>
      </c>
      <c r="H2294" s="24">
        <v>11549</v>
      </c>
      <c r="I2294" s="25">
        <v>6160</v>
      </c>
    </row>
    <row r="2295" hidden="1" spans="1:9">
      <c r="A2295" s="24">
        <v>201712</v>
      </c>
      <c r="B2295" s="24">
        <v>451</v>
      </c>
      <c r="C2295" s="24">
        <v>15694519513</v>
      </c>
      <c r="D2295" s="24">
        <v>9816101986860310</v>
      </c>
      <c r="E2295" s="24">
        <v>99</v>
      </c>
      <c r="F2295" s="24">
        <v>53390</v>
      </c>
      <c r="G2295" s="24">
        <v>99970016</v>
      </c>
      <c r="H2295" s="24">
        <v>11547</v>
      </c>
      <c r="I2295" s="25">
        <v>800000</v>
      </c>
    </row>
    <row r="2296" hidden="1" spans="1:9">
      <c r="A2296" s="24">
        <v>201712</v>
      </c>
      <c r="B2296" s="24">
        <v>464</v>
      </c>
      <c r="C2296" s="24">
        <v>13009968712</v>
      </c>
      <c r="D2296" s="24">
        <v>9816051180285510</v>
      </c>
      <c r="E2296" s="24">
        <v>99</v>
      </c>
      <c r="F2296" s="24">
        <v>53390</v>
      </c>
      <c r="G2296" s="24">
        <v>99970016</v>
      </c>
      <c r="H2296" s="24">
        <v>11547</v>
      </c>
      <c r="I2296" s="25">
        <v>50000</v>
      </c>
    </row>
    <row r="2297" hidden="1" spans="1:9">
      <c r="A2297" s="24">
        <v>201712</v>
      </c>
      <c r="B2297" s="24">
        <v>451</v>
      </c>
      <c r="C2297" s="24">
        <v>15561563870</v>
      </c>
      <c r="D2297" s="24">
        <v>9816092685848590</v>
      </c>
      <c r="E2297" s="24">
        <v>99</v>
      </c>
      <c r="F2297" s="24">
        <v>53390</v>
      </c>
      <c r="G2297" s="24">
        <v>99970016</v>
      </c>
      <c r="H2297" s="24">
        <v>11547</v>
      </c>
      <c r="I2297" s="25">
        <v>50000</v>
      </c>
    </row>
    <row r="2298" hidden="1" spans="1:9">
      <c r="A2298" s="24">
        <v>201712</v>
      </c>
      <c r="B2298" s="24">
        <v>451</v>
      </c>
      <c r="C2298" s="24">
        <v>13125911397</v>
      </c>
      <c r="D2298" s="24">
        <v>9816032178221190</v>
      </c>
      <c r="E2298" s="24">
        <v>99</v>
      </c>
      <c r="F2298" s="24">
        <v>53390</v>
      </c>
      <c r="G2298" s="24">
        <v>99970014</v>
      </c>
      <c r="H2298" s="24">
        <v>11549</v>
      </c>
      <c r="I2298" s="25">
        <v>3257640</v>
      </c>
    </row>
    <row r="2299" hidden="1" spans="1:9">
      <c r="A2299" s="24">
        <v>201712</v>
      </c>
      <c r="B2299" s="24">
        <v>451</v>
      </c>
      <c r="C2299" s="24">
        <v>18503650524</v>
      </c>
      <c r="D2299" s="24">
        <v>9817101903852550</v>
      </c>
      <c r="E2299" s="24">
        <v>99</v>
      </c>
      <c r="F2299" s="24">
        <v>53390</v>
      </c>
      <c r="G2299" s="24">
        <v>99970016</v>
      </c>
      <c r="H2299" s="24">
        <v>11547</v>
      </c>
      <c r="I2299" s="25">
        <v>50000</v>
      </c>
    </row>
    <row r="2300" hidden="1" spans="1:9">
      <c r="A2300" s="24">
        <v>201712</v>
      </c>
      <c r="B2300" s="24">
        <v>451</v>
      </c>
      <c r="C2300" s="24">
        <v>18503650524</v>
      </c>
      <c r="D2300" s="24">
        <v>9817101903852550</v>
      </c>
      <c r="E2300" s="24">
        <v>99</v>
      </c>
      <c r="F2300" s="24">
        <v>53390</v>
      </c>
      <c r="G2300" s="24">
        <v>99970014</v>
      </c>
      <c r="H2300" s="24">
        <v>11549</v>
      </c>
      <c r="I2300" s="25">
        <v>66150</v>
      </c>
    </row>
    <row r="2301" hidden="1" spans="1:9">
      <c r="A2301" s="24">
        <v>201712</v>
      </c>
      <c r="B2301" s="24">
        <v>459</v>
      </c>
      <c r="C2301" s="24">
        <v>15604593101</v>
      </c>
      <c r="D2301" s="24">
        <v>9816031077881550</v>
      </c>
      <c r="E2301" s="24">
        <v>99</v>
      </c>
      <c r="F2301" s="24">
        <v>53390</v>
      </c>
      <c r="G2301" s="24">
        <v>99970016</v>
      </c>
      <c r="H2301" s="24">
        <v>11547</v>
      </c>
      <c r="I2301" s="25">
        <v>800000</v>
      </c>
    </row>
    <row r="2302" hidden="1" spans="1:9">
      <c r="A2302" s="24">
        <v>201712</v>
      </c>
      <c r="B2302" s="24">
        <v>455</v>
      </c>
      <c r="C2302" s="24">
        <v>15545556309</v>
      </c>
      <c r="D2302" s="24">
        <v>9816032978578740</v>
      </c>
      <c r="E2302" s="24">
        <v>99</v>
      </c>
      <c r="F2302" s="24">
        <v>53390</v>
      </c>
      <c r="G2302" s="24">
        <v>99970016</v>
      </c>
      <c r="H2302" s="24">
        <v>11547</v>
      </c>
      <c r="I2302" s="25">
        <v>50000</v>
      </c>
    </row>
    <row r="2303" hidden="1" spans="1:9">
      <c r="A2303" s="24">
        <v>201712</v>
      </c>
      <c r="B2303" s="24">
        <v>459</v>
      </c>
      <c r="C2303" s="24">
        <v>13204591017</v>
      </c>
      <c r="D2303" s="24">
        <v>9817101203657350</v>
      </c>
      <c r="E2303" s="24">
        <v>99</v>
      </c>
      <c r="F2303" s="24">
        <v>53390</v>
      </c>
      <c r="G2303" s="24">
        <v>99970016</v>
      </c>
      <c r="H2303" s="24">
        <v>11547</v>
      </c>
      <c r="I2303" s="25">
        <v>100000</v>
      </c>
    </row>
    <row r="2304" hidden="1" spans="1:9">
      <c r="A2304" s="24">
        <v>201712</v>
      </c>
      <c r="B2304" s="24">
        <v>459</v>
      </c>
      <c r="C2304" s="24">
        <v>13019085503</v>
      </c>
      <c r="D2304" s="24">
        <v>9815102773696610</v>
      </c>
      <c r="E2304" s="24">
        <v>99</v>
      </c>
      <c r="F2304" s="24">
        <v>53390</v>
      </c>
      <c r="G2304" s="24">
        <v>99970016</v>
      </c>
      <c r="H2304" s="24">
        <v>11547</v>
      </c>
      <c r="I2304" s="25">
        <v>400000</v>
      </c>
    </row>
    <row r="2305" hidden="1" spans="1:9">
      <c r="A2305" s="24">
        <v>201712</v>
      </c>
      <c r="B2305" s="24">
        <v>459</v>
      </c>
      <c r="C2305" s="24">
        <v>13019085503</v>
      </c>
      <c r="D2305" s="24">
        <v>9815102773696610</v>
      </c>
      <c r="E2305" s="24">
        <v>99</v>
      </c>
      <c r="F2305" s="24">
        <v>53390</v>
      </c>
      <c r="G2305" s="24">
        <v>99970014</v>
      </c>
      <c r="H2305" s="24">
        <v>11549</v>
      </c>
      <c r="I2305" s="25">
        <v>73700</v>
      </c>
    </row>
    <row r="2306" hidden="1" spans="1:9">
      <c r="A2306" s="24">
        <v>201712</v>
      </c>
      <c r="B2306" s="24">
        <v>458</v>
      </c>
      <c r="C2306" s="24">
        <v>13134583975</v>
      </c>
      <c r="D2306" s="24">
        <v>9817070700066350</v>
      </c>
      <c r="E2306" s="24">
        <v>99</v>
      </c>
      <c r="F2306" s="24">
        <v>53390</v>
      </c>
      <c r="G2306" s="24">
        <v>99970014</v>
      </c>
      <c r="H2306" s="24">
        <v>11549</v>
      </c>
      <c r="I2306" s="25">
        <v>338400</v>
      </c>
    </row>
    <row r="2307" hidden="1" spans="1:9">
      <c r="A2307" s="24">
        <v>201712</v>
      </c>
      <c r="B2307" s="24">
        <v>459</v>
      </c>
      <c r="C2307" s="24">
        <v>18603679568</v>
      </c>
      <c r="D2307" s="24">
        <v>9815061169665820</v>
      </c>
      <c r="E2307" s="24">
        <v>99</v>
      </c>
      <c r="F2307" s="24">
        <v>53390</v>
      </c>
      <c r="G2307" s="24">
        <v>99970016</v>
      </c>
      <c r="H2307" s="24">
        <v>11547</v>
      </c>
      <c r="I2307" s="25">
        <v>800000</v>
      </c>
    </row>
    <row r="2308" hidden="1" spans="1:9">
      <c r="A2308" s="24">
        <v>201712</v>
      </c>
      <c r="B2308" s="24">
        <v>457</v>
      </c>
      <c r="C2308" s="24">
        <v>15636430675</v>
      </c>
      <c r="D2308" s="24">
        <v>9816091285208950</v>
      </c>
      <c r="E2308" s="24">
        <v>99</v>
      </c>
      <c r="F2308" s="24">
        <v>53390</v>
      </c>
      <c r="G2308" s="24">
        <v>99970016</v>
      </c>
      <c r="H2308" s="24">
        <v>11547</v>
      </c>
      <c r="I2308" s="25">
        <v>50000</v>
      </c>
    </row>
    <row r="2309" hidden="1" spans="1:9">
      <c r="A2309" s="24">
        <v>201712</v>
      </c>
      <c r="B2309" s="24">
        <v>451</v>
      </c>
      <c r="C2309" s="24">
        <v>13100874110</v>
      </c>
      <c r="D2309" s="24">
        <v>100708025110887</v>
      </c>
      <c r="E2309" s="24">
        <v>99</v>
      </c>
      <c r="F2309" s="24">
        <v>53390</v>
      </c>
      <c r="G2309" s="24">
        <v>99970016</v>
      </c>
      <c r="H2309" s="24">
        <v>11547</v>
      </c>
      <c r="I2309" s="25">
        <v>400000</v>
      </c>
    </row>
    <row r="2310" hidden="1" spans="1:9">
      <c r="A2310" s="24">
        <v>201712</v>
      </c>
      <c r="B2310" s="24">
        <v>451</v>
      </c>
      <c r="C2310" s="24">
        <v>13100874110</v>
      </c>
      <c r="D2310" s="24">
        <v>100708025110887</v>
      </c>
      <c r="E2310" s="24">
        <v>99</v>
      </c>
      <c r="F2310" s="24">
        <v>53390</v>
      </c>
      <c r="G2310" s="24">
        <v>99970014</v>
      </c>
      <c r="H2310" s="24">
        <v>11549</v>
      </c>
      <c r="I2310" s="25">
        <v>553070</v>
      </c>
    </row>
    <row r="2311" hidden="1" spans="1:9">
      <c r="A2311" s="24">
        <v>201712</v>
      </c>
      <c r="B2311" s="24">
        <v>459</v>
      </c>
      <c r="C2311" s="24">
        <v>13199407682</v>
      </c>
      <c r="D2311" s="24">
        <v>9816082584202310</v>
      </c>
      <c r="E2311" s="24">
        <v>99</v>
      </c>
      <c r="F2311" s="24">
        <v>53390</v>
      </c>
      <c r="G2311" s="24">
        <v>99970016</v>
      </c>
      <c r="H2311" s="24">
        <v>11547</v>
      </c>
      <c r="I2311" s="25">
        <v>100000</v>
      </c>
    </row>
    <row r="2312" hidden="1" spans="1:9">
      <c r="A2312" s="24">
        <v>201712</v>
      </c>
      <c r="B2312" s="24">
        <v>452</v>
      </c>
      <c r="C2312" s="24">
        <v>13069970854</v>
      </c>
      <c r="D2312" s="24">
        <v>9816080983575180</v>
      </c>
      <c r="E2312" s="24">
        <v>99</v>
      </c>
      <c r="F2312" s="24">
        <v>53390</v>
      </c>
      <c r="G2312" s="24">
        <v>99970016</v>
      </c>
      <c r="H2312" s="24">
        <v>11547</v>
      </c>
      <c r="I2312" s="25">
        <v>400000</v>
      </c>
    </row>
    <row r="2313" hidden="1" spans="1:9">
      <c r="A2313" s="24">
        <v>201712</v>
      </c>
      <c r="B2313" s="24">
        <v>459</v>
      </c>
      <c r="C2313" s="24">
        <v>13263585152</v>
      </c>
      <c r="D2313" s="24">
        <v>9817102404064430</v>
      </c>
      <c r="E2313" s="24">
        <v>99</v>
      </c>
      <c r="F2313" s="24">
        <v>53390</v>
      </c>
      <c r="G2313" s="24">
        <v>99970014</v>
      </c>
      <c r="H2313" s="24">
        <v>11549</v>
      </c>
      <c r="I2313" s="25">
        <v>1401360</v>
      </c>
    </row>
    <row r="2314" hidden="1" spans="1:9">
      <c r="A2314" s="24">
        <v>201712</v>
      </c>
      <c r="B2314" s="24">
        <v>458</v>
      </c>
      <c r="C2314" s="24">
        <v>13089625051</v>
      </c>
      <c r="D2314" s="24">
        <v>9816040178686730</v>
      </c>
      <c r="E2314" s="24">
        <v>99</v>
      </c>
      <c r="F2314" s="24">
        <v>53390</v>
      </c>
      <c r="G2314" s="24">
        <v>99970016</v>
      </c>
      <c r="H2314" s="24">
        <v>11547</v>
      </c>
      <c r="I2314" s="25">
        <v>50000</v>
      </c>
    </row>
    <row r="2315" hidden="1" spans="1:9">
      <c r="A2315" s="24">
        <v>201712</v>
      </c>
      <c r="B2315" s="24">
        <v>456</v>
      </c>
      <c r="C2315" s="24">
        <v>13124560757</v>
      </c>
      <c r="D2315" s="24">
        <v>9816062281952890</v>
      </c>
      <c r="E2315" s="24">
        <v>99</v>
      </c>
      <c r="F2315" s="24">
        <v>53390</v>
      </c>
      <c r="G2315" s="24">
        <v>99970016</v>
      </c>
      <c r="H2315" s="24">
        <v>11547</v>
      </c>
      <c r="I2315" s="25">
        <v>100000</v>
      </c>
    </row>
    <row r="2316" hidden="1" spans="1:9">
      <c r="A2316" s="24">
        <v>201712</v>
      </c>
      <c r="B2316" s="24">
        <v>455</v>
      </c>
      <c r="C2316" s="24">
        <v>13039953705</v>
      </c>
      <c r="D2316" s="24">
        <v>9816053181124200</v>
      </c>
      <c r="E2316" s="24">
        <v>99</v>
      </c>
      <c r="F2316" s="24">
        <v>53390</v>
      </c>
      <c r="G2316" s="24">
        <v>99970015</v>
      </c>
      <c r="H2316" s="26"/>
      <c r="I2316" s="25">
        <v>0</v>
      </c>
    </row>
    <row r="2317" hidden="1" spans="1:9">
      <c r="A2317" s="24">
        <v>201712</v>
      </c>
      <c r="B2317" s="24">
        <v>459</v>
      </c>
      <c r="C2317" s="24">
        <v>18644020869</v>
      </c>
      <c r="D2317" s="24">
        <v>9815101373262960</v>
      </c>
      <c r="E2317" s="24">
        <v>99</v>
      </c>
      <c r="F2317" s="24">
        <v>53390</v>
      </c>
      <c r="G2317" s="24">
        <v>99970014</v>
      </c>
      <c r="H2317" s="26"/>
      <c r="I2317" s="25">
        <v>0</v>
      </c>
    </row>
    <row r="2318" hidden="1" spans="1:9">
      <c r="A2318" s="24">
        <v>201712</v>
      </c>
      <c r="B2318" s="24">
        <v>459</v>
      </c>
      <c r="C2318" s="24">
        <v>18644020869</v>
      </c>
      <c r="D2318" s="24">
        <v>9815101373262960</v>
      </c>
      <c r="E2318" s="24">
        <v>99</v>
      </c>
      <c r="F2318" s="24">
        <v>53390</v>
      </c>
      <c r="G2318" s="24">
        <v>99970015</v>
      </c>
      <c r="H2318" s="26"/>
      <c r="I2318" s="25">
        <v>0</v>
      </c>
    </row>
    <row r="2319" hidden="1" spans="1:9">
      <c r="A2319" s="24">
        <v>201712</v>
      </c>
      <c r="B2319" s="24">
        <v>459</v>
      </c>
      <c r="C2319" s="24">
        <v>13274657159</v>
      </c>
      <c r="D2319" s="24">
        <v>9817110204443880</v>
      </c>
      <c r="E2319" s="24">
        <v>99</v>
      </c>
      <c r="F2319" s="24">
        <v>53390</v>
      </c>
      <c r="G2319" s="24">
        <v>99970014</v>
      </c>
      <c r="H2319" s="26"/>
      <c r="I2319" s="25">
        <v>0</v>
      </c>
    </row>
    <row r="2320" hidden="1" spans="1:9">
      <c r="A2320" s="24">
        <v>201712</v>
      </c>
      <c r="B2320" s="24">
        <v>459</v>
      </c>
      <c r="C2320" s="24">
        <v>13263585152</v>
      </c>
      <c r="D2320" s="24">
        <v>9817102404064430</v>
      </c>
      <c r="E2320" s="24">
        <v>99</v>
      </c>
      <c r="F2320" s="24">
        <v>53390</v>
      </c>
      <c r="G2320" s="24">
        <v>99970014</v>
      </c>
      <c r="H2320" s="26"/>
      <c r="I2320" s="25">
        <v>0</v>
      </c>
    </row>
    <row r="2321" hidden="1" spans="1:9">
      <c r="A2321" s="24">
        <v>201712</v>
      </c>
      <c r="B2321" s="24">
        <v>459</v>
      </c>
      <c r="C2321" s="24">
        <v>13019085503</v>
      </c>
      <c r="D2321" s="24">
        <v>9815102773696610</v>
      </c>
      <c r="E2321" s="24">
        <v>99</v>
      </c>
      <c r="F2321" s="24">
        <v>53390</v>
      </c>
      <c r="G2321" s="24">
        <v>99970014</v>
      </c>
      <c r="H2321" s="26"/>
      <c r="I2321" s="25">
        <v>0</v>
      </c>
    </row>
    <row r="2322" hidden="1" spans="1:9">
      <c r="A2322" s="24">
        <v>201712</v>
      </c>
      <c r="B2322" s="24">
        <v>459</v>
      </c>
      <c r="C2322" s="24">
        <v>13199407682</v>
      </c>
      <c r="D2322" s="24">
        <v>9816082584202310</v>
      </c>
      <c r="E2322" s="24">
        <v>99</v>
      </c>
      <c r="F2322" s="24">
        <v>53390</v>
      </c>
      <c r="G2322" s="24">
        <v>99970015</v>
      </c>
      <c r="H2322" s="26"/>
      <c r="I2322" s="25">
        <v>0</v>
      </c>
    </row>
    <row r="2323" hidden="1" spans="1:9">
      <c r="A2323" s="24">
        <v>201712</v>
      </c>
      <c r="B2323" s="24">
        <v>459</v>
      </c>
      <c r="C2323" s="24">
        <v>13029836886</v>
      </c>
      <c r="D2323" s="24">
        <v>9816040178713340</v>
      </c>
      <c r="E2323" s="24">
        <v>99</v>
      </c>
      <c r="F2323" s="24">
        <v>53390</v>
      </c>
      <c r="G2323" s="24">
        <v>99970015</v>
      </c>
      <c r="H2323" s="26"/>
      <c r="I2323" s="25">
        <v>0</v>
      </c>
    </row>
    <row r="2324" hidden="1" spans="1:9">
      <c r="A2324" s="24">
        <v>201712</v>
      </c>
      <c r="B2324" s="24">
        <v>459</v>
      </c>
      <c r="C2324" s="24">
        <v>13039826317</v>
      </c>
      <c r="D2324" s="24">
        <v>9815102773691000</v>
      </c>
      <c r="E2324" s="24">
        <v>99</v>
      </c>
      <c r="F2324" s="24">
        <v>53390</v>
      </c>
      <c r="G2324" s="24">
        <v>99970014</v>
      </c>
      <c r="H2324" s="26"/>
      <c r="I2324" s="25">
        <v>0</v>
      </c>
    </row>
    <row r="2325" hidden="1" spans="1:9">
      <c r="A2325" s="24">
        <v>201712</v>
      </c>
      <c r="B2325" s="24">
        <v>451</v>
      </c>
      <c r="C2325" s="24">
        <v>15694519513</v>
      </c>
      <c r="D2325" s="24">
        <v>9816101986860310</v>
      </c>
      <c r="E2325" s="24">
        <v>99</v>
      </c>
      <c r="F2325" s="24">
        <v>53390</v>
      </c>
      <c r="G2325" s="24">
        <v>99970015</v>
      </c>
      <c r="H2325" s="26"/>
      <c r="I2325" s="25">
        <v>0</v>
      </c>
    </row>
    <row r="2326" hidden="1" spans="1:9">
      <c r="A2326" s="24">
        <v>201712</v>
      </c>
      <c r="B2326" s="24">
        <v>451</v>
      </c>
      <c r="C2326" s="24">
        <v>15694519513</v>
      </c>
      <c r="D2326" s="24">
        <v>9816101986860310</v>
      </c>
      <c r="E2326" s="24">
        <v>99</v>
      </c>
      <c r="F2326" s="24">
        <v>53390</v>
      </c>
      <c r="G2326" s="24">
        <v>99970014</v>
      </c>
      <c r="H2326" s="26"/>
      <c r="I2326" s="25">
        <v>0</v>
      </c>
    </row>
    <row r="2327" hidden="1" spans="1:9">
      <c r="A2327" s="24">
        <v>201712</v>
      </c>
      <c r="B2327" s="24">
        <v>451</v>
      </c>
      <c r="C2327" s="24">
        <v>13206571707</v>
      </c>
      <c r="D2327" s="24">
        <v>9817090402324200</v>
      </c>
      <c r="E2327" s="24">
        <v>99</v>
      </c>
      <c r="F2327" s="24">
        <v>53390</v>
      </c>
      <c r="G2327" s="24">
        <v>99970015</v>
      </c>
      <c r="H2327" s="26"/>
      <c r="I2327" s="25">
        <v>0</v>
      </c>
    </row>
    <row r="2328" hidden="1" spans="1:9">
      <c r="A2328" s="24">
        <v>201712</v>
      </c>
      <c r="B2328" s="24">
        <v>451</v>
      </c>
      <c r="C2328" s="24">
        <v>13029847190</v>
      </c>
      <c r="D2328" s="24">
        <v>9817070599986310</v>
      </c>
      <c r="E2328" s="24">
        <v>99</v>
      </c>
      <c r="F2328" s="24">
        <v>53390</v>
      </c>
      <c r="G2328" s="24">
        <v>99970014</v>
      </c>
      <c r="H2328" s="26"/>
      <c r="I2328" s="25">
        <v>0</v>
      </c>
    </row>
    <row r="2329" hidden="1" spans="1:9">
      <c r="A2329" s="24">
        <v>201712</v>
      </c>
      <c r="B2329" s="24">
        <v>451</v>
      </c>
      <c r="C2329" s="24">
        <v>15546405596</v>
      </c>
      <c r="D2329" s="24">
        <v>9817032495617800</v>
      </c>
      <c r="E2329" s="24">
        <v>99</v>
      </c>
      <c r="F2329" s="24">
        <v>53390</v>
      </c>
      <c r="G2329" s="24">
        <v>99970014</v>
      </c>
      <c r="H2329" s="26"/>
      <c r="I2329" s="25">
        <v>0</v>
      </c>
    </row>
    <row r="2330" hidden="1" spans="1:9">
      <c r="A2330" s="24">
        <v>201712</v>
      </c>
      <c r="B2330" s="24">
        <v>451</v>
      </c>
      <c r="C2330" s="24">
        <v>15561563870</v>
      </c>
      <c r="D2330" s="24">
        <v>9816092685848590</v>
      </c>
      <c r="E2330" s="24">
        <v>99</v>
      </c>
      <c r="F2330" s="24">
        <v>53390</v>
      </c>
      <c r="G2330" s="24">
        <v>99970014</v>
      </c>
      <c r="H2330" s="26"/>
      <c r="I2330" s="25">
        <v>0</v>
      </c>
    </row>
    <row r="2331" hidden="1" spans="1:9">
      <c r="A2331" s="24">
        <v>201712</v>
      </c>
      <c r="B2331" s="24">
        <v>451</v>
      </c>
      <c r="C2331" s="24">
        <v>18686782050</v>
      </c>
      <c r="D2331" s="24">
        <v>9816121990669030</v>
      </c>
      <c r="E2331" s="24">
        <v>99</v>
      </c>
      <c r="F2331" s="24">
        <v>53390</v>
      </c>
      <c r="G2331" s="24">
        <v>99970014</v>
      </c>
      <c r="H2331" s="26"/>
      <c r="I2331" s="25">
        <v>0</v>
      </c>
    </row>
    <row r="2332" hidden="1" spans="1:9">
      <c r="A2332" s="24">
        <v>201712</v>
      </c>
      <c r="B2332" s="24">
        <v>451</v>
      </c>
      <c r="C2332" s="24">
        <v>15636160874</v>
      </c>
      <c r="D2332" s="24">
        <v>9816061381580380</v>
      </c>
      <c r="E2332" s="24">
        <v>99</v>
      </c>
      <c r="F2332" s="24">
        <v>53390</v>
      </c>
      <c r="G2332" s="24">
        <v>99970014</v>
      </c>
      <c r="H2332" s="26"/>
      <c r="I2332" s="25">
        <v>0</v>
      </c>
    </row>
    <row r="2333" hidden="1" spans="1:9">
      <c r="A2333" s="24">
        <v>201712</v>
      </c>
      <c r="B2333" s="24">
        <v>451</v>
      </c>
      <c r="C2333" s="24">
        <v>15636160874</v>
      </c>
      <c r="D2333" s="24">
        <v>9816061381580380</v>
      </c>
      <c r="E2333" s="24">
        <v>99</v>
      </c>
      <c r="F2333" s="24">
        <v>53390</v>
      </c>
      <c r="G2333" s="24">
        <v>99970015</v>
      </c>
      <c r="H2333" s="26"/>
      <c r="I2333" s="25">
        <v>0</v>
      </c>
    </row>
    <row r="2334" hidden="1" spans="1:9">
      <c r="A2334" s="24">
        <v>201712</v>
      </c>
      <c r="B2334" s="24">
        <v>451</v>
      </c>
      <c r="C2334" s="24">
        <v>13054281568</v>
      </c>
      <c r="D2334" s="24">
        <v>9815112074902200</v>
      </c>
      <c r="E2334" s="24">
        <v>99</v>
      </c>
      <c r="F2334" s="24">
        <v>53390</v>
      </c>
      <c r="G2334" s="24">
        <v>99970014</v>
      </c>
      <c r="H2334" s="26"/>
      <c r="I2334" s="25">
        <v>0</v>
      </c>
    </row>
    <row r="2335" hidden="1" spans="1:9">
      <c r="A2335" s="24">
        <v>201712</v>
      </c>
      <c r="B2335" s="24">
        <v>451</v>
      </c>
      <c r="C2335" s="24">
        <v>15504500846</v>
      </c>
      <c r="D2335" s="24">
        <v>9816070182412120</v>
      </c>
      <c r="E2335" s="24">
        <v>99</v>
      </c>
      <c r="F2335" s="24">
        <v>53390</v>
      </c>
      <c r="G2335" s="24">
        <v>99970014</v>
      </c>
      <c r="H2335" s="26"/>
      <c r="I2335" s="25">
        <v>0</v>
      </c>
    </row>
    <row r="2336" hidden="1" spans="1:9">
      <c r="A2336" s="24">
        <v>201712</v>
      </c>
      <c r="B2336" s="24">
        <v>451</v>
      </c>
      <c r="C2336" s="24">
        <v>15561582291</v>
      </c>
      <c r="D2336" s="24">
        <v>9817111604883130</v>
      </c>
      <c r="E2336" s="24">
        <v>99</v>
      </c>
      <c r="F2336" s="24">
        <v>53390</v>
      </c>
      <c r="G2336" s="24">
        <v>99970015</v>
      </c>
      <c r="H2336" s="26"/>
      <c r="I2336" s="25">
        <v>0</v>
      </c>
    </row>
    <row r="2337" hidden="1" spans="1:9">
      <c r="A2337" s="24">
        <v>201712</v>
      </c>
      <c r="B2337" s="24">
        <v>451</v>
      </c>
      <c r="C2337" s="24">
        <v>13029807572</v>
      </c>
      <c r="D2337" s="24">
        <v>9816020377184640</v>
      </c>
      <c r="E2337" s="24">
        <v>99</v>
      </c>
      <c r="F2337" s="24">
        <v>53390</v>
      </c>
      <c r="G2337" s="24">
        <v>99970014</v>
      </c>
      <c r="H2337" s="26"/>
      <c r="I2337" s="25">
        <v>0</v>
      </c>
    </row>
    <row r="2338" hidden="1" spans="1:9">
      <c r="A2338" s="24">
        <v>201712</v>
      </c>
      <c r="B2338" s="24">
        <v>451</v>
      </c>
      <c r="C2338" s="24">
        <v>15546624210</v>
      </c>
      <c r="D2338" s="24">
        <v>9816090684827010</v>
      </c>
      <c r="E2338" s="24">
        <v>99</v>
      </c>
      <c r="F2338" s="24">
        <v>53390</v>
      </c>
      <c r="G2338" s="24">
        <v>99970014</v>
      </c>
      <c r="H2338" s="26"/>
      <c r="I2338" s="25">
        <v>0</v>
      </c>
    </row>
    <row r="2339" hidden="1" spans="1:9">
      <c r="A2339" s="24">
        <v>201712</v>
      </c>
      <c r="B2339" s="24">
        <v>451</v>
      </c>
      <c r="C2339" s="24">
        <v>15663875317</v>
      </c>
      <c r="D2339" s="24">
        <v>9817042897110620</v>
      </c>
      <c r="E2339" s="24">
        <v>99</v>
      </c>
      <c r="F2339" s="24">
        <v>53390</v>
      </c>
      <c r="G2339" s="24">
        <v>99970014</v>
      </c>
      <c r="H2339" s="26"/>
      <c r="I2339" s="25">
        <v>0</v>
      </c>
    </row>
    <row r="2340" hidden="1" spans="1:9">
      <c r="A2340" s="24">
        <v>201712</v>
      </c>
      <c r="B2340" s="24">
        <v>451</v>
      </c>
      <c r="C2340" s="24">
        <v>13125911397</v>
      </c>
      <c r="D2340" s="24">
        <v>9816032178221190</v>
      </c>
      <c r="E2340" s="24">
        <v>99</v>
      </c>
      <c r="F2340" s="24">
        <v>53390</v>
      </c>
      <c r="G2340" s="24">
        <v>99970014</v>
      </c>
      <c r="H2340" s="26"/>
      <c r="I2340" s="25">
        <v>0</v>
      </c>
    </row>
    <row r="2341" hidden="1" spans="1:9">
      <c r="A2341" s="24">
        <v>201712</v>
      </c>
      <c r="B2341" s="24">
        <v>451</v>
      </c>
      <c r="C2341" s="24">
        <v>15504500846</v>
      </c>
      <c r="D2341" s="24">
        <v>9816070182412120</v>
      </c>
      <c r="E2341" s="24">
        <v>99</v>
      </c>
      <c r="F2341" s="24">
        <v>53390</v>
      </c>
      <c r="G2341" s="24">
        <v>99970015</v>
      </c>
      <c r="H2341" s="26"/>
      <c r="I2341" s="25">
        <v>0</v>
      </c>
    </row>
    <row r="2342" hidden="1" spans="1:9">
      <c r="A2342" s="24">
        <v>201712</v>
      </c>
      <c r="B2342" s="24">
        <v>451</v>
      </c>
      <c r="C2342" s="24">
        <v>13019723169</v>
      </c>
      <c r="D2342" s="24">
        <v>9816070482503250</v>
      </c>
      <c r="E2342" s="24">
        <v>99</v>
      </c>
      <c r="F2342" s="24">
        <v>53390</v>
      </c>
      <c r="G2342" s="24">
        <v>99970015</v>
      </c>
      <c r="H2342" s="26"/>
      <c r="I2342" s="25">
        <v>0</v>
      </c>
    </row>
    <row r="2343" hidden="1" spans="1:9">
      <c r="A2343" s="24">
        <v>201712</v>
      </c>
      <c r="B2343" s="24">
        <v>451</v>
      </c>
      <c r="C2343" s="24">
        <v>13009803147</v>
      </c>
      <c r="D2343" s="24">
        <v>9816070582524720</v>
      </c>
      <c r="E2343" s="24">
        <v>99</v>
      </c>
      <c r="F2343" s="24">
        <v>53390</v>
      </c>
      <c r="G2343" s="24">
        <v>99970015</v>
      </c>
      <c r="H2343" s="26"/>
      <c r="I2343" s="25">
        <v>0</v>
      </c>
    </row>
    <row r="2344" hidden="1" spans="1:9">
      <c r="A2344" s="24">
        <v>201712</v>
      </c>
      <c r="B2344" s="24">
        <v>451</v>
      </c>
      <c r="C2344" s="24">
        <v>13125911397</v>
      </c>
      <c r="D2344" s="24">
        <v>9816032178221190</v>
      </c>
      <c r="E2344" s="24">
        <v>99</v>
      </c>
      <c r="F2344" s="24">
        <v>53390</v>
      </c>
      <c r="G2344" s="24">
        <v>99970015</v>
      </c>
      <c r="H2344" s="26"/>
      <c r="I2344" s="25">
        <v>0</v>
      </c>
    </row>
    <row r="2345" hidden="1" spans="1:9">
      <c r="A2345" s="24">
        <v>201712</v>
      </c>
      <c r="B2345" s="24">
        <v>451</v>
      </c>
      <c r="C2345" s="24">
        <v>13045100544</v>
      </c>
      <c r="D2345" s="24">
        <v>9817110304483040</v>
      </c>
      <c r="E2345" s="24">
        <v>99</v>
      </c>
      <c r="F2345" s="24">
        <v>53390</v>
      </c>
      <c r="G2345" s="24">
        <v>99970015</v>
      </c>
      <c r="H2345" s="26"/>
      <c r="I2345" s="25">
        <v>0</v>
      </c>
    </row>
    <row r="2346" hidden="1" spans="1:9">
      <c r="A2346" s="24">
        <v>201712</v>
      </c>
      <c r="B2346" s="24">
        <v>451</v>
      </c>
      <c r="C2346" s="24">
        <v>13019723169</v>
      </c>
      <c r="D2346" s="24">
        <v>9816070482503250</v>
      </c>
      <c r="E2346" s="24">
        <v>99</v>
      </c>
      <c r="F2346" s="24">
        <v>53390</v>
      </c>
      <c r="G2346" s="24">
        <v>99970014</v>
      </c>
      <c r="H2346" s="26"/>
      <c r="I2346" s="25">
        <v>0</v>
      </c>
    </row>
    <row r="2347" hidden="1" spans="1:9">
      <c r="A2347" s="24">
        <v>201712</v>
      </c>
      <c r="B2347" s="24">
        <v>451</v>
      </c>
      <c r="C2347" s="24">
        <v>13029807572</v>
      </c>
      <c r="D2347" s="24">
        <v>9816020377184640</v>
      </c>
      <c r="E2347" s="24">
        <v>99</v>
      </c>
      <c r="F2347" s="24">
        <v>53390</v>
      </c>
      <c r="G2347" s="24">
        <v>99970015</v>
      </c>
      <c r="H2347" s="26"/>
      <c r="I2347" s="25">
        <v>0</v>
      </c>
    </row>
    <row r="2348" hidden="1" spans="1:9">
      <c r="A2348" s="24">
        <v>201712</v>
      </c>
      <c r="B2348" s="24">
        <v>451</v>
      </c>
      <c r="C2348" s="24">
        <v>13199520937</v>
      </c>
      <c r="D2348" s="24">
        <v>9817092503157040</v>
      </c>
      <c r="E2348" s="24">
        <v>99</v>
      </c>
      <c r="F2348" s="24">
        <v>53390</v>
      </c>
      <c r="G2348" s="24">
        <v>99970015</v>
      </c>
      <c r="H2348" s="26"/>
      <c r="I2348" s="25">
        <v>0</v>
      </c>
    </row>
    <row r="2349" hidden="1" spans="1:9">
      <c r="A2349" s="24">
        <v>201712</v>
      </c>
      <c r="B2349" s="24">
        <v>451</v>
      </c>
      <c r="C2349" s="24">
        <v>13100874110</v>
      </c>
      <c r="D2349" s="24">
        <v>100708025110887</v>
      </c>
      <c r="E2349" s="24">
        <v>99</v>
      </c>
      <c r="F2349" s="24">
        <v>53390</v>
      </c>
      <c r="G2349" s="24">
        <v>99970014</v>
      </c>
      <c r="H2349" s="26"/>
      <c r="I2349" s="25">
        <v>0</v>
      </c>
    </row>
    <row r="2350" hidden="1" spans="1:9">
      <c r="A2350" s="24">
        <v>201712</v>
      </c>
      <c r="B2350" s="24">
        <v>451</v>
      </c>
      <c r="C2350" s="24">
        <v>13100874110</v>
      </c>
      <c r="D2350" s="24">
        <v>100708025110887</v>
      </c>
      <c r="E2350" s="24">
        <v>99</v>
      </c>
      <c r="F2350" s="24">
        <v>53390</v>
      </c>
      <c r="G2350" s="24">
        <v>99970015</v>
      </c>
      <c r="H2350" s="26"/>
      <c r="I2350" s="25">
        <v>0</v>
      </c>
    </row>
    <row r="2351" hidden="1" spans="1:9">
      <c r="A2351" s="24">
        <v>201712</v>
      </c>
      <c r="B2351" s="24">
        <v>451</v>
      </c>
      <c r="C2351" s="24">
        <v>13054281568</v>
      </c>
      <c r="D2351" s="24">
        <v>9815112074902200</v>
      </c>
      <c r="E2351" s="24">
        <v>99</v>
      </c>
      <c r="F2351" s="24">
        <v>53390</v>
      </c>
      <c r="G2351" s="24">
        <v>99970015</v>
      </c>
      <c r="H2351" s="26"/>
      <c r="I2351" s="25">
        <v>0</v>
      </c>
    </row>
    <row r="2352" hidden="1" spans="1:9">
      <c r="A2352" s="24">
        <v>201712</v>
      </c>
      <c r="B2352" s="24">
        <v>451</v>
      </c>
      <c r="C2352" s="24">
        <v>18503650524</v>
      </c>
      <c r="D2352" s="24">
        <v>9817101903852550</v>
      </c>
      <c r="E2352" s="24">
        <v>99</v>
      </c>
      <c r="F2352" s="24">
        <v>53390</v>
      </c>
      <c r="G2352" s="24">
        <v>99970014</v>
      </c>
      <c r="H2352" s="26"/>
      <c r="I2352" s="25">
        <v>0</v>
      </c>
    </row>
    <row r="2353" hidden="1" spans="1:9">
      <c r="A2353" s="24">
        <v>201712</v>
      </c>
      <c r="B2353" s="24">
        <v>451</v>
      </c>
      <c r="C2353" s="24">
        <v>13009803147</v>
      </c>
      <c r="D2353" s="24">
        <v>9816070582524720</v>
      </c>
      <c r="E2353" s="24">
        <v>99</v>
      </c>
      <c r="F2353" s="24">
        <v>53390</v>
      </c>
      <c r="G2353" s="24">
        <v>99970014</v>
      </c>
      <c r="H2353" s="26"/>
      <c r="I2353" s="25">
        <v>0</v>
      </c>
    </row>
    <row r="2354" hidden="1" spans="1:9">
      <c r="A2354" s="24">
        <v>201712</v>
      </c>
      <c r="B2354" s="24">
        <v>451</v>
      </c>
      <c r="C2354" s="24">
        <v>13206696812</v>
      </c>
      <c r="D2354" s="24">
        <v>9817081401365760</v>
      </c>
      <c r="E2354" s="24">
        <v>99</v>
      </c>
      <c r="F2354" s="24">
        <v>53390</v>
      </c>
      <c r="G2354" s="24">
        <v>99970015</v>
      </c>
      <c r="H2354" s="26"/>
      <c r="I2354" s="25">
        <v>0</v>
      </c>
    </row>
    <row r="2355" hidden="1" spans="1:9">
      <c r="A2355" s="24">
        <v>201712</v>
      </c>
      <c r="B2355" s="24">
        <v>451</v>
      </c>
      <c r="C2355" s="24">
        <v>15546405596</v>
      </c>
      <c r="D2355" s="24">
        <v>9817032495617800</v>
      </c>
      <c r="E2355" s="24">
        <v>99</v>
      </c>
      <c r="F2355" s="24">
        <v>53390</v>
      </c>
      <c r="G2355" s="24">
        <v>99970015</v>
      </c>
      <c r="H2355" s="26"/>
      <c r="I2355" s="25">
        <v>0</v>
      </c>
    </row>
    <row r="2356" hidden="1" spans="1:9">
      <c r="A2356" s="24">
        <v>201712</v>
      </c>
      <c r="B2356" s="24">
        <v>451</v>
      </c>
      <c r="C2356" s="24">
        <v>13115316502</v>
      </c>
      <c r="D2356" s="24">
        <v>9816060881408180</v>
      </c>
      <c r="E2356" s="24">
        <v>99</v>
      </c>
      <c r="F2356" s="24">
        <v>53390</v>
      </c>
      <c r="G2356" s="24">
        <v>99970014</v>
      </c>
      <c r="H2356" s="26"/>
      <c r="I2356" s="25">
        <v>0</v>
      </c>
    </row>
    <row r="2357" hidden="1" spans="1:9">
      <c r="A2357" s="24">
        <v>201712</v>
      </c>
      <c r="B2357" s="24">
        <v>451</v>
      </c>
      <c r="C2357" s="24">
        <v>13115316502</v>
      </c>
      <c r="D2357" s="24">
        <v>9816060881408180</v>
      </c>
      <c r="E2357" s="24">
        <v>99</v>
      </c>
      <c r="F2357" s="24">
        <v>53390</v>
      </c>
      <c r="G2357" s="24">
        <v>99970015</v>
      </c>
      <c r="H2357" s="26"/>
      <c r="I2357" s="25">
        <v>0</v>
      </c>
    </row>
    <row r="2358" hidden="1" spans="1:9">
      <c r="A2358" s="24">
        <v>201712</v>
      </c>
      <c r="B2358" s="24">
        <v>451</v>
      </c>
      <c r="C2358" s="24">
        <v>13029726327</v>
      </c>
      <c r="D2358" s="24">
        <v>9816031578020570</v>
      </c>
      <c r="E2358" s="24">
        <v>99</v>
      </c>
      <c r="F2358" s="24">
        <v>53390</v>
      </c>
      <c r="G2358" s="24">
        <v>99970014</v>
      </c>
      <c r="H2358" s="26"/>
      <c r="I2358" s="25">
        <v>0</v>
      </c>
    </row>
    <row r="2359" hidden="1" spans="1:9">
      <c r="A2359" s="24">
        <v>201712</v>
      </c>
      <c r="B2359" s="24">
        <v>451</v>
      </c>
      <c r="C2359" s="24">
        <v>13206571707</v>
      </c>
      <c r="D2359" s="24">
        <v>9817090402324200</v>
      </c>
      <c r="E2359" s="24">
        <v>99</v>
      </c>
      <c r="F2359" s="24">
        <v>53390</v>
      </c>
      <c r="G2359" s="24">
        <v>99970014</v>
      </c>
      <c r="H2359" s="26"/>
      <c r="I2359" s="25">
        <v>0</v>
      </c>
    </row>
    <row r="2360" hidden="1" spans="1:9">
      <c r="A2360" s="24">
        <v>201712</v>
      </c>
      <c r="B2360" s="24">
        <v>451</v>
      </c>
      <c r="C2360" s="24">
        <v>18686782050</v>
      </c>
      <c r="D2360" s="24">
        <v>9816121990669030</v>
      </c>
      <c r="E2360" s="24">
        <v>99</v>
      </c>
      <c r="F2360" s="24">
        <v>53390</v>
      </c>
      <c r="G2360" s="24">
        <v>99970015</v>
      </c>
      <c r="H2360" s="26"/>
      <c r="I2360" s="25">
        <v>0</v>
      </c>
    </row>
    <row r="2361" hidden="1" spans="1:9">
      <c r="A2361" s="24">
        <v>201712</v>
      </c>
      <c r="B2361" s="24">
        <v>451</v>
      </c>
      <c r="C2361" s="24">
        <v>15663875317</v>
      </c>
      <c r="D2361" s="24">
        <v>9817042897110620</v>
      </c>
      <c r="E2361" s="24">
        <v>99</v>
      </c>
      <c r="F2361" s="24">
        <v>53390</v>
      </c>
      <c r="G2361" s="24">
        <v>99970015</v>
      </c>
      <c r="H2361" s="26"/>
      <c r="I2361" s="25">
        <v>0</v>
      </c>
    </row>
    <row r="2362" hidden="1" spans="1:9">
      <c r="A2362" s="24">
        <v>201712</v>
      </c>
      <c r="B2362" s="24">
        <v>451</v>
      </c>
      <c r="C2362" s="24">
        <v>18503650524</v>
      </c>
      <c r="D2362" s="24">
        <v>9817101903852550</v>
      </c>
      <c r="E2362" s="24">
        <v>99</v>
      </c>
      <c r="F2362" s="24">
        <v>53390</v>
      </c>
      <c r="G2362" s="24">
        <v>99970015</v>
      </c>
      <c r="H2362" s="26"/>
      <c r="I2362" s="25">
        <v>0</v>
      </c>
    </row>
    <row r="2363" hidden="1" spans="1:9">
      <c r="A2363" s="24">
        <v>201712</v>
      </c>
      <c r="B2363" s="24">
        <v>451</v>
      </c>
      <c r="C2363" s="24">
        <v>13199530121</v>
      </c>
      <c r="D2363" s="24">
        <v>9817080901204490</v>
      </c>
      <c r="E2363" s="24">
        <v>99</v>
      </c>
      <c r="F2363" s="24">
        <v>53390</v>
      </c>
      <c r="G2363" s="24">
        <v>99970014</v>
      </c>
      <c r="H2363" s="26"/>
      <c r="I2363" s="25">
        <v>0</v>
      </c>
    </row>
    <row r="2364" hidden="1" spans="1:9">
      <c r="A2364" s="24">
        <v>201712</v>
      </c>
      <c r="B2364" s="24">
        <v>451</v>
      </c>
      <c r="C2364" s="24">
        <v>13029847190</v>
      </c>
      <c r="D2364" s="24">
        <v>9817070599986310</v>
      </c>
      <c r="E2364" s="24">
        <v>99</v>
      </c>
      <c r="F2364" s="24">
        <v>53390</v>
      </c>
      <c r="G2364" s="24">
        <v>99970015</v>
      </c>
      <c r="H2364" s="26"/>
      <c r="I2364" s="25">
        <v>0</v>
      </c>
    </row>
    <row r="2365" hidden="1" spans="1:9">
      <c r="A2365" s="24">
        <v>201712</v>
      </c>
      <c r="B2365" s="24">
        <v>451</v>
      </c>
      <c r="C2365" s="24">
        <v>13029726327</v>
      </c>
      <c r="D2365" s="24">
        <v>9816031578020570</v>
      </c>
      <c r="E2365" s="24">
        <v>99</v>
      </c>
      <c r="F2365" s="24">
        <v>53390</v>
      </c>
      <c r="G2365" s="24">
        <v>99970015</v>
      </c>
      <c r="H2365" s="26"/>
      <c r="I2365" s="25">
        <v>0</v>
      </c>
    </row>
    <row r="2366" hidden="1" spans="1:9">
      <c r="A2366" s="24">
        <v>201712</v>
      </c>
      <c r="B2366" s="24">
        <v>451</v>
      </c>
      <c r="C2366" s="24">
        <v>15545540032</v>
      </c>
      <c r="D2366" s="24">
        <v>101105273082804</v>
      </c>
      <c r="E2366" s="24">
        <v>99</v>
      </c>
      <c r="F2366" s="24">
        <v>53390</v>
      </c>
      <c r="G2366" s="24">
        <v>99970014</v>
      </c>
      <c r="H2366" s="26"/>
      <c r="I2366" s="25">
        <v>0</v>
      </c>
    </row>
    <row r="2367" hidden="1" spans="1:9">
      <c r="A2367" s="24">
        <v>201712</v>
      </c>
      <c r="B2367" s="24">
        <v>451</v>
      </c>
      <c r="C2367" s="24">
        <v>15545540032</v>
      </c>
      <c r="D2367" s="24">
        <v>101105273082804</v>
      </c>
      <c r="E2367" s="24">
        <v>99</v>
      </c>
      <c r="F2367" s="24">
        <v>53390</v>
      </c>
      <c r="G2367" s="24">
        <v>99970015</v>
      </c>
      <c r="H2367" s="26"/>
      <c r="I2367" s="25">
        <v>0</v>
      </c>
    </row>
    <row r="2368" hidden="1" spans="1:9">
      <c r="A2368" s="24">
        <v>201712</v>
      </c>
      <c r="B2368" s="24">
        <v>451</v>
      </c>
      <c r="C2368" s="24">
        <v>13045100544</v>
      </c>
      <c r="D2368" s="24">
        <v>9817110304483040</v>
      </c>
      <c r="E2368" s="24">
        <v>99</v>
      </c>
      <c r="F2368" s="24">
        <v>53390</v>
      </c>
      <c r="G2368" s="24">
        <v>99970014</v>
      </c>
      <c r="H2368" s="26"/>
      <c r="I2368" s="25">
        <v>0</v>
      </c>
    </row>
    <row r="2369" hidden="1" spans="1:9">
      <c r="A2369" s="24">
        <v>201712</v>
      </c>
      <c r="B2369" s="24">
        <v>451</v>
      </c>
      <c r="C2369" s="24">
        <v>15561582291</v>
      </c>
      <c r="D2369" s="24">
        <v>9817111604883130</v>
      </c>
      <c r="E2369" s="24">
        <v>99</v>
      </c>
      <c r="F2369" s="24">
        <v>53390</v>
      </c>
      <c r="G2369" s="24">
        <v>99970014</v>
      </c>
      <c r="H2369" s="26"/>
      <c r="I2369" s="25">
        <v>0</v>
      </c>
    </row>
    <row r="2370" hidden="1" spans="1:9">
      <c r="A2370" s="24">
        <v>201712</v>
      </c>
      <c r="B2370" s="24">
        <v>451</v>
      </c>
      <c r="C2370" s="24">
        <v>13199530121</v>
      </c>
      <c r="D2370" s="24">
        <v>9817080901204490</v>
      </c>
      <c r="E2370" s="24">
        <v>99</v>
      </c>
      <c r="F2370" s="24">
        <v>53390</v>
      </c>
      <c r="G2370" s="24">
        <v>99970015</v>
      </c>
      <c r="H2370" s="26"/>
      <c r="I2370" s="25">
        <v>0</v>
      </c>
    </row>
    <row r="2371" hidden="1" spans="1:9">
      <c r="A2371" s="24">
        <v>201712</v>
      </c>
      <c r="B2371" s="24">
        <v>451</v>
      </c>
      <c r="C2371" s="24">
        <v>13206696812</v>
      </c>
      <c r="D2371" s="24">
        <v>9817081401365760</v>
      </c>
      <c r="E2371" s="24">
        <v>99</v>
      </c>
      <c r="F2371" s="24">
        <v>53390</v>
      </c>
      <c r="G2371" s="24">
        <v>99970014</v>
      </c>
      <c r="H2371" s="26"/>
      <c r="I2371" s="25">
        <v>0</v>
      </c>
    </row>
    <row r="2372" hidden="1" spans="1:9">
      <c r="A2372" s="24">
        <v>201712</v>
      </c>
      <c r="B2372" s="24">
        <v>451</v>
      </c>
      <c r="C2372" s="24">
        <v>15546624210</v>
      </c>
      <c r="D2372" s="24">
        <v>9816090684827010</v>
      </c>
      <c r="E2372" s="24">
        <v>99</v>
      </c>
      <c r="F2372" s="24">
        <v>53390</v>
      </c>
      <c r="G2372" s="24">
        <v>99970015</v>
      </c>
      <c r="H2372" s="26"/>
      <c r="I2372" s="25">
        <v>0</v>
      </c>
    </row>
    <row r="2373" hidden="1" spans="1:9">
      <c r="A2373" s="24">
        <v>201712</v>
      </c>
      <c r="B2373" s="24">
        <v>451</v>
      </c>
      <c r="C2373" s="24">
        <v>13199520937</v>
      </c>
      <c r="D2373" s="24">
        <v>9817092503157040</v>
      </c>
      <c r="E2373" s="24">
        <v>99</v>
      </c>
      <c r="F2373" s="24">
        <v>53390</v>
      </c>
      <c r="G2373" s="24">
        <v>99970014</v>
      </c>
      <c r="H2373" s="26"/>
      <c r="I2373" s="25">
        <v>0</v>
      </c>
    </row>
    <row r="2374" hidden="1" spans="1:9">
      <c r="A2374" s="24">
        <v>201712</v>
      </c>
      <c r="B2374" s="24">
        <v>452</v>
      </c>
      <c r="C2374" s="24">
        <v>13069975019</v>
      </c>
      <c r="D2374" s="24">
        <v>9817110104403400</v>
      </c>
      <c r="E2374" s="24">
        <v>99</v>
      </c>
      <c r="F2374" s="24">
        <v>53390</v>
      </c>
      <c r="G2374" s="24">
        <v>99970015</v>
      </c>
      <c r="H2374" s="26"/>
      <c r="I2374" s="25">
        <v>0</v>
      </c>
    </row>
    <row r="2375" hidden="1" spans="1:9">
      <c r="A2375" s="24">
        <v>201712</v>
      </c>
      <c r="B2375" s="24">
        <v>452</v>
      </c>
      <c r="C2375" s="24">
        <v>13069970854</v>
      </c>
      <c r="D2375" s="24">
        <v>9816080983575180</v>
      </c>
      <c r="E2375" s="24">
        <v>99</v>
      </c>
      <c r="F2375" s="24">
        <v>53390</v>
      </c>
      <c r="G2375" s="24">
        <v>99970015</v>
      </c>
      <c r="H2375" s="26"/>
      <c r="I2375" s="25">
        <v>0</v>
      </c>
    </row>
    <row r="2376" hidden="1" spans="1:9">
      <c r="A2376" s="24">
        <v>201712</v>
      </c>
      <c r="B2376" s="24">
        <v>452</v>
      </c>
      <c r="C2376" s="24">
        <v>13089740575</v>
      </c>
      <c r="D2376" s="24">
        <v>9816050980206980</v>
      </c>
      <c r="E2376" s="24">
        <v>99</v>
      </c>
      <c r="F2376" s="24">
        <v>53390</v>
      </c>
      <c r="G2376" s="24">
        <v>99970014</v>
      </c>
      <c r="H2376" s="26"/>
      <c r="I2376" s="25">
        <v>0</v>
      </c>
    </row>
    <row r="2377" hidden="1" spans="1:9">
      <c r="A2377" s="24">
        <v>201712</v>
      </c>
      <c r="B2377" s="24">
        <v>452</v>
      </c>
      <c r="C2377" s="24">
        <v>13089740575</v>
      </c>
      <c r="D2377" s="24">
        <v>9816050980206980</v>
      </c>
      <c r="E2377" s="24">
        <v>99</v>
      </c>
      <c r="F2377" s="24">
        <v>53390</v>
      </c>
      <c r="G2377" s="24">
        <v>99970015</v>
      </c>
      <c r="H2377" s="26"/>
      <c r="I2377" s="25">
        <v>0</v>
      </c>
    </row>
    <row r="2378" hidden="1" spans="1:9">
      <c r="A2378" s="24">
        <v>201712</v>
      </c>
      <c r="B2378" s="24">
        <v>452</v>
      </c>
      <c r="C2378" s="24">
        <v>13114620185</v>
      </c>
      <c r="D2378" s="24">
        <v>9817111404811380</v>
      </c>
      <c r="E2378" s="24">
        <v>99</v>
      </c>
      <c r="F2378" s="24">
        <v>53390</v>
      </c>
      <c r="G2378" s="24">
        <v>99970015</v>
      </c>
      <c r="H2378" s="26"/>
      <c r="I2378" s="25">
        <v>0</v>
      </c>
    </row>
    <row r="2379" hidden="1" spans="1:9">
      <c r="A2379" s="24">
        <v>201712</v>
      </c>
      <c r="B2379" s="24">
        <v>452</v>
      </c>
      <c r="C2379" s="24">
        <v>13069975019</v>
      </c>
      <c r="D2379" s="24">
        <v>9817110104403400</v>
      </c>
      <c r="E2379" s="24">
        <v>99</v>
      </c>
      <c r="F2379" s="24">
        <v>53390</v>
      </c>
      <c r="G2379" s="24">
        <v>99970014</v>
      </c>
      <c r="H2379" s="26"/>
      <c r="I2379" s="25">
        <v>0</v>
      </c>
    </row>
    <row r="2380" hidden="1" spans="1:9">
      <c r="A2380" s="24">
        <v>201712</v>
      </c>
      <c r="B2380" s="24">
        <v>452</v>
      </c>
      <c r="C2380" s="24">
        <v>13114620185</v>
      </c>
      <c r="D2380" s="24">
        <v>9817111404811380</v>
      </c>
      <c r="E2380" s="24">
        <v>99</v>
      </c>
      <c r="F2380" s="24">
        <v>53390</v>
      </c>
      <c r="G2380" s="24">
        <v>99970014</v>
      </c>
      <c r="H2380" s="26"/>
      <c r="I2380" s="25">
        <v>0</v>
      </c>
    </row>
    <row r="2381" hidden="1" spans="1:9">
      <c r="A2381" s="24">
        <v>201712</v>
      </c>
      <c r="B2381" s="24">
        <v>454</v>
      </c>
      <c r="C2381" s="24">
        <v>15545413110</v>
      </c>
      <c r="D2381" s="24">
        <v>9816011176616520</v>
      </c>
      <c r="E2381" s="24">
        <v>99</v>
      </c>
      <c r="F2381" s="24">
        <v>53390</v>
      </c>
      <c r="G2381" s="24">
        <v>99970015</v>
      </c>
      <c r="H2381" s="26"/>
      <c r="I2381" s="25">
        <v>0</v>
      </c>
    </row>
    <row r="2382" hidden="1" spans="1:9">
      <c r="A2382" s="24">
        <v>201712</v>
      </c>
      <c r="B2382" s="24">
        <v>454</v>
      </c>
      <c r="C2382" s="24">
        <v>15545413110</v>
      </c>
      <c r="D2382" s="24">
        <v>9816011176616520</v>
      </c>
      <c r="E2382" s="24">
        <v>99</v>
      </c>
      <c r="F2382" s="24">
        <v>53390</v>
      </c>
      <c r="G2382" s="24">
        <v>99970014</v>
      </c>
      <c r="H2382" s="26"/>
      <c r="I2382" s="25">
        <v>0</v>
      </c>
    </row>
    <row r="2383" hidden="1" spans="1:9">
      <c r="A2383" s="24">
        <v>201712</v>
      </c>
      <c r="B2383" s="24">
        <v>464</v>
      </c>
      <c r="C2383" s="24">
        <v>15645570168</v>
      </c>
      <c r="D2383" s="24">
        <v>9815120875435580</v>
      </c>
      <c r="E2383" s="24">
        <v>99</v>
      </c>
      <c r="F2383" s="24">
        <v>53390</v>
      </c>
      <c r="G2383" s="24">
        <v>99970015</v>
      </c>
      <c r="H2383" s="26"/>
      <c r="I2383" s="25">
        <v>0</v>
      </c>
    </row>
    <row r="2384" hidden="1" spans="1:9">
      <c r="A2384" s="24">
        <v>201712</v>
      </c>
      <c r="B2384" s="24">
        <v>464</v>
      </c>
      <c r="C2384" s="24">
        <v>15645570168</v>
      </c>
      <c r="D2384" s="24">
        <v>9815120875435580</v>
      </c>
      <c r="E2384" s="24">
        <v>99</v>
      </c>
      <c r="F2384" s="24">
        <v>53390</v>
      </c>
      <c r="G2384" s="24">
        <v>99970014</v>
      </c>
      <c r="H2384" s="26"/>
      <c r="I2384" s="25">
        <v>0</v>
      </c>
    </row>
    <row r="2385" hidden="1" spans="1:9">
      <c r="A2385" s="24">
        <v>201712</v>
      </c>
      <c r="B2385" s="24">
        <v>453</v>
      </c>
      <c r="C2385" s="24">
        <v>15603631425</v>
      </c>
      <c r="D2385" s="24">
        <v>9816033178657030</v>
      </c>
      <c r="E2385" s="24">
        <v>99</v>
      </c>
      <c r="F2385" s="24">
        <v>53390</v>
      </c>
      <c r="G2385" s="24">
        <v>99970014</v>
      </c>
      <c r="H2385" s="26"/>
      <c r="I2385" s="25">
        <v>0</v>
      </c>
    </row>
    <row r="2386" hidden="1" spans="1:9">
      <c r="A2386" s="24">
        <v>201712</v>
      </c>
      <c r="B2386" s="24">
        <v>453</v>
      </c>
      <c r="C2386" s="24">
        <v>13029951827</v>
      </c>
      <c r="D2386" s="24">
        <v>9817122005886350</v>
      </c>
      <c r="E2386" s="24">
        <v>99</v>
      </c>
      <c r="F2386" s="24">
        <v>53390</v>
      </c>
      <c r="G2386" s="24">
        <v>99970014</v>
      </c>
      <c r="H2386" s="26"/>
      <c r="I2386" s="25">
        <v>0</v>
      </c>
    </row>
    <row r="2387" hidden="1" spans="1:9">
      <c r="A2387" s="24">
        <v>201712</v>
      </c>
      <c r="B2387" s="24">
        <v>453</v>
      </c>
      <c r="C2387" s="24">
        <v>13039700587</v>
      </c>
      <c r="D2387" s="24">
        <v>9815082071689710</v>
      </c>
      <c r="E2387" s="24">
        <v>99</v>
      </c>
      <c r="F2387" s="24">
        <v>53390</v>
      </c>
      <c r="G2387" s="24">
        <v>99970015</v>
      </c>
      <c r="H2387" s="26"/>
      <c r="I2387" s="25">
        <v>0</v>
      </c>
    </row>
    <row r="2388" hidden="1" spans="1:9">
      <c r="A2388" s="24">
        <v>201712</v>
      </c>
      <c r="B2388" s="24">
        <v>453</v>
      </c>
      <c r="C2388" s="24">
        <v>13154537508</v>
      </c>
      <c r="D2388" s="24">
        <v>9817073100872290</v>
      </c>
      <c r="E2388" s="24">
        <v>99</v>
      </c>
      <c r="F2388" s="24">
        <v>53390</v>
      </c>
      <c r="G2388" s="24">
        <v>99970015</v>
      </c>
      <c r="H2388" s="26"/>
      <c r="I2388" s="25">
        <v>0</v>
      </c>
    </row>
    <row r="2389" hidden="1" spans="1:9">
      <c r="A2389" s="24">
        <v>201712</v>
      </c>
      <c r="B2389" s="24">
        <v>453</v>
      </c>
      <c r="C2389" s="24">
        <v>15604631379</v>
      </c>
      <c r="D2389" s="24">
        <v>9816030777801050</v>
      </c>
      <c r="E2389" s="24">
        <v>99</v>
      </c>
      <c r="F2389" s="24">
        <v>53390</v>
      </c>
      <c r="G2389" s="24">
        <v>99970015</v>
      </c>
      <c r="H2389" s="26"/>
      <c r="I2389" s="25">
        <v>0</v>
      </c>
    </row>
    <row r="2390" hidden="1" spans="1:9">
      <c r="A2390" s="24">
        <v>201712</v>
      </c>
      <c r="B2390" s="24">
        <v>453</v>
      </c>
      <c r="C2390" s="24">
        <v>13091817991</v>
      </c>
      <c r="D2390" s="24">
        <v>9817051097632800</v>
      </c>
      <c r="E2390" s="24">
        <v>99</v>
      </c>
      <c r="F2390" s="24">
        <v>53390</v>
      </c>
      <c r="G2390" s="24">
        <v>99970015</v>
      </c>
      <c r="H2390" s="26"/>
      <c r="I2390" s="25">
        <v>0</v>
      </c>
    </row>
    <row r="2391" hidden="1" spans="1:9">
      <c r="A2391" s="24">
        <v>201712</v>
      </c>
      <c r="B2391" s="24">
        <v>453</v>
      </c>
      <c r="C2391" s="24">
        <v>15604631379</v>
      </c>
      <c r="D2391" s="24">
        <v>9816030777801050</v>
      </c>
      <c r="E2391" s="24">
        <v>99</v>
      </c>
      <c r="F2391" s="24">
        <v>53390</v>
      </c>
      <c r="G2391" s="24">
        <v>99970014</v>
      </c>
      <c r="H2391" s="26"/>
      <c r="I2391" s="25">
        <v>0</v>
      </c>
    </row>
    <row r="2392" hidden="1" spans="1:9">
      <c r="A2392" s="24">
        <v>201712</v>
      </c>
      <c r="B2392" s="24">
        <v>453</v>
      </c>
      <c r="C2392" s="24">
        <v>13115536055</v>
      </c>
      <c r="D2392" s="24">
        <v>9817112705162280</v>
      </c>
      <c r="E2392" s="24">
        <v>99</v>
      </c>
      <c r="F2392" s="24">
        <v>53390</v>
      </c>
      <c r="G2392" s="24">
        <v>99970014</v>
      </c>
      <c r="H2392" s="26"/>
      <c r="I2392" s="25">
        <v>0</v>
      </c>
    </row>
    <row r="2393" hidden="1" spans="1:9">
      <c r="A2393" s="24">
        <v>201712</v>
      </c>
      <c r="B2393" s="24">
        <v>453</v>
      </c>
      <c r="C2393" s="24">
        <v>13039700587</v>
      </c>
      <c r="D2393" s="24">
        <v>9815082071689710</v>
      </c>
      <c r="E2393" s="24">
        <v>99</v>
      </c>
      <c r="F2393" s="24">
        <v>53390</v>
      </c>
      <c r="G2393" s="24">
        <v>99970014</v>
      </c>
      <c r="H2393" s="26"/>
      <c r="I2393" s="25">
        <v>0</v>
      </c>
    </row>
    <row r="2394" hidden="1" spans="1:9">
      <c r="A2394" s="24">
        <v>201712</v>
      </c>
      <c r="B2394" s="24">
        <v>453</v>
      </c>
      <c r="C2394" s="24">
        <v>13115536055</v>
      </c>
      <c r="D2394" s="24">
        <v>9817112705162280</v>
      </c>
      <c r="E2394" s="24">
        <v>99</v>
      </c>
      <c r="F2394" s="24">
        <v>53390</v>
      </c>
      <c r="G2394" s="24">
        <v>99970015</v>
      </c>
      <c r="H2394" s="26"/>
      <c r="I2394" s="25">
        <v>0</v>
      </c>
    </row>
    <row r="2395" hidden="1" spans="1:9">
      <c r="A2395" s="24">
        <v>201712</v>
      </c>
      <c r="B2395" s="24">
        <v>453</v>
      </c>
      <c r="C2395" s="24">
        <v>13091817991</v>
      </c>
      <c r="D2395" s="24">
        <v>9817051097632800</v>
      </c>
      <c r="E2395" s="24">
        <v>99</v>
      </c>
      <c r="F2395" s="24">
        <v>53390</v>
      </c>
      <c r="G2395" s="24">
        <v>99970014</v>
      </c>
      <c r="H2395" s="26"/>
      <c r="I2395" s="25">
        <v>0</v>
      </c>
    </row>
    <row r="2396" hidden="1" spans="1:9">
      <c r="A2396" s="24">
        <v>201712</v>
      </c>
      <c r="B2396" s="24">
        <v>453</v>
      </c>
      <c r="C2396" s="24">
        <v>15603631425</v>
      </c>
      <c r="D2396" s="24">
        <v>9816033178657030</v>
      </c>
      <c r="E2396" s="24">
        <v>99</v>
      </c>
      <c r="F2396" s="24">
        <v>53390</v>
      </c>
      <c r="G2396" s="24">
        <v>99970015</v>
      </c>
      <c r="H2396" s="26"/>
      <c r="I2396" s="25">
        <v>0</v>
      </c>
    </row>
    <row r="2397" hidden="1" spans="1:9">
      <c r="A2397" s="24">
        <v>201712</v>
      </c>
      <c r="B2397" s="24">
        <v>453</v>
      </c>
      <c r="C2397" s="24">
        <v>13154537508</v>
      </c>
      <c r="D2397" s="24">
        <v>9817073100872290</v>
      </c>
      <c r="E2397" s="24">
        <v>99</v>
      </c>
      <c r="F2397" s="24">
        <v>53390</v>
      </c>
      <c r="G2397" s="24">
        <v>99970014</v>
      </c>
      <c r="H2397" s="26"/>
      <c r="I2397" s="25">
        <v>0</v>
      </c>
    </row>
    <row r="2398" hidden="1" spans="1:9">
      <c r="A2398" s="24">
        <v>201712</v>
      </c>
      <c r="B2398" s="24">
        <v>453</v>
      </c>
      <c r="C2398" s="24">
        <v>13029951827</v>
      </c>
      <c r="D2398" s="24">
        <v>9817122005886350</v>
      </c>
      <c r="E2398" s="24">
        <v>99</v>
      </c>
      <c r="F2398" s="24">
        <v>53390</v>
      </c>
      <c r="G2398" s="24">
        <v>99970015</v>
      </c>
      <c r="H2398" s="26"/>
      <c r="I2398" s="25">
        <v>0</v>
      </c>
    </row>
    <row r="2399" hidden="1" spans="1:9">
      <c r="A2399" s="24">
        <v>201712</v>
      </c>
      <c r="B2399" s="24">
        <v>456</v>
      </c>
      <c r="C2399" s="24">
        <v>13214668068</v>
      </c>
      <c r="D2399" s="24">
        <v>9815120975450940</v>
      </c>
      <c r="E2399" s="24">
        <v>99</v>
      </c>
      <c r="F2399" s="24">
        <v>53390</v>
      </c>
      <c r="G2399" s="24">
        <v>99970015</v>
      </c>
      <c r="H2399" s="26"/>
      <c r="I2399" s="25">
        <v>0</v>
      </c>
    </row>
    <row r="2400" hidden="1" spans="1:9">
      <c r="A2400" s="24">
        <v>201712</v>
      </c>
      <c r="B2400" s="24">
        <v>456</v>
      </c>
      <c r="C2400" s="24">
        <v>15604565830</v>
      </c>
      <c r="D2400" s="24">
        <v>9816080983603520</v>
      </c>
      <c r="E2400" s="24">
        <v>99</v>
      </c>
      <c r="F2400" s="24">
        <v>53390</v>
      </c>
      <c r="G2400" s="24">
        <v>99970014</v>
      </c>
      <c r="H2400" s="26"/>
      <c r="I2400" s="25">
        <v>0</v>
      </c>
    </row>
    <row r="2401" hidden="1" spans="1:9">
      <c r="A2401" s="24">
        <v>201712</v>
      </c>
      <c r="B2401" s="24">
        <v>456</v>
      </c>
      <c r="C2401" s="24">
        <v>13214668068</v>
      </c>
      <c r="D2401" s="24">
        <v>9815120975450940</v>
      </c>
      <c r="E2401" s="24">
        <v>99</v>
      </c>
      <c r="F2401" s="24">
        <v>53390</v>
      </c>
      <c r="G2401" s="24">
        <v>99970014</v>
      </c>
      <c r="H2401" s="26"/>
      <c r="I2401" s="25">
        <v>0</v>
      </c>
    </row>
    <row r="2402" hidden="1" spans="1:9">
      <c r="A2402" s="24">
        <v>201712</v>
      </c>
      <c r="B2402" s="24">
        <v>456</v>
      </c>
      <c r="C2402" s="24">
        <v>13124560757</v>
      </c>
      <c r="D2402" s="24">
        <v>9816062281952890</v>
      </c>
      <c r="E2402" s="24">
        <v>99</v>
      </c>
      <c r="F2402" s="24">
        <v>53390</v>
      </c>
      <c r="G2402" s="24">
        <v>99970015</v>
      </c>
      <c r="H2402" s="26"/>
      <c r="I2402" s="25">
        <v>0</v>
      </c>
    </row>
    <row r="2403" hidden="1" spans="1:9">
      <c r="A2403" s="24">
        <v>201712</v>
      </c>
      <c r="B2403" s="24">
        <v>456</v>
      </c>
      <c r="C2403" s="24">
        <v>15604565830</v>
      </c>
      <c r="D2403" s="24">
        <v>9816080983603520</v>
      </c>
      <c r="E2403" s="24">
        <v>99</v>
      </c>
      <c r="F2403" s="24">
        <v>53390</v>
      </c>
      <c r="G2403" s="24">
        <v>99970015</v>
      </c>
      <c r="H2403" s="26"/>
      <c r="I2403" s="25">
        <v>0</v>
      </c>
    </row>
    <row r="2404" hidden="1" spans="1:9">
      <c r="A2404" s="24">
        <v>201712</v>
      </c>
      <c r="B2404" s="24">
        <v>456</v>
      </c>
      <c r="C2404" s="24">
        <v>13124560757</v>
      </c>
      <c r="D2404" s="24">
        <v>9816062281952890</v>
      </c>
      <c r="E2404" s="24">
        <v>99</v>
      </c>
      <c r="F2404" s="24">
        <v>53390</v>
      </c>
      <c r="G2404" s="24">
        <v>99970014</v>
      </c>
      <c r="H2404" s="26"/>
      <c r="I2404" s="25">
        <v>0</v>
      </c>
    </row>
    <row r="2405" hidden="1" spans="1:9">
      <c r="A2405" s="24">
        <v>201712</v>
      </c>
      <c r="B2405" s="24">
        <v>467</v>
      </c>
      <c r="C2405" s="24">
        <v>13136966202</v>
      </c>
      <c r="D2405" s="24">
        <v>9713072226639910</v>
      </c>
      <c r="E2405" s="24">
        <v>99</v>
      </c>
      <c r="F2405" s="24">
        <v>53390</v>
      </c>
      <c r="G2405" s="24">
        <v>99970015</v>
      </c>
      <c r="H2405" s="26"/>
      <c r="I2405" s="25">
        <v>0</v>
      </c>
    </row>
    <row r="2406" hidden="1" spans="1:9">
      <c r="A2406" s="24">
        <v>201712</v>
      </c>
      <c r="B2406" s="24">
        <v>467</v>
      </c>
      <c r="C2406" s="24">
        <v>13136966202</v>
      </c>
      <c r="D2406" s="24">
        <v>9713072226639910</v>
      </c>
      <c r="E2406" s="24">
        <v>99</v>
      </c>
      <c r="F2406" s="24">
        <v>53390</v>
      </c>
      <c r="G2406" s="24">
        <v>99970014</v>
      </c>
      <c r="H2406" s="26"/>
      <c r="I2406" s="25">
        <v>0</v>
      </c>
    </row>
    <row r="2407" hidden="1" spans="1:9">
      <c r="A2407" s="24">
        <v>201712</v>
      </c>
      <c r="B2407" s="24">
        <v>458</v>
      </c>
      <c r="C2407" s="24">
        <v>13134583975</v>
      </c>
      <c r="D2407" s="24">
        <v>9817070700066350</v>
      </c>
      <c r="E2407" s="24">
        <v>99</v>
      </c>
      <c r="F2407" s="24">
        <v>53390</v>
      </c>
      <c r="G2407" s="24">
        <v>99970014</v>
      </c>
      <c r="H2407" s="26"/>
      <c r="I2407" s="25">
        <v>0</v>
      </c>
    </row>
    <row r="2408" hidden="1" spans="1:9">
      <c r="A2408" s="24">
        <v>201712</v>
      </c>
      <c r="B2408" s="24">
        <v>458</v>
      </c>
      <c r="C2408" s="24">
        <v>13134583975</v>
      </c>
      <c r="D2408" s="24">
        <v>9817070700066350</v>
      </c>
      <c r="E2408" s="24">
        <v>99</v>
      </c>
      <c r="F2408" s="24">
        <v>53390</v>
      </c>
      <c r="G2408" s="24">
        <v>99970015</v>
      </c>
      <c r="H2408" s="26"/>
      <c r="I2408" s="25">
        <v>0</v>
      </c>
    </row>
    <row r="2409" hidden="1" spans="1:9">
      <c r="A2409" s="24">
        <v>201712</v>
      </c>
      <c r="B2409" s="24">
        <v>458</v>
      </c>
      <c r="C2409" s="24">
        <v>13089625051</v>
      </c>
      <c r="D2409" s="24">
        <v>9816040178686730</v>
      </c>
      <c r="E2409" s="24">
        <v>99</v>
      </c>
      <c r="F2409" s="24">
        <v>53390</v>
      </c>
      <c r="G2409" s="24">
        <v>99970014</v>
      </c>
      <c r="H2409" s="26"/>
      <c r="I2409" s="25">
        <v>0</v>
      </c>
    </row>
    <row r="2410" hidden="1" spans="1:9">
      <c r="A2410" s="24">
        <v>201712</v>
      </c>
      <c r="B2410" s="24">
        <v>458</v>
      </c>
      <c r="C2410" s="24">
        <v>13089625051</v>
      </c>
      <c r="D2410" s="24">
        <v>9816040178686730</v>
      </c>
      <c r="E2410" s="24">
        <v>99</v>
      </c>
      <c r="F2410" s="24">
        <v>53390</v>
      </c>
      <c r="G2410" s="24">
        <v>99970015</v>
      </c>
      <c r="H2410" s="26"/>
      <c r="I2410" s="25">
        <v>0</v>
      </c>
    </row>
    <row r="2411" hidden="1" spans="1:9">
      <c r="A2411" s="24">
        <v>201712</v>
      </c>
      <c r="B2411" s="24">
        <v>455</v>
      </c>
      <c r="C2411" s="24">
        <v>13039953705</v>
      </c>
      <c r="D2411" s="24">
        <v>9816053181124200</v>
      </c>
      <c r="E2411" s="24">
        <v>99</v>
      </c>
      <c r="F2411" s="24">
        <v>53390</v>
      </c>
      <c r="G2411" s="24">
        <v>99970014</v>
      </c>
      <c r="H2411" s="26"/>
      <c r="I2411" s="25">
        <v>0</v>
      </c>
    </row>
    <row r="2412" hidden="1" spans="1:9">
      <c r="A2412" s="24">
        <v>201712</v>
      </c>
      <c r="B2412" s="24">
        <v>459</v>
      </c>
      <c r="C2412" s="24">
        <v>13039826317</v>
      </c>
      <c r="D2412" s="24">
        <v>9815102773691000</v>
      </c>
      <c r="E2412" s="24">
        <v>99</v>
      </c>
      <c r="F2412" s="24">
        <v>53390</v>
      </c>
      <c r="G2412" s="24">
        <v>99970015</v>
      </c>
      <c r="H2412" s="26"/>
      <c r="I2412" s="25">
        <v>0</v>
      </c>
    </row>
    <row r="2413" hidden="1" spans="1:9">
      <c r="A2413" s="24">
        <v>201712</v>
      </c>
      <c r="B2413" s="24">
        <v>459</v>
      </c>
      <c r="C2413" s="24">
        <v>13199407682</v>
      </c>
      <c r="D2413" s="24">
        <v>9816082584202310</v>
      </c>
      <c r="E2413" s="24">
        <v>99</v>
      </c>
      <c r="F2413" s="24">
        <v>53390</v>
      </c>
      <c r="G2413" s="24">
        <v>99970014</v>
      </c>
      <c r="H2413" s="26"/>
      <c r="I2413" s="25">
        <v>0</v>
      </c>
    </row>
    <row r="2414" hidden="1" spans="1:9">
      <c r="A2414" s="24">
        <v>201712</v>
      </c>
      <c r="B2414" s="24">
        <v>459</v>
      </c>
      <c r="C2414" s="24">
        <v>13274657159</v>
      </c>
      <c r="D2414" s="24">
        <v>9817110204443880</v>
      </c>
      <c r="E2414" s="24">
        <v>99</v>
      </c>
      <c r="F2414" s="24">
        <v>53390</v>
      </c>
      <c r="G2414" s="24">
        <v>99970015</v>
      </c>
      <c r="H2414" s="26"/>
      <c r="I2414" s="25">
        <v>0</v>
      </c>
    </row>
    <row r="2415" hidden="1" spans="1:9">
      <c r="A2415" s="24">
        <v>201712</v>
      </c>
      <c r="B2415" s="24">
        <v>459</v>
      </c>
      <c r="C2415" s="24">
        <v>15604593101</v>
      </c>
      <c r="D2415" s="24">
        <v>9816031077881550</v>
      </c>
      <c r="E2415" s="24">
        <v>99</v>
      </c>
      <c r="F2415" s="24">
        <v>53390</v>
      </c>
      <c r="G2415" s="24">
        <v>99970014</v>
      </c>
      <c r="H2415" s="26"/>
      <c r="I2415" s="25">
        <v>0</v>
      </c>
    </row>
    <row r="2416" hidden="1" spans="1:9">
      <c r="A2416" s="24">
        <v>201712</v>
      </c>
      <c r="B2416" s="24">
        <v>459</v>
      </c>
      <c r="C2416" s="24">
        <v>15604593101</v>
      </c>
      <c r="D2416" s="24">
        <v>9816031077881550</v>
      </c>
      <c r="E2416" s="24">
        <v>99</v>
      </c>
      <c r="F2416" s="24">
        <v>53390</v>
      </c>
      <c r="G2416" s="24">
        <v>99970015</v>
      </c>
      <c r="H2416" s="26"/>
      <c r="I2416" s="25">
        <v>0</v>
      </c>
    </row>
    <row r="2417" hidden="1" spans="1:9">
      <c r="A2417" s="24">
        <v>201712</v>
      </c>
      <c r="B2417" s="24">
        <v>459</v>
      </c>
      <c r="C2417" s="24">
        <v>13089030281</v>
      </c>
      <c r="D2417" s="24">
        <v>9816090184561740</v>
      </c>
      <c r="E2417" s="24">
        <v>99</v>
      </c>
      <c r="F2417" s="24">
        <v>53390</v>
      </c>
      <c r="G2417" s="24">
        <v>99970014</v>
      </c>
      <c r="H2417" s="26"/>
      <c r="I2417" s="25">
        <v>0</v>
      </c>
    </row>
    <row r="2418" hidden="1" spans="1:9">
      <c r="A2418" s="24">
        <v>201712</v>
      </c>
      <c r="B2418" s="24">
        <v>459</v>
      </c>
      <c r="C2418" s="24">
        <v>13298771513</v>
      </c>
      <c r="D2418" s="24">
        <v>9817051997964000</v>
      </c>
      <c r="E2418" s="24">
        <v>99</v>
      </c>
      <c r="F2418" s="24">
        <v>53390</v>
      </c>
      <c r="G2418" s="24">
        <v>99970015</v>
      </c>
      <c r="H2418" s="26"/>
      <c r="I2418" s="25">
        <v>0</v>
      </c>
    </row>
    <row r="2419" hidden="1" spans="1:9">
      <c r="A2419" s="24">
        <v>201712</v>
      </c>
      <c r="B2419" s="24">
        <v>459</v>
      </c>
      <c r="C2419" s="24">
        <v>13019085503</v>
      </c>
      <c r="D2419" s="24">
        <v>9815102773696610</v>
      </c>
      <c r="E2419" s="24">
        <v>99</v>
      </c>
      <c r="F2419" s="24">
        <v>53390</v>
      </c>
      <c r="G2419" s="24">
        <v>99970015</v>
      </c>
      <c r="H2419" s="26"/>
      <c r="I2419" s="25">
        <v>0</v>
      </c>
    </row>
    <row r="2420" hidden="1" spans="1:9">
      <c r="A2420" s="24">
        <v>201712</v>
      </c>
      <c r="B2420" s="24">
        <v>459</v>
      </c>
      <c r="C2420" s="24">
        <v>13089030281</v>
      </c>
      <c r="D2420" s="24">
        <v>9816090184561740</v>
      </c>
      <c r="E2420" s="24">
        <v>99</v>
      </c>
      <c r="F2420" s="24">
        <v>53390</v>
      </c>
      <c r="G2420" s="24">
        <v>99970015</v>
      </c>
      <c r="H2420" s="26"/>
      <c r="I2420" s="25">
        <v>0</v>
      </c>
    </row>
    <row r="2421" hidden="1" spans="1:9">
      <c r="A2421" s="24">
        <v>201712</v>
      </c>
      <c r="B2421" s="24">
        <v>459</v>
      </c>
      <c r="C2421" s="24">
        <v>13263585152</v>
      </c>
      <c r="D2421" s="24">
        <v>9817102404064430</v>
      </c>
      <c r="E2421" s="24">
        <v>99</v>
      </c>
      <c r="F2421" s="24">
        <v>53390</v>
      </c>
      <c r="G2421" s="24">
        <v>99970015</v>
      </c>
      <c r="H2421" s="26"/>
      <c r="I2421" s="25">
        <v>0</v>
      </c>
    </row>
    <row r="2422" hidden="1" spans="1:9">
      <c r="A2422" s="24">
        <v>201712</v>
      </c>
      <c r="B2422" s="24">
        <v>459</v>
      </c>
      <c r="C2422" s="24">
        <v>13029836886</v>
      </c>
      <c r="D2422" s="24">
        <v>9816040178713340</v>
      </c>
      <c r="E2422" s="24">
        <v>99</v>
      </c>
      <c r="F2422" s="24">
        <v>53390</v>
      </c>
      <c r="G2422" s="24">
        <v>99970014</v>
      </c>
      <c r="H2422" s="26"/>
      <c r="I2422" s="25">
        <v>0</v>
      </c>
    </row>
    <row r="2423" hidden="1" spans="1:9">
      <c r="A2423" s="24">
        <v>201712</v>
      </c>
      <c r="B2423" s="24">
        <v>459</v>
      </c>
      <c r="C2423" s="24">
        <v>18603679568</v>
      </c>
      <c r="D2423" s="24">
        <v>9815061169665820</v>
      </c>
      <c r="E2423" s="24">
        <v>99</v>
      </c>
      <c r="F2423" s="24">
        <v>53390</v>
      </c>
      <c r="G2423" s="24">
        <v>99970014</v>
      </c>
      <c r="H2423" s="26"/>
      <c r="I2423" s="25">
        <v>0</v>
      </c>
    </row>
    <row r="2424" hidden="1" spans="1:9">
      <c r="A2424" s="24">
        <v>201712</v>
      </c>
      <c r="B2424" s="24">
        <v>459</v>
      </c>
      <c r="C2424" s="24">
        <v>18603679568</v>
      </c>
      <c r="D2424" s="24">
        <v>9815061169665820</v>
      </c>
      <c r="E2424" s="24">
        <v>99</v>
      </c>
      <c r="F2424" s="24">
        <v>53390</v>
      </c>
      <c r="G2424" s="24">
        <v>99970015</v>
      </c>
      <c r="H2424" s="26"/>
      <c r="I2424" s="25">
        <v>0</v>
      </c>
    </row>
    <row r="2425" hidden="1" spans="1:9">
      <c r="A2425" s="24">
        <v>201712</v>
      </c>
      <c r="B2425" s="24">
        <v>459</v>
      </c>
      <c r="C2425" s="24">
        <v>13204591017</v>
      </c>
      <c r="D2425" s="24">
        <v>9817101203657350</v>
      </c>
      <c r="E2425" s="24">
        <v>99</v>
      </c>
      <c r="F2425" s="24">
        <v>53390</v>
      </c>
      <c r="G2425" s="24">
        <v>99970015</v>
      </c>
      <c r="H2425" s="26"/>
      <c r="I2425" s="25">
        <v>0</v>
      </c>
    </row>
    <row r="2426" hidden="1" spans="1:9">
      <c r="A2426" s="24">
        <v>201712</v>
      </c>
      <c r="B2426" s="24">
        <v>459</v>
      </c>
      <c r="C2426" s="24">
        <v>13204591017</v>
      </c>
      <c r="D2426" s="24">
        <v>9817101203657350</v>
      </c>
      <c r="E2426" s="24">
        <v>99</v>
      </c>
      <c r="F2426" s="24">
        <v>53390</v>
      </c>
      <c r="G2426" s="24">
        <v>99970014</v>
      </c>
      <c r="H2426" s="26"/>
      <c r="I2426" s="25">
        <v>0</v>
      </c>
    </row>
    <row r="2427" hidden="1" spans="1:9">
      <c r="A2427" s="24">
        <v>201801</v>
      </c>
      <c r="B2427" s="24">
        <v>451</v>
      </c>
      <c r="C2427" s="24">
        <v>15561563870</v>
      </c>
      <c r="D2427" s="24">
        <v>9816092685848590</v>
      </c>
      <c r="E2427" s="24">
        <v>99</v>
      </c>
      <c r="F2427" s="24">
        <v>53390</v>
      </c>
      <c r="G2427" s="24">
        <v>99970016</v>
      </c>
      <c r="H2427" s="24">
        <v>11547</v>
      </c>
      <c r="I2427" s="25">
        <v>50000</v>
      </c>
    </row>
    <row r="2428" hidden="1" spans="1:9">
      <c r="A2428" s="24">
        <v>201801</v>
      </c>
      <c r="B2428" s="24">
        <v>451</v>
      </c>
      <c r="C2428" s="24">
        <v>13125911397</v>
      </c>
      <c r="D2428" s="24">
        <v>9816032178221190</v>
      </c>
      <c r="E2428" s="24">
        <v>99</v>
      </c>
      <c r="F2428" s="24">
        <v>53390</v>
      </c>
      <c r="G2428" s="24">
        <v>99970014</v>
      </c>
      <c r="H2428" s="24">
        <v>11549</v>
      </c>
      <c r="I2428" s="25">
        <v>2580960</v>
      </c>
    </row>
    <row r="2429" hidden="1" spans="1:9">
      <c r="A2429" s="24">
        <v>201801</v>
      </c>
      <c r="B2429" s="24">
        <v>452</v>
      </c>
      <c r="C2429" s="24">
        <v>13069970854</v>
      </c>
      <c r="D2429" s="24">
        <v>9816080983575180</v>
      </c>
      <c r="E2429" s="24">
        <v>99</v>
      </c>
      <c r="F2429" s="24">
        <v>53390</v>
      </c>
      <c r="G2429" s="24">
        <v>99970016</v>
      </c>
      <c r="H2429" s="24">
        <v>11547</v>
      </c>
      <c r="I2429" s="25">
        <v>400000</v>
      </c>
    </row>
    <row r="2430" hidden="1" spans="1:9">
      <c r="A2430" s="24">
        <v>201801</v>
      </c>
      <c r="B2430" s="24">
        <v>453</v>
      </c>
      <c r="C2430" s="24">
        <v>15604631379</v>
      </c>
      <c r="D2430" s="24">
        <v>9816030777801050</v>
      </c>
      <c r="E2430" s="24">
        <v>99</v>
      </c>
      <c r="F2430" s="24">
        <v>53390</v>
      </c>
      <c r="G2430" s="24">
        <v>99970016</v>
      </c>
      <c r="H2430" s="24">
        <v>11547</v>
      </c>
      <c r="I2430" s="25">
        <v>50000</v>
      </c>
    </row>
    <row r="2431" hidden="1" spans="1:9">
      <c r="A2431" s="24">
        <v>201801</v>
      </c>
      <c r="B2431" s="24">
        <v>459</v>
      </c>
      <c r="C2431" s="24">
        <v>13045491596</v>
      </c>
      <c r="D2431" s="24">
        <v>9816080483443270</v>
      </c>
      <c r="E2431" s="24">
        <v>99</v>
      </c>
      <c r="F2431" s="24">
        <v>53390</v>
      </c>
      <c r="G2431" s="24">
        <v>99970016</v>
      </c>
      <c r="H2431" s="24">
        <v>11547</v>
      </c>
      <c r="I2431" s="25">
        <v>50000</v>
      </c>
    </row>
    <row r="2432" hidden="1" spans="1:9">
      <c r="A2432" s="24">
        <v>201801</v>
      </c>
      <c r="B2432" s="24">
        <v>451</v>
      </c>
      <c r="C2432" s="24">
        <v>15663851078</v>
      </c>
      <c r="D2432" s="24">
        <v>101201107569020</v>
      </c>
      <c r="E2432" s="24">
        <v>99</v>
      </c>
      <c r="F2432" s="24">
        <v>53390</v>
      </c>
      <c r="G2432" s="24">
        <v>99970016</v>
      </c>
      <c r="H2432" s="24">
        <v>11547</v>
      </c>
      <c r="I2432" s="25">
        <v>200000</v>
      </c>
    </row>
    <row r="2433" hidden="1" spans="1:9">
      <c r="A2433" s="24">
        <v>201801</v>
      </c>
      <c r="B2433" s="24">
        <v>464</v>
      </c>
      <c r="C2433" s="24">
        <v>13009968712</v>
      </c>
      <c r="D2433" s="24">
        <v>9816051180285510</v>
      </c>
      <c r="E2433" s="24">
        <v>99</v>
      </c>
      <c r="F2433" s="24">
        <v>53390</v>
      </c>
      <c r="G2433" s="24">
        <v>99970016</v>
      </c>
      <c r="H2433" s="24">
        <v>11547</v>
      </c>
      <c r="I2433" s="25">
        <v>50000</v>
      </c>
    </row>
    <row r="2434" hidden="1" spans="1:9">
      <c r="A2434" s="24">
        <v>201801</v>
      </c>
      <c r="B2434" s="24">
        <v>464</v>
      </c>
      <c r="C2434" s="24">
        <v>15645570168</v>
      </c>
      <c r="D2434" s="24">
        <v>9815120875435580</v>
      </c>
      <c r="E2434" s="24">
        <v>99</v>
      </c>
      <c r="F2434" s="24">
        <v>53390</v>
      </c>
      <c r="G2434" s="24">
        <v>99970016</v>
      </c>
      <c r="H2434" s="24">
        <v>11547</v>
      </c>
      <c r="I2434" s="25">
        <v>1200000</v>
      </c>
    </row>
    <row r="2435" hidden="1" spans="1:9">
      <c r="A2435" s="24">
        <v>201801</v>
      </c>
      <c r="B2435" s="24">
        <v>451</v>
      </c>
      <c r="C2435" s="24">
        <v>15504500846</v>
      </c>
      <c r="D2435" s="24">
        <v>9816070182412120</v>
      </c>
      <c r="E2435" s="24">
        <v>99</v>
      </c>
      <c r="F2435" s="24">
        <v>53390</v>
      </c>
      <c r="G2435" s="24">
        <v>99970016</v>
      </c>
      <c r="H2435" s="24">
        <v>11547</v>
      </c>
      <c r="I2435" s="25">
        <v>200000</v>
      </c>
    </row>
    <row r="2436" hidden="1" spans="1:9">
      <c r="A2436" s="24">
        <v>201801</v>
      </c>
      <c r="B2436" s="24">
        <v>451</v>
      </c>
      <c r="C2436" s="24">
        <v>13029847190</v>
      </c>
      <c r="D2436" s="24">
        <v>9817070599986310</v>
      </c>
      <c r="E2436" s="24">
        <v>99</v>
      </c>
      <c r="F2436" s="24">
        <v>53390</v>
      </c>
      <c r="G2436" s="24">
        <v>99970016</v>
      </c>
      <c r="H2436" s="24">
        <v>11547</v>
      </c>
      <c r="I2436" s="25">
        <v>200000</v>
      </c>
    </row>
    <row r="2437" hidden="1" spans="1:9">
      <c r="A2437" s="24">
        <v>201801</v>
      </c>
      <c r="B2437" s="24">
        <v>451</v>
      </c>
      <c r="C2437" s="24">
        <v>13054271356</v>
      </c>
      <c r="D2437" s="24">
        <v>9817102704235630</v>
      </c>
      <c r="E2437" s="24">
        <v>99</v>
      </c>
      <c r="F2437" s="24">
        <v>53390</v>
      </c>
      <c r="G2437" s="24">
        <v>99970016</v>
      </c>
      <c r="H2437" s="24">
        <v>11547</v>
      </c>
      <c r="I2437" s="25">
        <v>200000</v>
      </c>
    </row>
    <row r="2438" hidden="1" spans="1:9">
      <c r="A2438" s="24">
        <v>201801</v>
      </c>
      <c r="B2438" s="24">
        <v>451</v>
      </c>
      <c r="C2438" s="24">
        <v>15546108519</v>
      </c>
      <c r="D2438" s="24">
        <v>9816051780499110</v>
      </c>
      <c r="E2438" s="24">
        <v>99</v>
      </c>
      <c r="F2438" s="24">
        <v>53390</v>
      </c>
      <c r="G2438" s="24">
        <v>99970014</v>
      </c>
      <c r="H2438" s="24">
        <v>11549</v>
      </c>
      <c r="I2438" s="25">
        <v>92400</v>
      </c>
    </row>
    <row r="2439" hidden="1" spans="1:9">
      <c r="A2439" s="24">
        <v>201801</v>
      </c>
      <c r="B2439" s="24">
        <v>453</v>
      </c>
      <c r="C2439" s="24">
        <v>13039700587</v>
      </c>
      <c r="D2439" s="24">
        <v>9815082071689710</v>
      </c>
      <c r="E2439" s="24">
        <v>99</v>
      </c>
      <c r="F2439" s="24">
        <v>53390</v>
      </c>
      <c r="G2439" s="24">
        <v>99970016</v>
      </c>
      <c r="H2439" s="24">
        <v>11547</v>
      </c>
      <c r="I2439" s="25">
        <v>100000</v>
      </c>
    </row>
    <row r="2440" hidden="1" spans="1:9">
      <c r="A2440" s="24">
        <v>201801</v>
      </c>
      <c r="B2440" s="24">
        <v>453</v>
      </c>
      <c r="C2440" s="24">
        <v>13045340809</v>
      </c>
      <c r="D2440" s="24">
        <v>9817031395108780</v>
      </c>
      <c r="E2440" s="24">
        <v>99</v>
      </c>
      <c r="F2440" s="24">
        <v>53390</v>
      </c>
      <c r="G2440" s="24">
        <v>99970016</v>
      </c>
      <c r="H2440" s="24">
        <v>11547</v>
      </c>
      <c r="I2440" s="25">
        <v>50000</v>
      </c>
    </row>
    <row r="2441" hidden="1" spans="1:9">
      <c r="A2441" s="24">
        <v>201801</v>
      </c>
      <c r="B2441" s="24">
        <v>451</v>
      </c>
      <c r="C2441" s="24">
        <v>15546513417</v>
      </c>
      <c r="D2441" s="24">
        <v>9817041396528570</v>
      </c>
      <c r="E2441" s="24">
        <v>99</v>
      </c>
      <c r="F2441" s="24">
        <v>53390</v>
      </c>
      <c r="G2441" s="24">
        <v>99970014</v>
      </c>
      <c r="H2441" s="24">
        <v>11549</v>
      </c>
      <c r="I2441" s="25">
        <v>461500</v>
      </c>
    </row>
    <row r="2442" hidden="1" spans="1:9">
      <c r="A2442" s="24">
        <v>201801</v>
      </c>
      <c r="B2442" s="24">
        <v>456</v>
      </c>
      <c r="C2442" s="24">
        <v>13124560757</v>
      </c>
      <c r="D2442" s="24">
        <v>9816062281952890</v>
      </c>
      <c r="E2442" s="24">
        <v>99</v>
      </c>
      <c r="F2442" s="24">
        <v>53390</v>
      </c>
      <c r="G2442" s="24">
        <v>99970016</v>
      </c>
      <c r="H2442" s="24">
        <v>11547</v>
      </c>
      <c r="I2442" s="25">
        <v>100000</v>
      </c>
    </row>
    <row r="2443" hidden="1" spans="1:9">
      <c r="A2443" s="24">
        <v>201801</v>
      </c>
      <c r="B2443" s="24">
        <v>456</v>
      </c>
      <c r="C2443" s="24">
        <v>13214668068</v>
      </c>
      <c r="D2443" s="24">
        <v>9815120975450940</v>
      </c>
      <c r="E2443" s="24">
        <v>99</v>
      </c>
      <c r="F2443" s="24">
        <v>53390</v>
      </c>
      <c r="G2443" s="24">
        <v>99970016</v>
      </c>
      <c r="H2443" s="24">
        <v>11547</v>
      </c>
      <c r="I2443" s="25">
        <v>800000</v>
      </c>
    </row>
    <row r="2444" hidden="1" spans="1:9">
      <c r="A2444" s="24">
        <v>201801</v>
      </c>
      <c r="B2444" s="24">
        <v>451</v>
      </c>
      <c r="C2444" s="24">
        <v>15561582291</v>
      </c>
      <c r="D2444" s="24">
        <v>9817111604883130</v>
      </c>
      <c r="E2444" s="24">
        <v>99</v>
      </c>
      <c r="F2444" s="24">
        <v>53390</v>
      </c>
      <c r="G2444" s="24">
        <v>99970014</v>
      </c>
      <c r="H2444" s="24">
        <v>11549</v>
      </c>
      <c r="I2444" s="25">
        <v>2554200</v>
      </c>
    </row>
    <row r="2445" hidden="1" spans="1:9">
      <c r="A2445" s="24">
        <v>201801</v>
      </c>
      <c r="B2445" s="24">
        <v>457</v>
      </c>
      <c r="C2445" s="24">
        <v>15636430675</v>
      </c>
      <c r="D2445" s="24">
        <v>9816091285208950</v>
      </c>
      <c r="E2445" s="24">
        <v>99</v>
      </c>
      <c r="F2445" s="24">
        <v>53390</v>
      </c>
      <c r="G2445" s="24">
        <v>99970016</v>
      </c>
      <c r="H2445" s="24">
        <v>11547</v>
      </c>
      <c r="I2445" s="25">
        <v>50000</v>
      </c>
    </row>
    <row r="2446" hidden="1" spans="1:9">
      <c r="A2446" s="24">
        <v>201801</v>
      </c>
      <c r="B2446" s="24">
        <v>451</v>
      </c>
      <c r="C2446" s="24">
        <v>15545540032</v>
      </c>
      <c r="D2446" s="24">
        <v>101105273082804</v>
      </c>
      <c r="E2446" s="24">
        <v>99</v>
      </c>
      <c r="F2446" s="24">
        <v>53390</v>
      </c>
      <c r="G2446" s="24">
        <v>99970014</v>
      </c>
      <c r="H2446" s="24">
        <v>11549</v>
      </c>
      <c r="I2446" s="25">
        <v>285390</v>
      </c>
    </row>
    <row r="2447" hidden="1" spans="1:9">
      <c r="A2447" s="24">
        <v>201801</v>
      </c>
      <c r="B2447" s="24">
        <v>451</v>
      </c>
      <c r="C2447" s="24">
        <v>15545540032</v>
      </c>
      <c r="D2447" s="24">
        <v>101105273082804</v>
      </c>
      <c r="E2447" s="24">
        <v>99</v>
      </c>
      <c r="F2447" s="24">
        <v>53390</v>
      </c>
      <c r="G2447" s="24">
        <v>99970016</v>
      </c>
      <c r="H2447" s="24">
        <v>11547</v>
      </c>
      <c r="I2447" s="25">
        <v>400000</v>
      </c>
    </row>
    <row r="2448" hidden="1" spans="1:9">
      <c r="A2448" s="24">
        <v>201801</v>
      </c>
      <c r="B2448" s="24">
        <v>453</v>
      </c>
      <c r="C2448" s="24">
        <v>13224639887</v>
      </c>
      <c r="D2448" s="24">
        <v>9815092772833380</v>
      </c>
      <c r="E2448" s="24">
        <v>99</v>
      </c>
      <c r="F2448" s="24">
        <v>53390</v>
      </c>
      <c r="G2448" s="24">
        <v>99970016</v>
      </c>
      <c r="H2448" s="24">
        <v>11547</v>
      </c>
      <c r="I2448" s="25">
        <v>200000</v>
      </c>
    </row>
    <row r="2449" hidden="1" spans="1:9">
      <c r="A2449" s="24">
        <v>201801</v>
      </c>
      <c r="B2449" s="24">
        <v>467</v>
      </c>
      <c r="C2449" s="24">
        <v>13136966202</v>
      </c>
      <c r="D2449" s="24">
        <v>9713072226639910</v>
      </c>
      <c r="E2449" s="24">
        <v>99</v>
      </c>
      <c r="F2449" s="24">
        <v>53390</v>
      </c>
      <c r="G2449" s="24">
        <v>99970014</v>
      </c>
      <c r="H2449" s="24">
        <v>11549</v>
      </c>
      <c r="I2449" s="25">
        <v>31680</v>
      </c>
    </row>
    <row r="2450" hidden="1" spans="1:9">
      <c r="A2450" s="24">
        <v>201801</v>
      </c>
      <c r="B2450" s="24">
        <v>467</v>
      </c>
      <c r="C2450" s="24">
        <v>13136966202</v>
      </c>
      <c r="D2450" s="24">
        <v>9713072226639910</v>
      </c>
      <c r="E2450" s="24">
        <v>99</v>
      </c>
      <c r="F2450" s="24">
        <v>53390</v>
      </c>
      <c r="G2450" s="24">
        <v>99970016</v>
      </c>
      <c r="H2450" s="24">
        <v>11547</v>
      </c>
      <c r="I2450" s="25">
        <v>50000</v>
      </c>
    </row>
    <row r="2451" hidden="1" spans="1:9">
      <c r="A2451" s="24">
        <v>201801</v>
      </c>
      <c r="B2451" s="24">
        <v>453</v>
      </c>
      <c r="C2451" s="24">
        <v>13154537508</v>
      </c>
      <c r="D2451" s="24">
        <v>9817073100872290</v>
      </c>
      <c r="E2451" s="24">
        <v>99</v>
      </c>
      <c r="F2451" s="24">
        <v>53390</v>
      </c>
      <c r="G2451" s="24">
        <v>99970016</v>
      </c>
      <c r="H2451" s="24">
        <v>11547</v>
      </c>
      <c r="I2451" s="25">
        <v>200000</v>
      </c>
    </row>
    <row r="2452" hidden="1" spans="1:9">
      <c r="A2452" s="24">
        <v>201801</v>
      </c>
      <c r="B2452" s="24">
        <v>451</v>
      </c>
      <c r="C2452" s="24">
        <v>13009803147</v>
      </c>
      <c r="D2452" s="24">
        <v>9816070582524720</v>
      </c>
      <c r="E2452" s="24">
        <v>99</v>
      </c>
      <c r="F2452" s="24">
        <v>53390</v>
      </c>
      <c r="G2452" s="24">
        <v>99970014</v>
      </c>
      <c r="H2452" s="24">
        <v>11549</v>
      </c>
      <c r="I2452" s="25">
        <v>11970</v>
      </c>
    </row>
    <row r="2453" hidden="1" spans="1:9">
      <c r="A2453" s="24">
        <v>201801</v>
      </c>
      <c r="B2453" s="24">
        <v>451</v>
      </c>
      <c r="C2453" s="24">
        <v>13009803147</v>
      </c>
      <c r="D2453" s="24">
        <v>9816070582524720</v>
      </c>
      <c r="E2453" s="24">
        <v>99</v>
      </c>
      <c r="F2453" s="24">
        <v>53390</v>
      </c>
      <c r="G2453" s="24">
        <v>99970016</v>
      </c>
      <c r="H2453" s="24">
        <v>11547</v>
      </c>
      <c r="I2453" s="25">
        <v>50000</v>
      </c>
    </row>
    <row r="2454" hidden="1" spans="1:9">
      <c r="A2454" s="24">
        <v>201801</v>
      </c>
      <c r="B2454" s="24">
        <v>451</v>
      </c>
      <c r="C2454" s="24">
        <v>13029703065</v>
      </c>
      <c r="D2454" s="24">
        <v>9816070482503800</v>
      </c>
      <c r="E2454" s="24">
        <v>99</v>
      </c>
      <c r="F2454" s="24">
        <v>53390</v>
      </c>
      <c r="G2454" s="24">
        <v>99970016</v>
      </c>
      <c r="H2454" s="24">
        <v>11547</v>
      </c>
      <c r="I2454" s="25">
        <v>50000</v>
      </c>
    </row>
    <row r="2455" hidden="1" spans="1:9">
      <c r="A2455" s="24">
        <v>201801</v>
      </c>
      <c r="B2455" s="24">
        <v>452</v>
      </c>
      <c r="C2455" s="24">
        <v>13114620185</v>
      </c>
      <c r="D2455" s="24">
        <v>9817111404811380</v>
      </c>
      <c r="E2455" s="24">
        <v>99</v>
      </c>
      <c r="F2455" s="24">
        <v>53390</v>
      </c>
      <c r="G2455" s="24">
        <v>99970016</v>
      </c>
      <c r="H2455" s="24">
        <v>11547</v>
      </c>
      <c r="I2455" s="25">
        <v>800000</v>
      </c>
    </row>
    <row r="2456" hidden="1" spans="1:9">
      <c r="A2456" s="24">
        <v>201801</v>
      </c>
      <c r="B2456" s="24">
        <v>468</v>
      </c>
      <c r="C2456" s="24">
        <v>15545903995</v>
      </c>
      <c r="D2456" s="24">
        <v>9713042218943040</v>
      </c>
      <c r="E2456" s="24">
        <v>99</v>
      </c>
      <c r="F2456" s="24">
        <v>53390</v>
      </c>
      <c r="G2456" s="24">
        <v>99970016</v>
      </c>
      <c r="H2456" s="24">
        <v>11547</v>
      </c>
      <c r="I2456" s="25">
        <v>100000</v>
      </c>
    </row>
    <row r="2457" hidden="1" spans="1:9">
      <c r="A2457" s="24">
        <v>201801</v>
      </c>
      <c r="B2457" s="24">
        <v>454</v>
      </c>
      <c r="C2457" s="24">
        <v>15545413110</v>
      </c>
      <c r="D2457" s="24">
        <v>9816011176616520</v>
      </c>
      <c r="E2457" s="24">
        <v>99</v>
      </c>
      <c r="F2457" s="24">
        <v>53390</v>
      </c>
      <c r="G2457" s="24">
        <v>99970016</v>
      </c>
      <c r="H2457" s="24">
        <v>11547</v>
      </c>
      <c r="I2457" s="25">
        <v>200000</v>
      </c>
    </row>
    <row r="2458" hidden="1" spans="1:9">
      <c r="A2458" s="24">
        <v>201801</v>
      </c>
      <c r="B2458" s="24">
        <v>453</v>
      </c>
      <c r="C2458" s="24">
        <v>15603631425</v>
      </c>
      <c r="D2458" s="24">
        <v>9816033178657030</v>
      </c>
      <c r="E2458" s="24">
        <v>99</v>
      </c>
      <c r="F2458" s="24">
        <v>53390</v>
      </c>
      <c r="G2458" s="24">
        <v>99970016</v>
      </c>
      <c r="H2458" s="24">
        <v>11547</v>
      </c>
      <c r="I2458" s="25">
        <v>200000</v>
      </c>
    </row>
    <row r="2459" hidden="1" spans="1:9">
      <c r="A2459" s="24">
        <v>201801</v>
      </c>
      <c r="B2459" s="24">
        <v>451</v>
      </c>
      <c r="C2459" s="24">
        <v>13045100544</v>
      </c>
      <c r="D2459" s="24">
        <v>9817110304483040</v>
      </c>
      <c r="E2459" s="24">
        <v>99</v>
      </c>
      <c r="F2459" s="24">
        <v>53390</v>
      </c>
      <c r="G2459" s="24">
        <v>99970014</v>
      </c>
      <c r="H2459" s="24">
        <v>11549</v>
      </c>
      <c r="I2459" s="25">
        <v>160480</v>
      </c>
    </row>
    <row r="2460" hidden="1" spans="1:9">
      <c r="A2460" s="24">
        <v>201801</v>
      </c>
      <c r="B2460" s="24">
        <v>451</v>
      </c>
      <c r="C2460" s="24">
        <v>13045100544</v>
      </c>
      <c r="D2460" s="24">
        <v>9817110304483040</v>
      </c>
      <c r="E2460" s="24">
        <v>99</v>
      </c>
      <c r="F2460" s="24">
        <v>53390</v>
      </c>
      <c r="G2460" s="24">
        <v>99970016</v>
      </c>
      <c r="H2460" s="24">
        <v>11547</v>
      </c>
      <c r="I2460" s="25">
        <v>200000</v>
      </c>
    </row>
    <row r="2461" hidden="1" spans="1:9">
      <c r="A2461" s="24">
        <v>201801</v>
      </c>
      <c r="B2461" s="24">
        <v>451</v>
      </c>
      <c r="C2461" s="24">
        <v>13159878569</v>
      </c>
      <c r="D2461" s="24">
        <v>9816121490305070</v>
      </c>
      <c r="E2461" s="24">
        <v>99</v>
      </c>
      <c r="F2461" s="24">
        <v>53390</v>
      </c>
      <c r="G2461" s="24">
        <v>99970016</v>
      </c>
      <c r="H2461" s="24">
        <v>11547</v>
      </c>
      <c r="I2461" s="25">
        <v>100000</v>
      </c>
    </row>
    <row r="2462" hidden="1" spans="1:9">
      <c r="A2462" s="24">
        <v>201801</v>
      </c>
      <c r="B2462" s="24">
        <v>453</v>
      </c>
      <c r="C2462" s="24">
        <v>13029951827</v>
      </c>
      <c r="D2462" s="24">
        <v>9817122005886350</v>
      </c>
      <c r="E2462" s="24">
        <v>99</v>
      </c>
      <c r="F2462" s="24">
        <v>53390</v>
      </c>
      <c r="G2462" s="24">
        <v>99970016</v>
      </c>
      <c r="H2462" s="24">
        <v>11547</v>
      </c>
      <c r="I2462" s="25">
        <v>100000</v>
      </c>
    </row>
    <row r="2463" hidden="1" spans="1:9">
      <c r="A2463" s="24">
        <v>201801</v>
      </c>
      <c r="B2463" s="24">
        <v>467</v>
      </c>
      <c r="C2463" s="24">
        <v>13224675158</v>
      </c>
      <c r="D2463" s="24">
        <v>9713071225987090</v>
      </c>
      <c r="E2463" s="24">
        <v>99</v>
      </c>
      <c r="F2463" s="24">
        <v>53390</v>
      </c>
      <c r="G2463" s="24">
        <v>99970016</v>
      </c>
      <c r="H2463" s="24">
        <v>11547</v>
      </c>
      <c r="I2463" s="25">
        <v>50000</v>
      </c>
    </row>
    <row r="2464" hidden="1" spans="1:9">
      <c r="A2464" s="24">
        <v>201801</v>
      </c>
      <c r="B2464" s="24">
        <v>453</v>
      </c>
      <c r="C2464" s="24">
        <v>13045336752</v>
      </c>
      <c r="D2464" s="24">
        <v>9816040578809050</v>
      </c>
      <c r="E2464" s="24">
        <v>99</v>
      </c>
      <c r="F2464" s="24">
        <v>53390</v>
      </c>
      <c r="G2464" s="24">
        <v>99970016</v>
      </c>
      <c r="H2464" s="24">
        <v>11547</v>
      </c>
      <c r="I2464" s="25">
        <v>100000</v>
      </c>
    </row>
    <row r="2465" hidden="1" spans="1:9">
      <c r="A2465" s="24">
        <v>201801</v>
      </c>
      <c r="B2465" s="24">
        <v>451</v>
      </c>
      <c r="C2465" s="24">
        <v>15546624210</v>
      </c>
      <c r="D2465" s="24">
        <v>9816090684827010</v>
      </c>
      <c r="E2465" s="24">
        <v>99</v>
      </c>
      <c r="F2465" s="24">
        <v>53390</v>
      </c>
      <c r="G2465" s="24">
        <v>99970014</v>
      </c>
      <c r="H2465" s="24">
        <v>11549</v>
      </c>
      <c r="I2465" s="25">
        <v>11509550</v>
      </c>
    </row>
    <row r="2466" hidden="1" spans="1:9">
      <c r="A2466" s="24">
        <v>201801</v>
      </c>
      <c r="B2466" s="24">
        <v>451</v>
      </c>
      <c r="C2466" s="24">
        <v>18503650524</v>
      </c>
      <c r="D2466" s="24">
        <v>9817101903852550</v>
      </c>
      <c r="E2466" s="24">
        <v>99</v>
      </c>
      <c r="F2466" s="24">
        <v>53390</v>
      </c>
      <c r="G2466" s="24">
        <v>99970014</v>
      </c>
      <c r="H2466" s="24">
        <v>11549</v>
      </c>
      <c r="I2466" s="25">
        <v>45450</v>
      </c>
    </row>
    <row r="2467" hidden="1" spans="1:9">
      <c r="A2467" s="24">
        <v>201801</v>
      </c>
      <c r="B2467" s="24">
        <v>451</v>
      </c>
      <c r="C2467" s="24">
        <v>18503650524</v>
      </c>
      <c r="D2467" s="24">
        <v>9817101903852550</v>
      </c>
      <c r="E2467" s="24">
        <v>99</v>
      </c>
      <c r="F2467" s="24">
        <v>53390</v>
      </c>
      <c r="G2467" s="24">
        <v>99970016</v>
      </c>
      <c r="H2467" s="24">
        <v>11547</v>
      </c>
      <c r="I2467" s="25">
        <v>50000</v>
      </c>
    </row>
    <row r="2468" hidden="1" spans="1:9">
      <c r="A2468" s="24">
        <v>201801</v>
      </c>
      <c r="B2468" s="24">
        <v>451</v>
      </c>
      <c r="C2468" s="24">
        <v>18686782050</v>
      </c>
      <c r="D2468" s="24">
        <v>9816121990669030</v>
      </c>
      <c r="E2468" s="24">
        <v>99</v>
      </c>
      <c r="F2468" s="24">
        <v>53390</v>
      </c>
      <c r="G2468" s="24">
        <v>99970014</v>
      </c>
      <c r="H2468" s="24">
        <v>11549</v>
      </c>
      <c r="I2468" s="25">
        <v>7472450</v>
      </c>
    </row>
    <row r="2469" hidden="1" spans="1:9">
      <c r="A2469" s="24">
        <v>201801</v>
      </c>
      <c r="B2469" s="24">
        <v>451</v>
      </c>
      <c r="C2469" s="24">
        <v>15546405596</v>
      </c>
      <c r="D2469" s="24">
        <v>9817032495617800</v>
      </c>
      <c r="E2469" s="24">
        <v>99</v>
      </c>
      <c r="F2469" s="24">
        <v>53390</v>
      </c>
      <c r="G2469" s="24">
        <v>99970016</v>
      </c>
      <c r="H2469" s="24">
        <v>11547</v>
      </c>
      <c r="I2469" s="25">
        <v>800000</v>
      </c>
    </row>
    <row r="2470" hidden="1" spans="1:9">
      <c r="A2470" s="24">
        <v>201801</v>
      </c>
      <c r="B2470" s="24">
        <v>451</v>
      </c>
      <c r="C2470" s="24">
        <v>15546405596</v>
      </c>
      <c r="D2470" s="24">
        <v>9817032495617800</v>
      </c>
      <c r="E2470" s="24">
        <v>99</v>
      </c>
      <c r="F2470" s="24">
        <v>53390</v>
      </c>
      <c r="G2470" s="24">
        <v>99970014</v>
      </c>
      <c r="H2470" s="24">
        <v>11549</v>
      </c>
      <c r="I2470" s="25">
        <v>822570</v>
      </c>
    </row>
    <row r="2471" hidden="1" spans="1:9">
      <c r="A2471" s="24">
        <v>201801</v>
      </c>
      <c r="B2471" s="24">
        <v>457</v>
      </c>
      <c r="C2471" s="24">
        <v>13039910121</v>
      </c>
      <c r="D2471" s="24">
        <v>9816101786804990</v>
      </c>
      <c r="E2471" s="24">
        <v>99</v>
      </c>
      <c r="F2471" s="24">
        <v>53390</v>
      </c>
      <c r="G2471" s="24">
        <v>99970016</v>
      </c>
      <c r="H2471" s="24">
        <v>11547</v>
      </c>
      <c r="I2471" s="25">
        <v>50000</v>
      </c>
    </row>
    <row r="2472" hidden="1" spans="1:9">
      <c r="A2472" s="24">
        <v>201801</v>
      </c>
      <c r="B2472" s="24">
        <v>451</v>
      </c>
      <c r="C2472" s="24">
        <v>15636160874</v>
      </c>
      <c r="D2472" s="24">
        <v>9816061381580380</v>
      </c>
      <c r="E2472" s="24">
        <v>99</v>
      </c>
      <c r="F2472" s="24">
        <v>53390</v>
      </c>
      <c r="G2472" s="24">
        <v>99970016</v>
      </c>
      <c r="H2472" s="24">
        <v>11547</v>
      </c>
      <c r="I2472" s="25">
        <v>400000</v>
      </c>
    </row>
    <row r="2473" hidden="1" spans="1:9">
      <c r="A2473" s="24">
        <v>201801</v>
      </c>
      <c r="B2473" s="24">
        <v>451</v>
      </c>
      <c r="C2473" s="24">
        <v>13159850785</v>
      </c>
      <c r="D2473" s="24">
        <v>101108154666827</v>
      </c>
      <c r="E2473" s="24">
        <v>99</v>
      </c>
      <c r="F2473" s="24">
        <v>53390</v>
      </c>
      <c r="G2473" s="24">
        <v>99970016</v>
      </c>
      <c r="H2473" s="24">
        <v>11547</v>
      </c>
      <c r="I2473" s="25">
        <v>400000</v>
      </c>
    </row>
    <row r="2474" hidden="1" spans="1:9">
      <c r="A2474" s="24">
        <v>201801</v>
      </c>
      <c r="B2474" s="24">
        <v>453</v>
      </c>
      <c r="C2474" s="24">
        <v>13115536055</v>
      </c>
      <c r="D2474" s="24">
        <v>9817112705162280</v>
      </c>
      <c r="E2474" s="24">
        <v>99</v>
      </c>
      <c r="F2474" s="24">
        <v>53390</v>
      </c>
      <c r="G2474" s="24">
        <v>99970017</v>
      </c>
      <c r="H2474" s="24">
        <v>11538</v>
      </c>
      <c r="I2474" s="25">
        <v>50000</v>
      </c>
    </row>
    <row r="2475" hidden="1" spans="1:9">
      <c r="A2475" s="24">
        <v>201801</v>
      </c>
      <c r="B2475" s="24">
        <v>453</v>
      </c>
      <c r="C2475" s="24">
        <v>13115536055</v>
      </c>
      <c r="D2475" s="24">
        <v>9817112705162280</v>
      </c>
      <c r="E2475" s="24">
        <v>99</v>
      </c>
      <c r="F2475" s="24">
        <v>53390</v>
      </c>
      <c r="G2475" s="24">
        <v>99970016</v>
      </c>
      <c r="H2475" s="24">
        <v>11547</v>
      </c>
      <c r="I2475" s="25">
        <v>50000</v>
      </c>
    </row>
    <row r="2476" hidden="1" spans="1:9">
      <c r="A2476" s="24">
        <v>201801</v>
      </c>
      <c r="B2476" s="24">
        <v>456</v>
      </c>
      <c r="C2476" s="24">
        <v>15604565830</v>
      </c>
      <c r="D2476" s="24">
        <v>9816080983603520</v>
      </c>
      <c r="E2476" s="24">
        <v>99</v>
      </c>
      <c r="F2476" s="24">
        <v>53390</v>
      </c>
      <c r="G2476" s="24">
        <v>99970016</v>
      </c>
      <c r="H2476" s="24">
        <v>11547</v>
      </c>
      <c r="I2476" s="25">
        <v>200000</v>
      </c>
    </row>
    <row r="2477" hidden="1" spans="1:9">
      <c r="A2477" s="24">
        <v>201801</v>
      </c>
      <c r="B2477" s="24">
        <v>453</v>
      </c>
      <c r="C2477" s="24">
        <v>13091817991</v>
      </c>
      <c r="D2477" s="24">
        <v>9817051097632800</v>
      </c>
      <c r="E2477" s="24">
        <v>99</v>
      </c>
      <c r="F2477" s="24">
        <v>53390</v>
      </c>
      <c r="G2477" s="24">
        <v>99970016</v>
      </c>
      <c r="H2477" s="24">
        <v>11547</v>
      </c>
      <c r="I2477" s="25">
        <v>50000</v>
      </c>
    </row>
    <row r="2478" hidden="1" spans="1:9">
      <c r="A2478" s="24">
        <v>201801</v>
      </c>
      <c r="B2478" s="24">
        <v>455</v>
      </c>
      <c r="C2478" s="24">
        <v>13039953705</v>
      </c>
      <c r="D2478" s="24">
        <v>9816053181124200</v>
      </c>
      <c r="E2478" s="24">
        <v>99</v>
      </c>
      <c r="F2478" s="24">
        <v>53390</v>
      </c>
      <c r="G2478" s="24">
        <v>99970016</v>
      </c>
      <c r="H2478" s="24">
        <v>11547</v>
      </c>
      <c r="I2478" s="25">
        <v>400000</v>
      </c>
    </row>
    <row r="2479" hidden="1" spans="1:9">
      <c r="A2479" s="24">
        <v>201801</v>
      </c>
      <c r="B2479" s="24">
        <v>451</v>
      </c>
      <c r="C2479" s="24">
        <v>13199520937</v>
      </c>
      <c r="D2479" s="24">
        <v>9817092503157040</v>
      </c>
      <c r="E2479" s="24">
        <v>99</v>
      </c>
      <c r="F2479" s="24">
        <v>53390</v>
      </c>
      <c r="G2479" s="24">
        <v>99970014</v>
      </c>
      <c r="H2479" s="24">
        <v>11549</v>
      </c>
      <c r="I2479" s="25">
        <v>12900</v>
      </c>
    </row>
    <row r="2480" hidden="1" spans="1:9">
      <c r="A2480" s="24">
        <v>201801</v>
      </c>
      <c r="B2480" s="24">
        <v>459</v>
      </c>
      <c r="C2480" s="24">
        <v>13029836886</v>
      </c>
      <c r="D2480" s="24">
        <v>9816040178713340</v>
      </c>
      <c r="E2480" s="24">
        <v>99</v>
      </c>
      <c r="F2480" s="24">
        <v>53390</v>
      </c>
      <c r="G2480" s="24">
        <v>99970016</v>
      </c>
      <c r="H2480" s="24">
        <v>11547</v>
      </c>
      <c r="I2480" s="25">
        <v>400000</v>
      </c>
    </row>
    <row r="2481" hidden="1" spans="1:9">
      <c r="A2481" s="24">
        <v>201801</v>
      </c>
      <c r="B2481" s="24">
        <v>459</v>
      </c>
      <c r="C2481" s="24">
        <v>13204591017</v>
      </c>
      <c r="D2481" s="24">
        <v>9817101203657350</v>
      </c>
      <c r="E2481" s="24">
        <v>99</v>
      </c>
      <c r="F2481" s="24">
        <v>53390</v>
      </c>
      <c r="G2481" s="24">
        <v>99970016</v>
      </c>
      <c r="H2481" s="24">
        <v>11547</v>
      </c>
      <c r="I2481" s="25">
        <v>100000</v>
      </c>
    </row>
    <row r="2482" hidden="1" spans="1:9">
      <c r="A2482" s="24">
        <v>201801</v>
      </c>
      <c r="B2482" s="24">
        <v>459</v>
      </c>
      <c r="C2482" s="24">
        <v>13298771513</v>
      </c>
      <c r="D2482" s="24">
        <v>9817051997964000</v>
      </c>
      <c r="E2482" s="24">
        <v>99</v>
      </c>
      <c r="F2482" s="24">
        <v>53390</v>
      </c>
      <c r="G2482" s="24">
        <v>99970014</v>
      </c>
      <c r="H2482" s="24">
        <v>11549</v>
      </c>
      <c r="I2482" s="25">
        <v>20217000</v>
      </c>
    </row>
    <row r="2483" hidden="1" spans="1:9">
      <c r="A2483" s="24">
        <v>201801</v>
      </c>
      <c r="B2483" s="24">
        <v>458</v>
      </c>
      <c r="C2483" s="24">
        <v>13134583975</v>
      </c>
      <c r="D2483" s="24">
        <v>9817070700066350</v>
      </c>
      <c r="E2483" s="24">
        <v>99</v>
      </c>
      <c r="F2483" s="24">
        <v>53390</v>
      </c>
      <c r="G2483" s="24">
        <v>99970014</v>
      </c>
      <c r="H2483" s="24">
        <v>11549</v>
      </c>
      <c r="I2483" s="25">
        <v>210350</v>
      </c>
    </row>
    <row r="2484" hidden="1" spans="1:9">
      <c r="A2484" s="24">
        <v>201801</v>
      </c>
      <c r="B2484" s="24">
        <v>459</v>
      </c>
      <c r="C2484" s="24">
        <v>18603679568</v>
      </c>
      <c r="D2484" s="24">
        <v>9815061169665820</v>
      </c>
      <c r="E2484" s="24">
        <v>99</v>
      </c>
      <c r="F2484" s="24">
        <v>53390</v>
      </c>
      <c r="G2484" s="24">
        <v>99970016</v>
      </c>
      <c r="H2484" s="24">
        <v>11547</v>
      </c>
      <c r="I2484" s="25">
        <v>800000</v>
      </c>
    </row>
    <row r="2485" hidden="1" spans="1:9">
      <c r="A2485" s="24">
        <v>201801</v>
      </c>
      <c r="B2485" s="24">
        <v>452</v>
      </c>
      <c r="C2485" s="24">
        <v>13089740575</v>
      </c>
      <c r="D2485" s="24">
        <v>9816050980206980</v>
      </c>
      <c r="E2485" s="24">
        <v>99</v>
      </c>
      <c r="F2485" s="24">
        <v>53390</v>
      </c>
      <c r="G2485" s="24">
        <v>99970016</v>
      </c>
      <c r="H2485" s="24">
        <v>11547</v>
      </c>
      <c r="I2485" s="25">
        <v>50000</v>
      </c>
    </row>
    <row r="2486" hidden="1" spans="1:9">
      <c r="A2486" s="24">
        <v>201801</v>
      </c>
      <c r="B2486" s="24">
        <v>459</v>
      </c>
      <c r="C2486" s="24">
        <v>13009831305</v>
      </c>
      <c r="D2486" s="24">
        <v>9816081383734690</v>
      </c>
      <c r="E2486" s="24">
        <v>99</v>
      </c>
      <c r="F2486" s="24">
        <v>53390</v>
      </c>
      <c r="G2486" s="24">
        <v>99970016</v>
      </c>
      <c r="H2486" s="24">
        <v>11547</v>
      </c>
      <c r="I2486" s="25">
        <v>100000</v>
      </c>
    </row>
    <row r="2487" hidden="1" spans="1:9">
      <c r="A2487" s="24">
        <v>201801</v>
      </c>
      <c r="B2487" s="24">
        <v>458</v>
      </c>
      <c r="C2487" s="24">
        <v>13089625051</v>
      </c>
      <c r="D2487" s="24">
        <v>9816040178686730</v>
      </c>
      <c r="E2487" s="24">
        <v>99</v>
      </c>
      <c r="F2487" s="24">
        <v>53390</v>
      </c>
      <c r="G2487" s="24">
        <v>99970016</v>
      </c>
      <c r="H2487" s="24">
        <v>11547</v>
      </c>
      <c r="I2487" s="25">
        <v>50000</v>
      </c>
    </row>
    <row r="2488" hidden="1" spans="1:9">
      <c r="A2488" s="24">
        <v>201801</v>
      </c>
      <c r="B2488" s="24">
        <v>452</v>
      </c>
      <c r="C2488" s="24">
        <v>15546269462</v>
      </c>
      <c r="D2488" s="24">
        <v>9815110273971200</v>
      </c>
      <c r="E2488" s="24">
        <v>99</v>
      </c>
      <c r="F2488" s="24">
        <v>53390</v>
      </c>
      <c r="G2488" s="24">
        <v>99970016</v>
      </c>
      <c r="H2488" s="24">
        <v>11547</v>
      </c>
      <c r="I2488" s="25">
        <v>800000</v>
      </c>
    </row>
    <row r="2489" hidden="1" spans="1:9">
      <c r="A2489" s="24">
        <v>201801</v>
      </c>
      <c r="B2489" s="24">
        <v>451</v>
      </c>
      <c r="C2489" s="24">
        <v>13019723169</v>
      </c>
      <c r="D2489" s="24">
        <v>9816070482503250</v>
      </c>
      <c r="E2489" s="24">
        <v>99</v>
      </c>
      <c r="F2489" s="24">
        <v>53390</v>
      </c>
      <c r="G2489" s="24">
        <v>99970016</v>
      </c>
      <c r="H2489" s="24">
        <v>11547</v>
      </c>
      <c r="I2489" s="25">
        <v>50000</v>
      </c>
    </row>
    <row r="2490" hidden="1" spans="1:9">
      <c r="A2490" s="24">
        <v>201801</v>
      </c>
      <c r="B2490" s="24">
        <v>451</v>
      </c>
      <c r="C2490" s="24">
        <v>13206571707</v>
      </c>
      <c r="D2490" s="24">
        <v>9817090402324200</v>
      </c>
      <c r="E2490" s="24">
        <v>99</v>
      </c>
      <c r="F2490" s="24">
        <v>53390</v>
      </c>
      <c r="G2490" s="24">
        <v>99970016</v>
      </c>
      <c r="H2490" s="24">
        <v>11547</v>
      </c>
      <c r="I2490" s="25">
        <v>2000000</v>
      </c>
    </row>
    <row r="2491" hidden="1" spans="1:9">
      <c r="A2491" s="24">
        <v>201801</v>
      </c>
      <c r="B2491" s="24">
        <v>451</v>
      </c>
      <c r="C2491" s="24">
        <v>13199530121</v>
      </c>
      <c r="D2491" s="24">
        <v>9817080901204490</v>
      </c>
      <c r="E2491" s="24">
        <v>99</v>
      </c>
      <c r="F2491" s="24">
        <v>53390</v>
      </c>
      <c r="G2491" s="24">
        <v>99970016</v>
      </c>
      <c r="H2491" s="24">
        <v>11547</v>
      </c>
      <c r="I2491" s="25">
        <v>100000</v>
      </c>
    </row>
    <row r="2492" hidden="1" spans="1:9">
      <c r="A2492" s="24">
        <v>201801</v>
      </c>
      <c r="B2492" s="24">
        <v>459</v>
      </c>
      <c r="C2492" s="24">
        <v>13089030281</v>
      </c>
      <c r="D2492" s="24">
        <v>9816090184561740</v>
      </c>
      <c r="E2492" s="24">
        <v>99</v>
      </c>
      <c r="F2492" s="24">
        <v>53390</v>
      </c>
      <c r="G2492" s="24">
        <v>99970014</v>
      </c>
      <c r="H2492" s="24">
        <v>11549</v>
      </c>
      <c r="I2492" s="25">
        <v>57190</v>
      </c>
    </row>
    <row r="2493" hidden="1" spans="1:9">
      <c r="A2493" s="24">
        <v>201801</v>
      </c>
      <c r="B2493" s="24">
        <v>459</v>
      </c>
      <c r="C2493" s="24">
        <v>13089030281</v>
      </c>
      <c r="D2493" s="24">
        <v>9816090184561740</v>
      </c>
      <c r="E2493" s="24">
        <v>99</v>
      </c>
      <c r="F2493" s="24">
        <v>53390</v>
      </c>
      <c r="G2493" s="24">
        <v>99970016</v>
      </c>
      <c r="H2493" s="24">
        <v>11547</v>
      </c>
      <c r="I2493" s="25">
        <v>400000</v>
      </c>
    </row>
    <row r="2494" hidden="1" spans="1:9">
      <c r="A2494" s="24">
        <v>201801</v>
      </c>
      <c r="B2494" s="24">
        <v>459</v>
      </c>
      <c r="C2494" s="24">
        <v>13274657159</v>
      </c>
      <c r="D2494" s="24">
        <v>9817110204443880</v>
      </c>
      <c r="E2494" s="24">
        <v>99</v>
      </c>
      <c r="F2494" s="24">
        <v>53390</v>
      </c>
      <c r="G2494" s="24">
        <v>99970014</v>
      </c>
      <c r="H2494" s="24">
        <v>11549</v>
      </c>
      <c r="I2494" s="25">
        <v>88480</v>
      </c>
    </row>
    <row r="2495" hidden="1" spans="1:9">
      <c r="A2495" s="24">
        <v>201801</v>
      </c>
      <c r="B2495" s="24">
        <v>459</v>
      </c>
      <c r="C2495" s="24">
        <v>13274657159</v>
      </c>
      <c r="D2495" s="24">
        <v>9817110204443880</v>
      </c>
      <c r="E2495" s="24">
        <v>99</v>
      </c>
      <c r="F2495" s="24">
        <v>53390</v>
      </c>
      <c r="G2495" s="24">
        <v>99970016</v>
      </c>
      <c r="H2495" s="24">
        <v>11547</v>
      </c>
      <c r="I2495" s="25">
        <v>100000</v>
      </c>
    </row>
    <row r="2496" hidden="1" spans="1:9">
      <c r="A2496" s="24">
        <v>201801</v>
      </c>
      <c r="B2496" s="24">
        <v>451</v>
      </c>
      <c r="C2496" s="24">
        <v>13054281568</v>
      </c>
      <c r="D2496" s="24">
        <v>9815112074902200</v>
      </c>
      <c r="E2496" s="24">
        <v>99</v>
      </c>
      <c r="F2496" s="24">
        <v>53390</v>
      </c>
      <c r="G2496" s="24">
        <v>99970014</v>
      </c>
      <c r="H2496" s="24">
        <v>11549</v>
      </c>
      <c r="I2496" s="25">
        <v>229460</v>
      </c>
    </row>
    <row r="2497" hidden="1" spans="1:9">
      <c r="A2497" s="24">
        <v>201801</v>
      </c>
      <c r="B2497" s="24">
        <v>451</v>
      </c>
      <c r="C2497" s="24">
        <v>13115316502</v>
      </c>
      <c r="D2497" s="24">
        <v>9816060881408180</v>
      </c>
      <c r="E2497" s="24">
        <v>99</v>
      </c>
      <c r="F2497" s="24">
        <v>53390</v>
      </c>
      <c r="G2497" s="24">
        <v>99970014</v>
      </c>
      <c r="H2497" s="24">
        <v>11549</v>
      </c>
      <c r="I2497" s="25">
        <v>293440</v>
      </c>
    </row>
    <row r="2498" hidden="1" spans="1:9">
      <c r="A2498" s="24">
        <v>201801</v>
      </c>
      <c r="B2498" s="24">
        <v>451</v>
      </c>
      <c r="C2498" s="24">
        <v>13115316502</v>
      </c>
      <c r="D2498" s="24">
        <v>9816060881408180</v>
      </c>
      <c r="E2498" s="24">
        <v>99</v>
      </c>
      <c r="F2498" s="24">
        <v>53390</v>
      </c>
      <c r="G2498" s="24">
        <v>99970016</v>
      </c>
      <c r="H2498" s="24">
        <v>11547</v>
      </c>
      <c r="I2498" s="25">
        <v>400000</v>
      </c>
    </row>
    <row r="2499" hidden="1" spans="1:9">
      <c r="A2499" s="24">
        <v>201801</v>
      </c>
      <c r="B2499" s="24">
        <v>459</v>
      </c>
      <c r="C2499" s="24">
        <v>13199407682</v>
      </c>
      <c r="D2499" s="24">
        <v>9816082584202310</v>
      </c>
      <c r="E2499" s="24">
        <v>99</v>
      </c>
      <c r="F2499" s="24">
        <v>53390</v>
      </c>
      <c r="G2499" s="24">
        <v>99970016</v>
      </c>
      <c r="H2499" s="24">
        <v>11547</v>
      </c>
      <c r="I2499" s="25">
        <v>100000</v>
      </c>
    </row>
    <row r="2500" hidden="1" spans="1:9">
      <c r="A2500" s="24">
        <v>201801</v>
      </c>
      <c r="B2500" s="24">
        <v>451</v>
      </c>
      <c r="C2500" s="24">
        <v>13206696812</v>
      </c>
      <c r="D2500" s="24">
        <v>9817081401365760</v>
      </c>
      <c r="E2500" s="24">
        <v>99</v>
      </c>
      <c r="F2500" s="24">
        <v>53390</v>
      </c>
      <c r="G2500" s="24">
        <v>99970016</v>
      </c>
      <c r="H2500" s="24">
        <v>11547</v>
      </c>
      <c r="I2500" s="25">
        <v>100000</v>
      </c>
    </row>
    <row r="2501" hidden="1" spans="1:9">
      <c r="A2501" s="24">
        <v>201801</v>
      </c>
      <c r="B2501" s="24">
        <v>451</v>
      </c>
      <c r="C2501" s="24">
        <v>13100874110</v>
      </c>
      <c r="D2501" s="24">
        <v>100708025110887</v>
      </c>
      <c r="E2501" s="24">
        <v>99</v>
      </c>
      <c r="F2501" s="24">
        <v>53390</v>
      </c>
      <c r="G2501" s="24">
        <v>99970016</v>
      </c>
      <c r="H2501" s="24">
        <v>11547</v>
      </c>
      <c r="I2501" s="25">
        <v>400000</v>
      </c>
    </row>
    <row r="2502" hidden="1" spans="1:9">
      <c r="A2502" s="24">
        <v>201801</v>
      </c>
      <c r="B2502" s="24">
        <v>451</v>
      </c>
      <c r="C2502" s="24">
        <v>13100874110</v>
      </c>
      <c r="D2502" s="24">
        <v>100708025110887</v>
      </c>
      <c r="E2502" s="24">
        <v>99</v>
      </c>
      <c r="F2502" s="24">
        <v>53390</v>
      </c>
      <c r="G2502" s="24">
        <v>99970014</v>
      </c>
      <c r="H2502" s="24">
        <v>11549</v>
      </c>
      <c r="I2502" s="25">
        <v>516040</v>
      </c>
    </row>
    <row r="2503" hidden="1" spans="1:9">
      <c r="A2503" s="24">
        <v>201801</v>
      </c>
      <c r="B2503" s="24">
        <v>451</v>
      </c>
      <c r="C2503" s="24">
        <v>13029726327</v>
      </c>
      <c r="D2503" s="24">
        <v>9816031578020570</v>
      </c>
      <c r="E2503" s="24">
        <v>99</v>
      </c>
      <c r="F2503" s="24">
        <v>53390</v>
      </c>
      <c r="G2503" s="24">
        <v>99970016</v>
      </c>
      <c r="H2503" s="24">
        <v>11547</v>
      </c>
      <c r="I2503" s="25">
        <v>100000</v>
      </c>
    </row>
    <row r="2504" hidden="1" spans="1:9">
      <c r="A2504" s="24">
        <v>201801</v>
      </c>
      <c r="B2504" s="24">
        <v>451</v>
      </c>
      <c r="C2504" s="24">
        <v>13029726327</v>
      </c>
      <c r="D2504" s="24">
        <v>9816031578020570</v>
      </c>
      <c r="E2504" s="24">
        <v>99</v>
      </c>
      <c r="F2504" s="24">
        <v>53390</v>
      </c>
      <c r="G2504" s="24">
        <v>99970014</v>
      </c>
      <c r="H2504" s="24">
        <v>11549</v>
      </c>
      <c r="I2504" s="25">
        <v>344800</v>
      </c>
    </row>
    <row r="2505" hidden="1" spans="1:9">
      <c r="A2505" s="24">
        <v>201801</v>
      </c>
      <c r="B2505" s="24">
        <v>459</v>
      </c>
      <c r="C2505" s="24">
        <v>13039826317</v>
      </c>
      <c r="D2505" s="24">
        <v>9815102773691000</v>
      </c>
      <c r="E2505" s="24">
        <v>99</v>
      </c>
      <c r="F2505" s="24">
        <v>53390</v>
      </c>
      <c r="G2505" s="24">
        <v>99970014</v>
      </c>
      <c r="H2505" s="24">
        <v>11549</v>
      </c>
      <c r="I2505" s="25">
        <v>29114280</v>
      </c>
    </row>
    <row r="2506" hidden="1" spans="1:9">
      <c r="A2506" s="24">
        <v>201801</v>
      </c>
      <c r="B2506" s="24">
        <v>451</v>
      </c>
      <c r="C2506" s="24">
        <v>13029807572</v>
      </c>
      <c r="D2506" s="24">
        <v>9816020377184640</v>
      </c>
      <c r="E2506" s="24">
        <v>99</v>
      </c>
      <c r="F2506" s="24">
        <v>53390</v>
      </c>
      <c r="G2506" s="24">
        <v>99970016</v>
      </c>
      <c r="H2506" s="24">
        <v>11547</v>
      </c>
      <c r="I2506" s="25">
        <v>50000</v>
      </c>
    </row>
    <row r="2507" hidden="1" spans="1:9">
      <c r="A2507" s="24">
        <v>201801</v>
      </c>
      <c r="B2507" s="24">
        <v>451</v>
      </c>
      <c r="C2507" s="24">
        <v>15663875317</v>
      </c>
      <c r="D2507" s="24">
        <v>9817042897110620</v>
      </c>
      <c r="E2507" s="24">
        <v>99</v>
      </c>
      <c r="F2507" s="24">
        <v>53390</v>
      </c>
      <c r="G2507" s="24">
        <v>99970016</v>
      </c>
      <c r="H2507" s="24">
        <v>11547</v>
      </c>
      <c r="I2507" s="25">
        <v>100000</v>
      </c>
    </row>
    <row r="2508" hidden="1" spans="1:9">
      <c r="A2508" s="24">
        <v>201801</v>
      </c>
      <c r="B2508" s="24">
        <v>459</v>
      </c>
      <c r="C2508" s="24">
        <v>15604593101</v>
      </c>
      <c r="D2508" s="24">
        <v>9816031077881550</v>
      </c>
      <c r="E2508" s="24">
        <v>99</v>
      </c>
      <c r="F2508" s="24">
        <v>53390</v>
      </c>
      <c r="G2508" s="24">
        <v>99970016</v>
      </c>
      <c r="H2508" s="24">
        <v>11547</v>
      </c>
      <c r="I2508" s="25">
        <v>800000</v>
      </c>
    </row>
    <row r="2509" hidden="1" spans="1:9">
      <c r="A2509" s="24">
        <v>201801</v>
      </c>
      <c r="B2509" s="24">
        <v>455</v>
      </c>
      <c r="C2509" s="24">
        <v>15545556309</v>
      </c>
      <c r="D2509" s="24">
        <v>9816032978578740</v>
      </c>
      <c r="E2509" s="24">
        <v>99</v>
      </c>
      <c r="F2509" s="24">
        <v>53390</v>
      </c>
      <c r="G2509" s="24">
        <v>99970016</v>
      </c>
      <c r="H2509" s="24">
        <v>11547</v>
      </c>
      <c r="I2509" s="25">
        <v>50000</v>
      </c>
    </row>
    <row r="2510" hidden="1" spans="1:9">
      <c r="A2510" s="24">
        <v>201801</v>
      </c>
      <c r="B2510" s="24">
        <v>452</v>
      </c>
      <c r="C2510" s="24">
        <v>13069975019</v>
      </c>
      <c r="D2510" s="24">
        <v>9817110104403400</v>
      </c>
      <c r="E2510" s="24">
        <v>99</v>
      </c>
      <c r="F2510" s="24">
        <v>53390</v>
      </c>
      <c r="G2510" s="24">
        <v>99970017</v>
      </c>
      <c r="H2510" s="24">
        <v>11538</v>
      </c>
      <c r="I2510" s="25">
        <v>800000</v>
      </c>
    </row>
    <row r="2511" hidden="1" spans="1:9">
      <c r="A2511" s="24">
        <v>201801</v>
      </c>
      <c r="B2511" s="24">
        <v>451</v>
      </c>
      <c r="C2511" s="24">
        <v>15694519513</v>
      </c>
      <c r="D2511" s="24">
        <v>9816101986860310</v>
      </c>
      <c r="E2511" s="24">
        <v>99</v>
      </c>
      <c r="F2511" s="24">
        <v>53390</v>
      </c>
      <c r="G2511" s="24">
        <v>99970016</v>
      </c>
      <c r="H2511" s="24">
        <v>11547</v>
      </c>
      <c r="I2511" s="25">
        <v>800000</v>
      </c>
    </row>
    <row r="2512" hidden="1" spans="1:9">
      <c r="A2512" s="24">
        <v>201801</v>
      </c>
      <c r="B2512" s="24">
        <v>459</v>
      </c>
      <c r="C2512" s="24">
        <v>18644020869</v>
      </c>
      <c r="D2512" s="24">
        <v>9815101373262960</v>
      </c>
      <c r="E2512" s="24">
        <v>99</v>
      </c>
      <c r="F2512" s="24">
        <v>53390</v>
      </c>
      <c r="G2512" s="24">
        <v>99970016</v>
      </c>
      <c r="H2512" s="24">
        <v>11547</v>
      </c>
      <c r="I2512" s="25">
        <v>1200000</v>
      </c>
    </row>
    <row r="2513" hidden="1" spans="1:9">
      <c r="A2513" s="24">
        <v>201801</v>
      </c>
      <c r="B2513" s="24">
        <v>459</v>
      </c>
      <c r="C2513" s="24">
        <v>13019085503</v>
      </c>
      <c r="D2513" s="24">
        <v>9815102773696610</v>
      </c>
      <c r="E2513" s="24">
        <v>99</v>
      </c>
      <c r="F2513" s="24">
        <v>53390</v>
      </c>
      <c r="G2513" s="24">
        <v>99970014</v>
      </c>
      <c r="H2513" s="24">
        <v>11549</v>
      </c>
      <c r="I2513" s="25">
        <v>93550</v>
      </c>
    </row>
    <row r="2514" hidden="1" spans="1:9">
      <c r="A2514" s="24">
        <v>201801</v>
      </c>
      <c r="B2514" s="24">
        <v>459</v>
      </c>
      <c r="C2514" s="24">
        <v>13019085503</v>
      </c>
      <c r="D2514" s="24">
        <v>9815102773696610</v>
      </c>
      <c r="E2514" s="24">
        <v>99</v>
      </c>
      <c r="F2514" s="24">
        <v>53390</v>
      </c>
      <c r="G2514" s="24">
        <v>99970016</v>
      </c>
      <c r="H2514" s="24">
        <v>11547</v>
      </c>
      <c r="I2514" s="25">
        <v>400000</v>
      </c>
    </row>
    <row r="2515" spans="1:9">
      <c r="A2515" s="24">
        <v>201802</v>
      </c>
      <c r="B2515" s="24">
        <v>453</v>
      </c>
      <c r="C2515" s="24">
        <v>13045336752</v>
      </c>
      <c r="D2515" s="24">
        <v>9816040578809050</v>
      </c>
      <c r="E2515" s="24">
        <v>99</v>
      </c>
      <c r="F2515" s="24">
        <v>53390</v>
      </c>
      <c r="G2515" s="24">
        <v>99970016</v>
      </c>
      <c r="H2515" s="24">
        <v>11547</v>
      </c>
      <c r="I2515" s="25">
        <v>100000</v>
      </c>
    </row>
    <row r="2516" spans="1:9">
      <c r="A2516" s="24">
        <v>201802</v>
      </c>
      <c r="B2516" s="24">
        <v>452</v>
      </c>
      <c r="C2516" s="24">
        <v>13114620185</v>
      </c>
      <c r="D2516" s="24">
        <v>9817111404811380</v>
      </c>
      <c r="E2516" s="24">
        <v>99</v>
      </c>
      <c r="F2516" s="24">
        <v>53390</v>
      </c>
      <c r="G2516" s="24">
        <v>99970016</v>
      </c>
      <c r="H2516" s="24">
        <v>11547</v>
      </c>
      <c r="I2516" s="25">
        <v>800000</v>
      </c>
    </row>
    <row r="2517" spans="1:9">
      <c r="A2517" s="24">
        <v>201802</v>
      </c>
      <c r="B2517" s="24">
        <v>468</v>
      </c>
      <c r="C2517" s="24">
        <v>15545903995</v>
      </c>
      <c r="D2517" s="24">
        <v>9713042218943040</v>
      </c>
      <c r="E2517" s="24">
        <v>99</v>
      </c>
      <c r="F2517" s="24">
        <v>53390</v>
      </c>
      <c r="G2517" s="24">
        <v>99970016</v>
      </c>
      <c r="H2517" s="24">
        <v>11547</v>
      </c>
      <c r="I2517" s="25">
        <v>100000</v>
      </c>
    </row>
    <row r="2518" spans="1:9">
      <c r="A2518" s="24">
        <v>201802</v>
      </c>
      <c r="B2518" s="24">
        <v>454</v>
      </c>
      <c r="C2518" s="24">
        <v>15545413110</v>
      </c>
      <c r="D2518" s="24">
        <v>9816011176616520</v>
      </c>
      <c r="E2518" s="24">
        <v>99</v>
      </c>
      <c r="F2518" s="24">
        <v>53390</v>
      </c>
      <c r="G2518" s="24">
        <v>99970016</v>
      </c>
      <c r="H2518" s="24">
        <v>11547</v>
      </c>
      <c r="I2518" s="25">
        <v>200000</v>
      </c>
    </row>
    <row r="2519" spans="1:9">
      <c r="A2519" s="24">
        <v>201802</v>
      </c>
      <c r="B2519" s="24">
        <v>458</v>
      </c>
      <c r="C2519" s="24">
        <v>13134583975</v>
      </c>
      <c r="D2519" s="24">
        <v>9817070700066350</v>
      </c>
      <c r="E2519" s="24">
        <v>99</v>
      </c>
      <c r="F2519" s="24">
        <v>53390</v>
      </c>
      <c r="G2519" s="24">
        <v>99970013</v>
      </c>
      <c r="H2519" s="24">
        <v>11548</v>
      </c>
      <c r="I2519" s="25">
        <v>327050</v>
      </c>
    </row>
    <row r="2520" spans="1:9">
      <c r="A2520" s="24">
        <v>201802</v>
      </c>
      <c r="B2520" s="24">
        <v>459</v>
      </c>
      <c r="C2520" s="24">
        <v>18603679568</v>
      </c>
      <c r="D2520" s="24">
        <v>9815061169665820</v>
      </c>
      <c r="E2520" s="24">
        <v>99</v>
      </c>
      <c r="F2520" s="24">
        <v>53390</v>
      </c>
      <c r="G2520" s="24">
        <v>99970016</v>
      </c>
      <c r="H2520" s="24">
        <v>11547</v>
      </c>
      <c r="I2520" s="25">
        <v>800000</v>
      </c>
    </row>
    <row r="2521" spans="1:9">
      <c r="A2521" s="24">
        <v>201802</v>
      </c>
      <c r="B2521" s="24">
        <v>459</v>
      </c>
      <c r="C2521" s="24">
        <v>13045491596</v>
      </c>
      <c r="D2521" s="24">
        <v>9816080483443270</v>
      </c>
      <c r="E2521" s="24">
        <v>99</v>
      </c>
      <c r="F2521" s="24">
        <v>53390</v>
      </c>
      <c r="G2521" s="24">
        <v>99970016</v>
      </c>
      <c r="H2521" s="24">
        <v>11547</v>
      </c>
      <c r="I2521" s="25">
        <v>50000</v>
      </c>
    </row>
    <row r="2522" spans="1:9">
      <c r="A2522" s="24">
        <v>201802</v>
      </c>
      <c r="B2522" s="24">
        <v>467</v>
      </c>
      <c r="C2522" s="24">
        <v>13224675158</v>
      </c>
      <c r="D2522" s="24">
        <v>9713071225987090</v>
      </c>
      <c r="E2522" s="24">
        <v>99</v>
      </c>
      <c r="F2522" s="24">
        <v>53390</v>
      </c>
      <c r="G2522" s="24">
        <v>99970016</v>
      </c>
      <c r="H2522" s="24">
        <v>11547</v>
      </c>
      <c r="I2522" s="25">
        <v>50000</v>
      </c>
    </row>
    <row r="2523" spans="1:9">
      <c r="A2523" s="24">
        <v>201802</v>
      </c>
      <c r="B2523" s="24">
        <v>453</v>
      </c>
      <c r="C2523" s="24">
        <v>15604537911</v>
      </c>
      <c r="D2523" s="24">
        <v>9818020207153740</v>
      </c>
      <c r="E2523" s="24">
        <v>99</v>
      </c>
      <c r="F2523" s="24">
        <v>53390</v>
      </c>
      <c r="G2523" s="24">
        <v>99970016</v>
      </c>
      <c r="H2523" s="24">
        <v>11547</v>
      </c>
      <c r="I2523" s="25">
        <v>50000</v>
      </c>
    </row>
    <row r="2524" spans="1:9">
      <c r="A2524" s="24">
        <v>201802</v>
      </c>
      <c r="B2524" s="24">
        <v>451</v>
      </c>
      <c r="C2524" s="24">
        <v>13199520937</v>
      </c>
      <c r="D2524" s="24">
        <v>9817092503157040</v>
      </c>
      <c r="E2524" s="24">
        <v>99</v>
      </c>
      <c r="F2524" s="24">
        <v>53390</v>
      </c>
      <c r="G2524" s="24">
        <v>99970013</v>
      </c>
      <c r="H2524" s="24">
        <v>11548</v>
      </c>
      <c r="I2524" s="25">
        <v>43920</v>
      </c>
    </row>
    <row r="2525" spans="1:9">
      <c r="A2525" s="24">
        <v>201802</v>
      </c>
      <c r="B2525" s="24">
        <v>456</v>
      </c>
      <c r="C2525" s="24">
        <v>13124560757</v>
      </c>
      <c r="D2525" s="24">
        <v>9816062281952890</v>
      </c>
      <c r="E2525" s="24">
        <v>99</v>
      </c>
      <c r="F2525" s="24">
        <v>53390</v>
      </c>
      <c r="G2525" s="24">
        <v>99970016</v>
      </c>
      <c r="H2525" s="24">
        <v>11547</v>
      </c>
      <c r="I2525" s="25">
        <v>100000</v>
      </c>
    </row>
    <row r="2526" spans="1:9">
      <c r="A2526" s="24">
        <v>201802</v>
      </c>
      <c r="B2526" s="24">
        <v>452</v>
      </c>
      <c r="C2526" s="24">
        <v>13069970854</v>
      </c>
      <c r="D2526" s="24">
        <v>9816080983575180</v>
      </c>
      <c r="E2526" s="24">
        <v>99</v>
      </c>
      <c r="F2526" s="24">
        <v>53390</v>
      </c>
      <c r="G2526" s="24">
        <v>99970016</v>
      </c>
      <c r="H2526" s="24">
        <v>11547</v>
      </c>
      <c r="I2526" s="25">
        <v>400000</v>
      </c>
    </row>
    <row r="2527" spans="1:9">
      <c r="A2527" s="24">
        <v>201802</v>
      </c>
      <c r="B2527" s="24">
        <v>459</v>
      </c>
      <c r="C2527" s="24">
        <v>15604593101</v>
      </c>
      <c r="D2527" s="24">
        <v>9816031077881550</v>
      </c>
      <c r="E2527" s="24">
        <v>99</v>
      </c>
      <c r="F2527" s="24">
        <v>53390</v>
      </c>
      <c r="G2527" s="24">
        <v>99970016</v>
      </c>
      <c r="H2527" s="24">
        <v>11547</v>
      </c>
      <c r="I2527" s="25">
        <v>800000</v>
      </c>
    </row>
    <row r="2528" spans="1:9">
      <c r="A2528" s="24">
        <v>201802</v>
      </c>
      <c r="B2528" s="24">
        <v>451</v>
      </c>
      <c r="C2528" s="24">
        <v>13159850785</v>
      </c>
      <c r="D2528" s="24">
        <v>101108154666827</v>
      </c>
      <c r="E2528" s="24">
        <v>99</v>
      </c>
      <c r="F2528" s="24">
        <v>53390</v>
      </c>
      <c r="G2528" s="24">
        <v>99970016</v>
      </c>
      <c r="H2528" s="24">
        <v>11547</v>
      </c>
      <c r="I2528" s="25">
        <v>40090</v>
      </c>
    </row>
    <row r="2529" spans="1:9">
      <c r="A2529" s="24">
        <v>201802</v>
      </c>
      <c r="B2529" s="24">
        <v>451</v>
      </c>
      <c r="C2529" s="24">
        <v>15545540032</v>
      </c>
      <c r="D2529" s="24">
        <v>101105273082804</v>
      </c>
      <c r="E2529" s="24">
        <v>99</v>
      </c>
      <c r="F2529" s="24">
        <v>53390</v>
      </c>
      <c r="G2529" s="24">
        <v>99970013</v>
      </c>
      <c r="H2529" s="24">
        <v>11548</v>
      </c>
      <c r="I2529" s="25">
        <v>136500</v>
      </c>
    </row>
    <row r="2530" spans="1:9">
      <c r="A2530" s="24">
        <v>201802</v>
      </c>
      <c r="B2530" s="24">
        <v>451</v>
      </c>
      <c r="C2530" s="24">
        <v>15545540032</v>
      </c>
      <c r="D2530" s="24">
        <v>101105273082804</v>
      </c>
      <c r="E2530" s="24">
        <v>99</v>
      </c>
      <c r="F2530" s="24">
        <v>53390</v>
      </c>
      <c r="G2530" s="24">
        <v>99970016</v>
      </c>
      <c r="H2530" s="24">
        <v>11547</v>
      </c>
      <c r="I2530" s="25">
        <v>400000</v>
      </c>
    </row>
    <row r="2531" spans="1:9">
      <c r="A2531" s="24">
        <v>201802</v>
      </c>
      <c r="B2531" s="24">
        <v>457</v>
      </c>
      <c r="C2531" s="24">
        <v>15636430675</v>
      </c>
      <c r="D2531" s="24">
        <v>9816091285208950</v>
      </c>
      <c r="E2531" s="24">
        <v>99</v>
      </c>
      <c r="F2531" s="24">
        <v>53390</v>
      </c>
      <c r="G2531" s="24">
        <v>99970016</v>
      </c>
      <c r="H2531" s="24">
        <v>11547</v>
      </c>
      <c r="I2531" s="25">
        <v>50000</v>
      </c>
    </row>
    <row r="2532" spans="1:9">
      <c r="A2532" s="24">
        <v>201802</v>
      </c>
      <c r="B2532" s="24">
        <v>459</v>
      </c>
      <c r="C2532" s="24">
        <v>13039826317</v>
      </c>
      <c r="D2532" s="24">
        <v>9815102773691000</v>
      </c>
      <c r="E2532" s="24">
        <v>99</v>
      </c>
      <c r="F2532" s="24">
        <v>53390</v>
      </c>
      <c r="G2532" s="24">
        <v>99970013</v>
      </c>
      <c r="H2532" s="24">
        <v>11548</v>
      </c>
      <c r="I2532" s="25">
        <v>1828440</v>
      </c>
    </row>
    <row r="2533" spans="1:9">
      <c r="A2533" s="24">
        <v>201802</v>
      </c>
      <c r="B2533" s="24">
        <v>459</v>
      </c>
      <c r="C2533" s="24">
        <v>13298771513</v>
      </c>
      <c r="D2533" s="24">
        <v>9817051997964000</v>
      </c>
      <c r="E2533" s="24">
        <v>99</v>
      </c>
      <c r="F2533" s="24">
        <v>53390</v>
      </c>
      <c r="G2533" s="24">
        <v>99970013</v>
      </c>
      <c r="H2533" s="24">
        <v>11548</v>
      </c>
      <c r="I2533" s="25">
        <v>16128550</v>
      </c>
    </row>
    <row r="2534" spans="1:9">
      <c r="A2534" s="24">
        <v>201802</v>
      </c>
      <c r="B2534" s="24">
        <v>451</v>
      </c>
      <c r="C2534" s="24">
        <v>15546108519</v>
      </c>
      <c r="D2534" s="24">
        <v>9816051780499110</v>
      </c>
      <c r="E2534" s="24">
        <v>99</v>
      </c>
      <c r="F2534" s="24">
        <v>53390</v>
      </c>
      <c r="G2534" s="24">
        <v>99970013</v>
      </c>
      <c r="H2534" s="24">
        <v>11548</v>
      </c>
      <c r="I2534" s="25">
        <v>31500</v>
      </c>
    </row>
    <row r="2535" spans="1:9">
      <c r="A2535" s="24">
        <v>201802</v>
      </c>
      <c r="B2535" s="24">
        <v>451</v>
      </c>
      <c r="C2535" s="24">
        <v>18686782050</v>
      </c>
      <c r="D2535" s="24">
        <v>9816121990669030</v>
      </c>
      <c r="E2535" s="24">
        <v>99</v>
      </c>
      <c r="F2535" s="24">
        <v>53390</v>
      </c>
      <c r="G2535" s="24">
        <v>99970013</v>
      </c>
      <c r="H2535" s="24">
        <v>11548</v>
      </c>
      <c r="I2535" s="25">
        <v>6008050</v>
      </c>
    </row>
    <row r="2536" spans="1:9">
      <c r="A2536" s="24">
        <v>201802</v>
      </c>
      <c r="B2536" s="24">
        <v>451</v>
      </c>
      <c r="C2536" s="24">
        <v>13029807572</v>
      </c>
      <c r="D2536" s="24">
        <v>9816020377184640</v>
      </c>
      <c r="E2536" s="24">
        <v>99</v>
      </c>
      <c r="F2536" s="24">
        <v>53390</v>
      </c>
      <c r="G2536" s="24">
        <v>99970016</v>
      </c>
      <c r="H2536" s="24">
        <v>11547</v>
      </c>
      <c r="I2536" s="25">
        <v>50000</v>
      </c>
    </row>
    <row r="2537" spans="1:9">
      <c r="A2537" s="24">
        <v>201802</v>
      </c>
      <c r="B2537" s="24">
        <v>451</v>
      </c>
      <c r="C2537" s="24">
        <v>15694519513</v>
      </c>
      <c r="D2537" s="24">
        <v>9816101986860310</v>
      </c>
      <c r="E2537" s="24">
        <v>99</v>
      </c>
      <c r="F2537" s="24">
        <v>53390</v>
      </c>
      <c r="G2537" s="24">
        <v>99970016</v>
      </c>
      <c r="H2537" s="24">
        <v>11547</v>
      </c>
      <c r="I2537" s="25">
        <v>800000</v>
      </c>
    </row>
    <row r="2538" spans="1:9">
      <c r="A2538" s="24">
        <v>201802</v>
      </c>
      <c r="B2538" s="24">
        <v>451</v>
      </c>
      <c r="C2538" s="24">
        <v>13054281568</v>
      </c>
      <c r="D2538" s="24">
        <v>9815112074902200</v>
      </c>
      <c r="E2538" s="24">
        <v>99</v>
      </c>
      <c r="F2538" s="24">
        <v>53390</v>
      </c>
      <c r="G2538" s="24">
        <v>99970013</v>
      </c>
      <c r="H2538" s="24">
        <v>11548</v>
      </c>
      <c r="I2538" s="25">
        <v>123970</v>
      </c>
    </row>
    <row r="2539" spans="1:9">
      <c r="A2539" s="24">
        <v>201802</v>
      </c>
      <c r="B2539" s="24">
        <v>459</v>
      </c>
      <c r="C2539" s="24">
        <v>13089030281</v>
      </c>
      <c r="D2539" s="24">
        <v>9816090184561740</v>
      </c>
      <c r="E2539" s="24">
        <v>99</v>
      </c>
      <c r="F2539" s="24">
        <v>53390</v>
      </c>
      <c r="G2539" s="24">
        <v>99970013</v>
      </c>
      <c r="H2539" s="24">
        <v>11548</v>
      </c>
      <c r="I2539" s="25">
        <v>18830</v>
      </c>
    </row>
    <row r="2540" spans="1:9">
      <c r="A2540" s="24">
        <v>201802</v>
      </c>
      <c r="B2540" s="24">
        <v>459</v>
      </c>
      <c r="C2540" s="24">
        <v>13089030281</v>
      </c>
      <c r="D2540" s="24">
        <v>9816090184561740</v>
      </c>
      <c r="E2540" s="24">
        <v>99</v>
      </c>
      <c r="F2540" s="24">
        <v>53390</v>
      </c>
      <c r="G2540" s="24">
        <v>99970016</v>
      </c>
      <c r="H2540" s="24">
        <v>11547</v>
      </c>
      <c r="I2540" s="25">
        <v>400000</v>
      </c>
    </row>
    <row r="2541" spans="1:9">
      <c r="A2541" s="24">
        <v>201802</v>
      </c>
      <c r="B2541" s="24">
        <v>457</v>
      </c>
      <c r="C2541" s="24">
        <v>13039910121</v>
      </c>
      <c r="D2541" s="24">
        <v>9816101786804990</v>
      </c>
      <c r="E2541" s="24">
        <v>99</v>
      </c>
      <c r="F2541" s="24">
        <v>53390</v>
      </c>
      <c r="G2541" s="24">
        <v>99970016</v>
      </c>
      <c r="H2541" s="24">
        <v>11547</v>
      </c>
      <c r="I2541" s="25">
        <v>50000</v>
      </c>
    </row>
    <row r="2542" spans="1:9">
      <c r="A2542" s="24">
        <v>201802</v>
      </c>
      <c r="B2542" s="24">
        <v>451</v>
      </c>
      <c r="C2542" s="24">
        <v>13029726327</v>
      </c>
      <c r="D2542" s="24">
        <v>9816031578020570</v>
      </c>
      <c r="E2542" s="24">
        <v>99</v>
      </c>
      <c r="F2542" s="24">
        <v>53390</v>
      </c>
      <c r="G2542" s="24">
        <v>99970016</v>
      </c>
      <c r="H2542" s="24">
        <v>11547</v>
      </c>
      <c r="I2542" s="25">
        <v>100000</v>
      </c>
    </row>
    <row r="2543" spans="1:9">
      <c r="A2543" s="24">
        <v>201802</v>
      </c>
      <c r="B2543" s="24">
        <v>451</v>
      </c>
      <c r="C2543" s="24">
        <v>13029726327</v>
      </c>
      <c r="D2543" s="24">
        <v>9816031578020570</v>
      </c>
      <c r="E2543" s="24">
        <v>99</v>
      </c>
      <c r="F2543" s="24">
        <v>53390</v>
      </c>
      <c r="G2543" s="24">
        <v>99970013</v>
      </c>
      <c r="H2543" s="24">
        <v>11548</v>
      </c>
      <c r="I2543" s="25">
        <v>102160</v>
      </c>
    </row>
    <row r="2544" spans="1:9">
      <c r="A2544" s="24">
        <v>201802</v>
      </c>
      <c r="B2544" s="24">
        <v>455</v>
      </c>
      <c r="C2544" s="24">
        <v>15545556309</v>
      </c>
      <c r="D2544" s="24">
        <v>9816032978578740</v>
      </c>
      <c r="E2544" s="24">
        <v>99</v>
      </c>
      <c r="F2544" s="24">
        <v>53390</v>
      </c>
      <c r="G2544" s="24">
        <v>99970016</v>
      </c>
      <c r="H2544" s="24">
        <v>11547</v>
      </c>
      <c r="I2544" s="25">
        <v>50000</v>
      </c>
    </row>
    <row r="2545" spans="1:9">
      <c r="A2545" s="24">
        <v>201802</v>
      </c>
      <c r="B2545" s="24">
        <v>451</v>
      </c>
      <c r="C2545" s="24">
        <v>15663875317</v>
      </c>
      <c r="D2545" s="24">
        <v>9817042897110620</v>
      </c>
      <c r="E2545" s="24">
        <v>99</v>
      </c>
      <c r="F2545" s="24">
        <v>53390</v>
      </c>
      <c r="G2545" s="24">
        <v>99970016</v>
      </c>
      <c r="H2545" s="24">
        <v>11547</v>
      </c>
      <c r="I2545" s="25">
        <v>100000</v>
      </c>
    </row>
    <row r="2546" spans="1:9">
      <c r="A2546" s="24">
        <v>201802</v>
      </c>
      <c r="B2546" s="24">
        <v>464</v>
      </c>
      <c r="C2546" s="24">
        <v>15645570168</v>
      </c>
      <c r="D2546" s="24">
        <v>9815120875435580</v>
      </c>
      <c r="E2546" s="24">
        <v>99</v>
      </c>
      <c r="F2546" s="24">
        <v>53390</v>
      </c>
      <c r="G2546" s="24">
        <v>99970016</v>
      </c>
      <c r="H2546" s="24">
        <v>11547</v>
      </c>
      <c r="I2546" s="25">
        <v>1200000</v>
      </c>
    </row>
    <row r="2547" spans="1:9">
      <c r="A2547" s="24">
        <v>201802</v>
      </c>
      <c r="B2547" s="24">
        <v>451</v>
      </c>
      <c r="C2547" s="24">
        <v>13199530121</v>
      </c>
      <c r="D2547" s="24">
        <v>9817080901204490</v>
      </c>
      <c r="E2547" s="24">
        <v>99</v>
      </c>
      <c r="F2547" s="24">
        <v>53390</v>
      </c>
      <c r="G2547" s="24">
        <v>99970013</v>
      </c>
      <c r="H2547" s="24">
        <v>11548</v>
      </c>
      <c r="I2547" s="25">
        <v>64960</v>
      </c>
    </row>
    <row r="2548" spans="1:9">
      <c r="A2548" s="24">
        <v>201802</v>
      </c>
      <c r="B2548" s="24">
        <v>451</v>
      </c>
      <c r="C2548" s="24">
        <v>13199530121</v>
      </c>
      <c r="D2548" s="24">
        <v>9817080901204490</v>
      </c>
      <c r="E2548" s="24">
        <v>99</v>
      </c>
      <c r="F2548" s="24">
        <v>53390</v>
      </c>
      <c r="G2548" s="24">
        <v>99970016</v>
      </c>
      <c r="H2548" s="24">
        <v>11547</v>
      </c>
      <c r="I2548" s="25">
        <v>100000</v>
      </c>
    </row>
    <row r="2549" spans="1:9">
      <c r="A2549" s="24">
        <v>201802</v>
      </c>
      <c r="B2549" s="24">
        <v>453</v>
      </c>
      <c r="C2549" s="24">
        <v>13039700587</v>
      </c>
      <c r="D2549" s="24">
        <v>9815082071689710</v>
      </c>
      <c r="E2549" s="24">
        <v>99</v>
      </c>
      <c r="F2549" s="24">
        <v>53390</v>
      </c>
      <c r="G2549" s="24">
        <v>99970013</v>
      </c>
      <c r="H2549" s="24">
        <v>11548</v>
      </c>
      <c r="I2549" s="25">
        <v>39840</v>
      </c>
    </row>
    <row r="2550" spans="1:9">
      <c r="A2550" s="24">
        <v>201802</v>
      </c>
      <c r="B2550" s="24">
        <v>453</v>
      </c>
      <c r="C2550" s="24">
        <v>13039700587</v>
      </c>
      <c r="D2550" s="24">
        <v>9815082071689710</v>
      </c>
      <c r="E2550" s="24">
        <v>99</v>
      </c>
      <c r="F2550" s="24">
        <v>53390</v>
      </c>
      <c r="G2550" s="24">
        <v>99970016</v>
      </c>
      <c r="H2550" s="24">
        <v>11547</v>
      </c>
      <c r="I2550" s="25">
        <v>100000</v>
      </c>
    </row>
    <row r="2551" spans="1:9">
      <c r="A2551" s="24">
        <v>201802</v>
      </c>
      <c r="B2551" s="24">
        <v>455</v>
      </c>
      <c r="C2551" s="24">
        <v>13039953705</v>
      </c>
      <c r="D2551" s="24">
        <v>9816053181124200</v>
      </c>
      <c r="E2551" s="24">
        <v>99</v>
      </c>
      <c r="F2551" s="24">
        <v>53390</v>
      </c>
      <c r="G2551" s="24">
        <v>99970016</v>
      </c>
      <c r="H2551" s="24">
        <v>11547</v>
      </c>
      <c r="I2551" s="25">
        <v>400000</v>
      </c>
    </row>
    <row r="2552" spans="1:9">
      <c r="A2552" s="24">
        <v>201802</v>
      </c>
      <c r="B2552" s="24">
        <v>459</v>
      </c>
      <c r="C2552" s="24">
        <v>18644020869</v>
      </c>
      <c r="D2552" s="24">
        <v>9815101373262960</v>
      </c>
      <c r="E2552" s="24">
        <v>99</v>
      </c>
      <c r="F2552" s="24">
        <v>53390</v>
      </c>
      <c r="G2552" s="24">
        <v>99970016</v>
      </c>
      <c r="H2552" s="24">
        <v>11547</v>
      </c>
      <c r="I2552" s="25">
        <v>1200000</v>
      </c>
    </row>
    <row r="2553" spans="1:9">
      <c r="A2553" s="24">
        <v>201802</v>
      </c>
      <c r="B2553" s="24">
        <v>451</v>
      </c>
      <c r="C2553" s="24">
        <v>13125911397</v>
      </c>
      <c r="D2553" s="24">
        <v>9816032178221190</v>
      </c>
      <c r="E2553" s="24">
        <v>99</v>
      </c>
      <c r="F2553" s="24">
        <v>53390</v>
      </c>
      <c r="G2553" s="24">
        <v>99970013</v>
      </c>
      <c r="H2553" s="24">
        <v>11548</v>
      </c>
      <c r="I2553" s="25">
        <v>1139580</v>
      </c>
    </row>
    <row r="2554" spans="1:9">
      <c r="A2554" s="24">
        <v>201802</v>
      </c>
      <c r="B2554" s="24">
        <v>459</v>
      </c>
      <c r="C2554" s="24">
        <v>13199407682</v>
      </c>
      <c r="D2554" s="24">
        <v>9816082584202310</v>
      </c>
      <c r="E2554" s="24">
        <v>99</v>
      </c>
      <c r="F2554" s="24">
        <v>53390</v>
      </c>
      <c r="G2554" s="24">
        <v>99970016</v>
      </c>
      <c r="H2554" s="24">
        <v>11547</v>
      </c>
      <c r="I2554" s="25">
        <v>100000</v>
      </c>
    </row>
    <row r="2555" spans="1:9">
      <c r="A2555" s="24">
        <v>201802</v>
      </c>
      <c r="B2555" s="24">
        <v>451</v>
      </c>
      <c r="C2555" s="24">
        <v>13159878569</v>
      </c>
      <c r="D2555" s="24">
        <v>9816121490305070</v>
      </c>
      <c r="E2555" s="24">
        <v>99</v>
      </c>
      <c r="F2555" s="24">
        <v>53390</v>
      </c>
      <c r="G2555" s="24">
        <v>99970016</v>
      </c>
      <c r="H2555" s="24">
        <v>11547</v>
      </c>
      <c r="I2555" s="25">
        <v>100000</v>
      </c>
    </row>
    <row r="2556" spans="1:9">
      <c r="A2556" s="24">
        <v>201802</v>
      </c>
      <c r="B2556" s="24">
        <v>451</v>
      </c>
      <c r="C2556" s="24">
        <v>15546405596</v>
      </c>
      <c r="D2556" s="24">
        <v>9817032495617800</v>
      </c>
      <c r="E2556" s="24">
        <v>99</v>
      </c>
      <c r="F2556" s="24">
        <v>53390</v>
      </c>
      <c r="G2556" s="24">
        <v>99970013</v>
      </c>
      <c r="H2556" s="24">
        <v>11548</v>
      </c>
      <c r="I2556" s="25">
        <v>798840</v>
      </c>
    </row>
    <row r="2557" spans="1:9">
      <c r="A2557" s="24">
        <v>201802</v>
      </c>
      <c r="B2557" s="24">
        <v>451</v>
      </c>
      <c r="C2557" s="24">
        <v>15546405596</v>
      </c>
      <c r="D2557" s="24">
        <v>9817032495617800</v>
      </c>
      <c r="E2557" s="24">
        <v>99</v>
      </c>
      <c r="F2557" s="24">
        <v>53390</v>
      </c>
      <c r="G2557" s="24">
        <v>99970016</v>
      </c>
      <c r="H2557" s="24">
        <v>11547</v>
      </c>
      <c r="I2557" s="25">
        <v>800000</v>
      </c>
    </row>
    <row r="2558" spans="1:9">
      <c r="A2558" s="24">
        <v>201802</v>
      </c>
      <c r="B2558" s="24">
        <v>453</v>
      </c>
      <c r="C2558" s="24">
        <v>15603631425</v>
      </c>
      <c r="D2558" s="24">
        <v>9816033178657030</v>
      </c>
      <c r="E2558" s="24">
        <v>99</v>
      </c>
      <c r="F2558" s="24">
        <v>53390</v>
      </c>
      <c r="G2558" s="24">
        <v>99970016</v>
      </c>
      <c r="H2558" s="24">
        <v>11547</v>
      </c>
      <c r="I2558" s="25">
        <v>200000</v>
      </c>
    </row>
    <row r="2559" spans="1:9">
      <c r="A2559" s="24">
        <v>201802</v>
      </c>
      <c r="B2559" s="24">
        <v>453</v>
      </c>
      <c r="C2559" s="24">
        <v>13045340809</v>
      </c>
      <c r="D2559" s="24">
        <v>9817031395108780</v>
      </c>
      <c r="E2559" s="24">
        <v>99</v>
      </c>
      <c r="F2559" s="24">
        <v>53390</v>
      </c>
      <c r="G2559" s="24">
        <v>99970016</v>
      </c>
      <c r="H2559" s="24">
        <v>11547</v>
      </c>
      <c r="I2559" s="25">
        <v>50000</v>
      </c>
    </row>
    <row r="2560" spans="1:9">
      <c r="A2560" s="24">
        <v>201802</v>
      </c>
      <c r="B2560" s="24">
        <v>451</v>
      </c>
      <c r="C2560" s="24">
        <v>15636160874</v>
      </c>
      <c r="D2560" s="24">
        <v>9816061381580380</v>
      </c>
      <c r="E2560" s="24">
        <v>99</v>
      </c>
      <c r="F2560" s="24">
        <v>53390</v>
      </c>
      <c r="G2560" s="24">
        <v>99970016</v>
      </c>
      <c r="H2560" s="24">
        <v>11547</v>
      </c>
      <c r="I2560" s="25">
        <v>0</v>
      </c>
    </row>
    <row r="2561" spans="1:9">
      <c r="A2561" s="24">
        <v>201802</v>
      </c>
      <c r="B2561" s="24">
        <v>451</v>
      </c>
      <c r="C2561" s="24">
        <v>15546624210</v>
      </c>
      <c r="D2561" s="24">
        <v>9816090684827010</v>
      </c>
      <c r="E2561" s="24">
        <v>99</v>
      </c>
      <c r="F2561" s="24">
        <v>53390</v>
      </c>
      <c r="G2561" s="24">
        <v>99970013</v>
      </c>
      <c r="H2561" s="24">
        <v>11548</v>
      </c>
      <c r="I2561" s="25">
        <v>0</v>
      </c>
    </row>
    <row r="2562" spans="1:9">
      <c r="A2562" s="24">
        <v>201802</v>
      </c>
      <c r="B2562" s="24">
        <v>453</v>
      </c>
      <c r="C2562" s="24">
        <v>15604631379</v>
      </c>
      <c r="D2562" s="24">
        <v>9816030777801050</v>
      </c>
      <c r="E2562" s="24">
        <v>99</v>
      </c>
      <c r="F2562" s="24">
        <v>53390</v>
      </c>
      <c r="G2562" s="24">
        <v>99970016</v>
      </c>
      <c r="H2562" s="24">
        <v>11547</v>
      </c>
      <c r="I2562" s="25">
        <v>50000</v>
      </c>
    </row>
    <row r="2563" spans="1:9">
      <c r="A2563" s="24">
        <v>201802</v>
      </c>
      <c r="B2563" s="24">
        <v>451</v>
      </c>
      <c r="C2563" s="24">
        <v>13009803147</v>
      </c>
      <c r="D2563" s="24">
        <v>9816070582524720</v>
      </c>
      <c r="E2563" s="24">
        <v>99</v>
      </c>
      <c r="F2563" s="24">
        <v>53390</v>
      </c>
      <c r="G2563" s="24">
        <v>99970016</v>
      </c>
      <c r="H2563" s="24">
        <v>11547</v>
      </c>
      <c r="I2563" s="25">
        <v>50000</v>
      </c>
    </row>
    <row r="2564" spans="1:9">
      <c r="A2564" s="24">
        <v>201802</v>
      </c>
      <c r="B2564" s="24">
        <v>451</v>
      </c>
      <c r="C2564" s="24">
        <v>13029703065</v>
      </c>
      <c r="D2564" s="24">
        <v>9816070482503800</v>
      </c>
      <c r="E2564" s="24">
        <v>99</v>
      </c>
      <c r="F2564" s="24">
        <v>53390</v>
      </c>
      <c r="G2564" s="24">
        <v>99970016</v>
      </c>
      <c r="H2564" s="24">
        <v>11547</v>
      </c>
      <c r="I2564" s="25">
        <v>50000</v>
      </c>
    </row>
    <row r="2565" spans="1:9">
      <c r="A2565" s="24">
        <v>201802</v>
      </c>
      <c r="B2565" s="24">
        <v>451</v>
      </c>
      <c r="C2565" s="24">
        <v>15561582291</v>
      </c>
      <c r="D2565" s="24">
        <v>9817111604883130</v>
      </c>
      <c r="E2565" s="24">
        <v>99</v>
      </c>
      <c r="F2565" s="24">
        <v>53390</v>
      </c>
      <c r="G2565" s="24">
        <v>99970013</v>
      </c>
      <c r="H2565" s="24">
        <v>11548</v>
      </c>
      <c r="I2565" s="25">
        <v>1073200</v>
      </c>
    </row>
    <row r="2566" spans="1:9">
      <c r="A2566" s="24">
        <v>201802</v>
      </c>
      <c r="B2566" s="24">
        <v>453</v>
      </c>
      <c r="C2566" s="24">
        <v>13115536055</v>
      </c>
      <c r="D2566" s="24">
        <v>9817112705162280</v>
      </c>
      <c r="E2566" s="24">
        <v>99</v>
      </c>
      <c r="F2566" s="24">
        <v>53390</v>
      </c>
      <c r="G2566" s="24">
        <v>99970017</v>
      </c>
      <c r="H2566" s="24">
        <v>11538</v>
      </c>
      <c r="I2566" s="25">
        <v>50000</v>
      </c>
    </row>
    <row r="2567" spans="1:9">
      <c r="A2567" s="24">
        <v>201802</v>
      </c>
      <c r="B2567" s="24">
        <v>453</v>
      </c>
      <c r="C2567" s="24">
        <v>13115536055</v>
      </c>
      <c r="D2567" s="24">
        <v>9817112705162280</v>
      </c>
      <c r="E2567" s="24">
        <v>99</v>
      </c>
      <c r="F2567" s="24">
        <v>53390</v>
      </c>
      <c r="G2567" s="24">
        <v>99970016</v>
      </c>
      <c r="H2567" s="24">
        <v>11547</v>
      </c>
      <c r="I2567" s="25">
        <v>50000</v>
      </c>
    </row>
    <row r="2568" spans="1:9">
      <c r="A2568" s="24">
        <v>201802</v>
      </c>
      <c r="B2568" s="24">
        <v>456</v>
      </c>
      <c r="C2568" s="24">
        <v>15604565830</v>
      </c>
      <c r="D2568" s="24">
        <v>9816080983603520</v>
      </c>
      <c r="E2568" s="24">
        <v>99</v>
      </c>
      <c r="F2568" s="24">
        <v>53390</v>
      </c>
      <c r="G2568" s="24">
        <v>99970016</v>
      </c>
      <c r="H2568" s="24">
        <v>11547</v>
      </c>
      <c r="I2568" s="25">
        <v>200000</v>
      </c>
    </row>
    <row r="2569" spans="1:9">
      <c r="A2569" s="24">
        <v>201802</v>
      </c>
      <c r="B2569" s="24">
        <v>451</v>
      </c>
      <c r="C2569" s="24">
        <v>13100874110</v>
      </c>
      <c r="D2569" s="24">
        <v>100708025110887</v>
      </c>
      <c r="E2569" s="24">
        <v>99</v>
      </c>
      <c r="F2569" s="24">
        <v>53390</v>
      </c>
      <c r="G2569" s="24">
        <v>99970016</v>
      </c>
      <c r="H2569" s="24">
        <v>11547</v>
      </c>
      <c r="I2569" s="25">
        <v>400000</v>
      </c>
    </row>
    <row r="2570" spans="1:9">
      <c r="A2570" s="24">
        <v>201802</v>
      </c>
      <c r="B2570" s="24">
        <v>451</v>
      </c>
      <c r="C2570" s="24">
        <v>13100874110</v>
      </c>
      <c r="D2570" s="24">
        <v>100708025110887</v>
      </c>
      <c r="E2570" s="24">
        <v>99</v>
      </c>
      <c r="F2570" s="24">
        <v>53390</v>
      </c>
      <c r="G2570" s="24">
        <v>99970013</v>
      </c>
      <c r="H2570" s="24">
        <v>11548</v>
      </c>
      <c r="I2570" s="25">
        <v>564620</v>
      </c>
    </row>
    <row r="2571" spans="1:9">
      <c r="A2571" s="24">
        <v>201802</v>
      </c>
      <c r="B2571" s="24">
        <v>459</v>
      </c>
      <c r="C2571" s="24">
        <v>13029836886</v>
      </c>
      <c r="D2571" s="24">
        <v>9816040178713340</v>
      </c>
      <c r="E2571" s="24">
        <v>99</v>
      </c>
      <c r="F2571" s="24">
        <v>53390</v>
      </c>
      <c r="G2571" s="24">
        <v>99970016</v>
      </c>
      <c r="H2571" s="24">
        <v>11547</v>
      </c>
      <c r="I2571" s="25">
        <v>400000</v>
      </c>
    </row>
    <row r="2572" spans="1:9">
      <c r="A2572" s="24">
        <v>201802</v>
      </c>
      <c r="B2572" s="24">
        <v>451</v>
      </c>
      <c r="C2572" s="24">
        <v>15504500846</v>
      </c>
      <c r="D2572" s="24">
        <v>9816070182412120</v>
      </c>
      <c r="E2572" s="24">
        <v>99</v>
      </c>
      <c r="F2572" s="24">
        <v>53390</v>
      </c>
      <c r="G2572" s="24">
        <v>99970016</v>
      </c>
      <c r="H2572" s="24">
        <v>11547</v>
      </c>
      <c r="I2572" s="25">
        <v>200000</v>
      </c>
    </row>
    <row r="2573" spans="1:9">
      <c r="A2573" s="24">
        <v>201802</v>
      </c>
      <c r="B2573" s="24">
        <v>451</v>
      </c>
      <c r="C2573" s="24">
        <v>13029847190</v>
      </c>
      <c r="D2573" s="24">
        <v>9817070599986310</v>
      </c>
      <c r="E2573" s="24">
        <v>99</v>
      </c>
      <c r="F2573" s="24">
        <v>53390</v>
      </c>
      <c r="G2573" s="24">
        <v>99970016</v>
      </c>
      <c r="H2573" s="24">
        <v>11547</v>
      </c>
      <c r="I2573" s="25">
        <v>200000</v>
      </c>
    </row>
    <row r="2574" spans="1:9">
      <c r="A2574" s="24">
        <v>201802</v>
      </c>
      <c r="B2574" s="24">
        <v>451</v>
      </c>
      <c r="C2574" s="24">
        <v>13054271356</v>
      </c>
      <c r="D2574" s="24">
        <v>9817102704235630</v>
      </c>
      <c r="E2574" s="24">
        <v>99</v>
      </c>
      <c r="F2574" s="24">
        <v>53390</v>
      </c>
      <c r="G2574" s="24">
        <v>99970016</v>
      </c>
      <c r="H2574" s="24">
        <v>11547</v>
      </c>
      <c r="I2574" s="25">
        <v>200000</v>
      </c>
    </row>
    <row r="2575" spans="1:9">
      <c r="A2575" s="24">
        <v>201802</v>
      </c>
      <c r="B2575" s="24">
        <v>453</v>
      </c>
      <c r="C2575" s="24">
        <v>13224639887</v>
      </c>
      <c r="D2575" s="24">
        <v>9815092772833380</v>
      </c>
      <c r="E2575" s="24">
        <v>99</v>
      </c>
      <c r="F2575" s="24">
        <v>53390</v>
      </c>
      <c r="G2575" s="24">
        <v>99970016</v>
      </c>
      <c r="H2575" s="24">
        <v>11547</v>
      </c>
      <c r="I2575" s="25">
        <v>200000</v>
      </c>
    </row>
    <row r="2576" spans="1:9">
      <c r="A2576" s="24">
        <v>201802</v>
      </c>
      <c r="B2576" s="24">
        <v>452</v>
      </c>
      <c r="C2576" s="24">
        <v>13089740575</v>
      </c>
      <c r="D2576" s="24">
        <v>9816050980206980</v>
      </c>
      <c r="E2576" s="24">
        <v>99</v>
      </c>
      <c r="F2576" s="24">
        <v>53390</v>
      </c>
      <c r="G2576" s="24">
        <v>99970016</v>
      </c>
      <c r="H2576" s="24">
        <v>11547</v>
      </c>
      <c r="I2576" s="25">
        <v>50000</v>
      </c>
    </row>
    <row r="2577" spans="1:9">
      <c r="A2577" s="24">
        <v>201802</v>
      </c>
      <c r="B2577" s="24">
        <v>453</v>
      </c>
      <c r="C2577" s="24">
        <v>13154537508</v>
      </c>
      <c r="D2577" s="24">
        <v>9817073100872290</v>
      </c>
      <c r="E2577" s="24">
        <v>99</v>
      </c>
      <c r="F2577" s="24">
        <v>53390</v>
      </c>
      <c r="G2577" s="24">
        <v>99970016</v>
      </c>
      <c r="H2577" s="24">
        <v>11547</v>
      </c>
      <c r="I2577" s="25">
        <v>200000</v>
      </c>
    </row>
    <row r="2578" spans="1:9">
      <c r="A2578" s="24">
        <v>201802</v>
      </c>
      <c r="B2578" s="24">
        <v>452</v>
      </c>
      <c r="C2578" s="24">
        <v>13069975019</v>
      </c>
      <c r="D2578" s="24">
        <v>9817110104403400</v>
      </c>
      <c r="E2578" s="24">
        <v>99</v>
      </c>
      <c r="F2578" s="24">
        <v>53390</v>
      </c>
      <c r="G2578" s="24">
        <v>99970017</v>
      </c>
      <c r="H2578" s="24">
        <v>11538</v>
      </c>
      <c r="I2578" s="25">
        <v>800000</v>
      </c>
    </row>
    <row r="2579" spans="1:9">
      <c r="A2579" s="24">
        <v>201802</v>
      </c>
      <c r="B2579" s="24">
        <v>456</v>
      </c>
      <c r="C2579" s="24">
        <v>13214668068</v>
      </c>
      <c r="D2579" s="24">
        <v>9815120975450940</v>
      </c>
      <c r="E2579" s="24">
        <v>99</v>
      </c>
      <c r="F2579" s="24">
        <v>53390</v>
      </c>
      <c r="G2579" s="24">
        <v>99970016</v>
      </c>
      <c r="H2579" s="24">
        <v>11547</v>
      </c>
      <c r="I2579" s="25">
        <v>50000</v>
      </c>
    </row>
    <row r="2580" spans="1:9">
      <c r="A2580" s="24">
        <v>201802</v>
      </c>
      <c r="B2580" s="24">
        <v>458</v>
      </c>
      <c r="C2580" s="24">
        <v>13089625051</v>
      </c>
      <c r="D2580" s="24">
        <v>9816040178686730</v>
      </c>
      <c r="E2580" s="24">
        <v>99</v>
      </c>
      <c r="F2580" s="24">
        <v>53390</v>
      </c>
      <c r="G2580" s="24">
        <v>99970016</v>
      </c>
      <c r="H2580" s="24">
        <v>11547</v>
      </c>
      <c r="I2580" s="25">
        <v>50000</v>
      </c>
    </row>
    <row r="2581" spans="1:9">
      <c r="A2581" s="24">
        <v>201802</v>
      </c>
      <c r="B2581" s="24">
        <v>452</v>
      </c>
      <c r="C2581" s="24">
        <v>15546269462</v>
      </c>
      <c r="D2581" s="24">
        <v>9815110273971200</v>
      </c>
      <c r="E2581" s="24">
        <v>99</v>
      </c>
      <c r="F2581" s="24">
        <v>53390</v>
      </c>
      <c r="G2581" s="24">
        <v>99970016</v>
      </c>
      <c r="H2581" s="24">
        <v>11547</v>
      </c>
      <c r="I2581" s="25">
        <v>800000</v>
      </c>
    </row>
    <row r="2582" spans="1:9">
      <c r="A2582" s="24">
        <v>201802</v>
      </c>
      <c r="B2582" s="24">
        <v>459</v>
      </c>
      <c r="C2582" s="24">
        <v>13019085503</v>
      </c>
      <c r="D2582" s="24">
        <v>9815102773696610</v>
      </c>
      <c r="E2582" s="24">
        <v>99</v>
      </c>
      <c r="F2582" s="24">
        <v>53390</v>
      </c>
      <c r="G2582" s="24">
        <v>99970013</v>
      </c>
      <c r="H2582" s="24">
        <v>11548</v>
      </c>
      <c r="I2582" s="25">
        <v>39450</v>
      </c>
    </row>
    <row r="2583" spans="1:9">
      <c r="A2583" s="24">
        <v>201802</v>
      </c>
      <c r="B2583" s="24">
        <v>459</v>
      </c>
      <c r="C2583" s="24">
        <v>13019085503</v>
      </c>
      <c r="D2583" s="24">
        <v>9815102773696610</v>
      </c>
      <c r="E2583" s="24">
        <v>99</v>
      </c>
      <c r="F2583" s="24">
        <v>53390</v>
      </c>
      <c r="G2583" s="24">
        <v>99970016</v>
      </c>
      <c r="H2583" s="24">
        <v>11547</v>
      </c>
      <c r="I2583" s="25">
        <v>400000</v>
      </c>
    </row>
    <row r="2584" spans="1:9">
      <c r="A2584" s="24">
        <v>201802</v>
      </c>
      <c r="B2584" s="24">
        <v>464</v>
      </c>
      <c r="C2584" s="24">
        <v>13009968712</v>
      </c>
      <c r="D2584" s="24">
        <v>9816051180285510</v>
      </c>
      <c r="E2584" s="24">
        <v>99</v>
      </c>
      <c r="F2584" s="24">
        <v>53390</v>
      </c>
      <c r="G2584" s="24">
        <v>99970016</v>
      </c>
      <c r="H2584" s="24">
        <v>11547</v>
      </c>
      <c r="I2584" s="25">
        <v>50000</v>
      </c>
    </row>
    <row r="2585" spans="1:9">
      <c r="A2585" s="24">
        <v>201802</v>
      </c>
      <c r="B2585" s="24">
        <v>451</v>
      </c>
      <c r="C2585" s="24">
        <v>15663851078</v>
      </c>
      <c r="D2585" s="24">
        <v>101201107569020</v>
      </c>
      <c r="E2585" s="24">
        <v>99</v>
      </c>
      <c r="F2585" s="24">
        <v>53390</v>
      </c>
      <c r="G2585" s="24">
        <v>99970016</v>
      </c>
      <c r="H2585" s="24">
        <v>11547</v>
      </c>
      <c r="I2585" s="25">
        <v>200000</v>
      </c>
    </row>
    <row r="2586" spans="1:9">
      <c r="A2586" s="24">
        <v>201802</v>
      </c>
      <c r="B2586" s="24">
        <v>451</v>
      </c>
      <c r="C2586" s="24">
        <v>15546513417</v>
      </c>
      <c r="D2586" s="24">
        <v>9817041396528570</v>
      </c>
      <c r="E2586" s="24">
        <v>99</v>
      </c>
      <c r="F2586" s="24">
        <v>53390</v>
      </c>
      <c r="G2586" s="24">
        <v>99970013</v>
      </c>
      <c r="H2586" s="24">
        <v>11548</v>
      </c>
      <c r="I2586" s="25">
        <v>4566050</v>
      </c>
    </row>
    <row r="2587" spans="1:9">
      <c r="A2587" s="24">
        <v>201802</v>
      </c>
      <c r="B2587" s="24">
        <v>467</v>
      </c>
      <c r="C2587" s="24">
        <v>13136966202</v>
      </c>
      <c r="D2587" s="24">
        <v>9713072226639910</v>
      </c>
      <c r="E2587" s="24">
        <v>99</v>
      </c>
      <c r="F2587" s="24">
        <v>53390</v>
      </c>
      <c r="G2587" s="24">
        <v>99970016</v>
      </c>
      <c r="H2587" s="24">
        <v>11547</v>
      </c>
      <c r="I2587" s="25">
        <v>50000</v>
      </c>
    </row>
    <row r="2588" spans="1:9">
      <c r="A2588" s="24">
        <v>201802</v>
      </c>
      <c r="B2588" s="24">
        <v>453</v>
      </c>
      <c r="C2588" s="24">
        <v>13029951827</v>
      </c>
      <c r="D2588" s="24">
        <v>9817122005886350</v>
      </c>
      <c r="E2588" s="24">
        <v>99</v>
      </c>
      <c r="F2588" s="24">
        <v>53390</v>
      </c>
      <c r="G2588" s="24">
        <v>99970013</v>
      </c>
      <c r="H2588" s="24">
        <v>11548</v>
      </c>
      <c r="I2588" s="25">
        <v>7840</v>
      </c>
    </row>
    <row r="2589" spans="1:9">
      <c r="A2589" s="24">
        <v>201802</v>
      </c>
      <c r="B2589" s="24">
        <v>453</v>
      </c>
      <c r="C2589" s="24">
        <v>13029951827</v>
      </c>
      <c r="D2589" s="24">
        <v>9817122005886350</v>
      </c>
      <c r="E2589" s="24">
        <v>99</v>
      </c>
      <c r="F2589" s="24">
        <v>53390</v>
      </c>
      <c r="G2589" s="24">
        <v>99970016</v>
      </c>
      <c r="H2589" s="24">
        <v>11547</v>
      </c>
      <c r="I2589" s="25">
        <v>100000</v>
      </c>
    </row>
    <row r="2590" spans="1:9">
      <c r="A2590" s="24">
        <v>201802</v>
      </c>
      <c r="B2590" s="24">
        <v>451</v>
      </c>
      <c r="C2590" s="24">
        <v>13045100544</v>
      </c>
      <c r="D2590" s="24">
        <v>9817110304483040</v>
      </c>
      <c r="E2590" s="24">
        <v>99</v>
      </c>
      <c r="F2590" s="24">
        <v>53390</v>
      </c>
      <c r="G2590" s="24">
        <v>99970013</v>
      </c>
      <c r="H2590" s="24">
        <v>11548</v>
      </c>
      <c r="I2590" s="25">
        <v>98000</v>
      </c>
    </row>
    <row r="2591" spans="1:9">
      <c r="A2591" s="24">
        <v>201802</v>
      </c>
      <c r="B2591" s="24">
        <v>451</v>
      </c>
      <c r="C2591" s="24">
        <v>13045100544</v>
      </c>
      <c r="D2591" s="24">
        <v>9817110304483040</v>
      </c>
      <c r="E2591" s="24">
        <v>99</v>
      </c>
      <c r="F2591" s="24">
        <v>53390</v>
      </c>
      <c r="G2591" s="24">
        <v>99970016</v>
      </c>
      <c r="H2591" s="24">
        <v>11547</v>
      </c>
      <c r="I2591" s="25">
        <v>200000</v>
      </c>
    </row>
    <row r="2592" spans="1:9">
      <c r="A2592" s="24">
        <v>201802</v>
      </c>
      <c r="B2592" s="24">
        <v>459</v>
      </c>
      <c r="C2592" s="24">
        <v>13009831305</v>
      </c>
      <c r="D2592" s="24">
        <v>9816081383734690</v>
      </c>
      <c r="E2592" s="24">
        <v>99</v>
      </c>
      <c r="F2592" s="24">
        <v>53390</v>
      </c>
      <c r="G2592" s="24">
        <v>99970016</v>
      </c>
      <c r="H2592" s="24">
        <v>11547</v>
      </c>
      <c r="I2592" s="25">
        <v>100000</v>
      </c>
    </row>
    <row r="2593" spans="1:9">
      <c r="A2593" s="24">
        <v>201802</v>
      </c>
      <c r="B2593" s="24">
        <v>459</v>
      </c>
      <c r="C2593" s="24">
        <v>13274657159</v>
      </c>
      <c r="D2593" s="24">
        <v>9817110204443880</v>
      </c>
      <c r="E2593" s="24">
        <v>99</v>
      </c>
      <c r="F2593" s="24">
        <v>53390</v>
      </c>
      <c r="G2593" s="24">
        <v>99970016</v>
      </c>
      <c r="H2593" s="24">
        <v>11547</v>
      </c>
      <c r="I2593" s="25">
        <v>100000</v>
      </c>
    </row>
    <row r="2594" spans="1:9">
      <c r="A2594" s="24">
        <v>201802</v>
      </c>
      <c r="B2594" s="24">
        <v>451</v>
      </c>
      <c r="C2594" s="24">
        <v>13115316502</v>
      </c>
      <c r="D2594" s="24">
        <v>9816060881408180</v>
      </c>
      <c r="E2594" s="24">
        <v>99</v>
      </c>
      <c r="F2594" s="24">
        <v>53390</v>
      </c>
      <c r="G2594" s="24">
        <v>99970013</v>
      </c>
      <c r="H2594" s="24">
        <v>11548</v>
      </c>
      <c r="I2594" s="25">
        <v>53130</v>
      </c>
    </row>
    <row r="2595" spans="1:9">
      <c r="A2595" s="24">
        <v>201802</v>
      </c>
      <c r="B2595" s="24">
        <v>451</v>
      </c>
      <c r="C2595" s="24">
        <v>13115316502</v>
      </c>
      <c r="D2595" s="24">
        <v>9816060881408180</v>
      </c>
      <c r="E2595" s="24">
        <v>99</v>
      </c>
      <c r="F2595" s="24">
        <v>53390</v>
      </c>
      <c r="G2595" s="24">
        <v>99970016</v>
      </c>
      <c r="H2595" s="24">
        <v>11547</v>
      </c>
      <c r="I2595" s="25">
        <v>400000</v>
      </c>
    </row>
    <row r="2596" spans="1:9">
      <c r="A2596" s="24">
        <v>201802</v>
      </c>
      <c r="B2596" s="24">
        <v>451</v>
      </c>
      <c r="C2596" s="24">
        <v>15561563870</v>
      </c>
      <c r="D2596" s="24">
        <v>9816092685848590</v>
      </c>
      <c r="E2596" s="24">
        <v>99</v>
      </c>
      <c r="F2596" s="24">
        <v>53390</v>
      </c>
      <c r="G2596" s="24">
        <v>99970016</v>
      </c>
      <c r="H2596" s="24">
        <v>11547</v>
      </c>
      <c r="I2596" s="25">
        <v>50000</v>
      </c>
    </row>
    <row r="2597" spans="1:9">
      <c r="A2597" s="24">
        <v>201802</v>
      </c>
      <c r="B2597" s="24">
        <v>451</v>
      </c>
      <c r="C2597" s="24">
        <v>18503650524</v>
      </c>
      <c r="D2597" s="24">
        <v>9817101903852550</v>
      </c>
      <c r="E2597" s="24">
        <v>99</v>
      </c>
      <c r="F2597" s="24">
        <v>53390</v>
      </c>
      <c r="G2597" s="24">
        <v>99970016</v>
      </c>
      <c r="H2597" s="24">
        <v>11547</v>
      </c>
      <c r="I2597" s="25">
        <v>50000</v>
      </c>
    </row>
    <row r="2598" spans="1:9">
      <c r="A2598" s="24">
        <v>201802</v>
      </c>
      <c r="B2598" s="24">
        <v>451</v>
      </c>
      <c r="C2598" s="24">
        <v>13019723169</v>
      </c>
      <c r="D2598" s="24">
        <v>9816070482503250</v>
      </c>
      <c r="E2598" s="24">
        <v>99</v>
      </c>
      <c r="F2598" s="24">
        <v>53390</v>
      </c>
      <c r="G2598" s="24">
        <v>99970016</v>
      </c>
      <c r="H2598" s="24">
        <v>11547</v>
      </c>
      <c r="I2598" s="25">
        <v>50000</v>
      </c>
    </row>
    <row r="2599" spans="1:9">
      <c r="A2599" s="24">
        <v>201802</v>
      </c>
      <c r="B2599" s="24">
        <v>451</v>
      </c>
      <c r="C2599" s="24">
        <v>13206571707</v>
      </c>
      <c r="D2599" s="24">
        <v>9817090402324200</v>
      </c>
      <c r="E2599" s="24">
        <v>99</v>
      </c>
      <c r="F2599" s="24">
        <v>53390</v>
      </c>
      <c r="G2599" s="24">
        <v>99970016</v>
      </c>
      <c r="H2599" s="24">
        <v>11547</v>
      </c>
      <c r="I2599" s="25">
        <v>2000000</v>
      </c>
    </row>
    <row r="2600" spans="1:9">
      <c r="A2600" s="24">
        <v>201802</v>
      </c>
      <c r="B2600" s="24">
        <v>453</v>
      </c>
      <c r="C2600" s="24">
        <v>13091817991</v>
      </c>
      <c r="D2600" s="24">
        <v>9817051097632800</v>
      </c>
      <c r="E2600" s="24">
        <v>99</v>
      </c>
      <c r="F2600" s="24">
        <v>53390</v>
      </c>
      <c r="G2600" s="24">
        <v>99970016</v>
      </c>
      <c r="H2600" s="24">
        <v>11547</v>
      </c>
      <c r="I2600" s="25">
        <v>50000</v>
      </c>
    </row>
    <row r="2601" spans="1:9">
      <c r="A2601" s="24">
        <v>201802</v>
      </c>
      <c r="B2601" s="24">
        <v>451</v>
      </c>
      <c r="C2601" s="24">
        <v>13206696812</v>
      </c>
      <c r="D2601" s="24">
        <v>9817081401365760</v>
      </c>
      <c r="E2601" s="24">
        <v>99</v>
      </c>
      <c r="F2601" s="24">
        <v>53390</v>
      </c>
      <c r="G2601" s="24">
        <v>99970013</v>
      </c>
      <c r="H2601" s="24">
        <v>11548</v>
      </c>
      <c r="I2601" s="25">
        <v>15120</v>
      </c>
    </row>
    <row r="2602" spans="1:9">
      <c r="A2602" s="24">
        <v>201802</v>
      </c>
      <c r="B2602" s="24">
        <v>451</v>
      </c>
      <c r="C2602" s="24">
        <v>13206696812</v>
      </c>
      <c r="D2602" s="24">
        <v>9817081401365760</v>
      </c>
      <c r="E2602" s="24">
        <v>99</v>
      </c>
      <c r="F2602" s="24">
        <v>53390</v>
      </c>
      <c r="G2602" s="24">
        <v>99970016</v>
      </c>
      <c r="H2602" s="24">
        <v>11547</v>
      </c>
      <c r="I2602" s="25">
        <v>51980</v>
      </c>
    </row>
  </sheetData>
  <autoFilter ref="A1:I2602">
    <filterColumn colId="0">
      <customFilters>
        <customFilter operator="equal" val="201802"/>
      </customFilters>
    </filterColumn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82"/>
  <sheetViews>
    <sheetView tabSelected="1" workbookViewId="0">
      <pane xSplit="3" ySplit="1" topLeftCell="AE2" activePane="bottomRight" state="frozen"/>
      <selection/>
      <selection pane="topRight"/>
      <selection pane="bottomLeft"/>
      <selection pane="bottomRight" activeCell="AD71" sqref="AD71"/>
    </sheetView>
  </sheetViews>
  <sheetFormatPr defaultColWidth="9" defaultRowHeight="13.5"/>
  <cols>
    <col min="1" max="1" width="8.5" style="12" customWidth="1"/>
    <col min="2" max="2" width="21.625" style="12" customWidth="1"/>
    <col min="3" max="3" width="6.75" style="12" customWidth="1"/>
    <col min="4" max="4" width="9.875" style="13" customWidth="1"/>
    <col min="5" max="5" width="7.375" style="12" customWidth="1"/>
    <col min="6" max="6" width="11.75" style="12" customWidth="1"/>
    <col min="7" max="7" width="7.875" style="12" customWidth="1"/>
    <col min="8" max="38" width="11.375" style="12" customWidth="1"/>
    <col min="39" max="39" width="12.625" customWidth="1"/>
    <col min="40" max="40" width="9.375"/>
  </cols>
  <sheetData>
    <row r="1" spans="1:39">
      <c r="A1" s="14" t="s">
        <v>0</v>
      </c>
      <c r="B1" s="14" t="s">
        <v>250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6" t="s">
        <v>323</v>
      </c>
      <c r="I1" s="16" t="s">
        <v>324</v>
      </c>
      <c r="J1" s="16" t="s">
        <v>325</v>
      </c>
      <c r="K1" s="16" t="s">
        <v>326</v>
      </c>
      <c r="L1" s="16" t="s">
        <v>327</v>
      </c>
      <c r="M1" s="16" t="s">
        <v>328</v>
      </c>
      <c r="N1" s="16" t="s">
        <v>329</v>
      </c>
      <c r="O1" s="16" t="s">
        <v>330</v>
      </c>
      <c r="P1" s="16" t="s">
        <v>331</v>
      </c>
      <c r="Q1" s="16" t="s">
        <v>332</v>
      </c>
      <c r="R1" s="16" t="s">
        <v>333</v>
      </c>
      <c r="S1" s="16" t="s">
        <v>334</v>
      </c>
      <c r="T1" s="16" t="s">
        <v>335</v>
      </c>
      <c r="U1" s="16" t="s">
        <v>336</v>
      </c>
      <c r="V1" s="16" t="s">
        <v>337</v>
      </c>
      <c r="W1" s="16" t="s">
        <v>338</v>
      </c>
      <c r="X1" s="16" t="s">
        <v>339</v>
      </c>
      <c r="Y1" s="16" t="s">
        <v>340</v>
      </c>
      <c r="Z1" s="16" t="s">
        <v>341</v>
      </c>
      <c r="AA1" s="16" t="s">
        <v>342</v>
      </c>
      <c r="AB1" s="16" t="s">
        <v>343</v>
      </c>
      <c r="AC1" s="16" t="s">
        <v>344</v>
      </c>
      <c r="AD1" s="16" t="s">
        <v>345</v>
      </c>
      <c r="AE1" s="16" t="s">
        <v>346</v>
      </c>
      <c r="AF1" s="16" t="s">
        <v>347</v>
      </c>
      <c r="AG1" s="16" t="s">
        <v>348</v>
      </c>
      <c r="AH1" s="16" t="s">
        <v>349</v>
      </c>
      <c r="AI1" s="16" t="s">
        <v>350</v>
      </c>
      <c r="AJ1" s="16" t="s">
        <v>351</v>
      </c>
      <c r="AK1" s="16" t="s">
        <v>352</v>
      </c>
      <c r="AL1" s="16" t="s">
        <v>353</v>
      </c>
      <c r="AM1" s="19" t="s">
        <v>354</v>
      </c>
    </row>
    <row r="2" spans="1:39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>
        <f>SUMIFS('1508'!N:N,'1508'!A:A,A2)</f>
        <v>40</v>
      </c>
      <c r="I2" s="17">
        <f>SUMIFS('1509'!N:N,'1509'!A:A,A2)</f>
        <v>40</v>
      </c>
      <c r="J2" s="17">
        <f>SUMIFS('1510'!N:N,'1510'!A:A,A2)</f>
        <v>40</v>
      </c>
      <c r="K2" s="17">
        <f>SUMIFS('1511'!N:N,'1511'!A:A,A2)</f>
        <v>40</v>
      </c>
      <c r="L2" s="17">
        <f>SUMIFS('1512'!N:N,'1512'!A:A,A2)</f>
        <v>40</v>
      </c>
      <c r="M2" s="17">
        <f>SUMIFS('1601'!N:N,'1601'!A:A,A2)</f>
        <v>40</v>
      </c>
      <c r="N2" s="17">
        <f>SUMIFS('1602'!N:N,'1602'!A:A,A2)</f>
        <v>40</v>
      </c>
      <c r="O2" s="17">
        <f>SUMIFS('1603'!N:N,'1603'!A:A,A2)</f>
        <v>40</v>
      </c>
      <c r="P2" s="17">
        <f>SUMIFS('1604'!N:N,'1604'!A:A,A2)</f>
        <v>40</v>
      </c>
      <c r="Q2" s="17">
        <f>SUMIFS('1605'!N:N,'1605'!A:A,A2)</f>
        <v>40</v>
      </c>
      <c r="R2" s="17">
        <f>SUMIFS('1606'!N:N,'1606'!A:A,A2)</f>
        <v>40</v>
      </c>
      <c r="S2" s="17">
        <f>SUMIFS('1607'!N:N,'1607'!A:A,A2)</f>
        <v>40</v>
      </c>
      <c r="T2" s="17">
        <f>SUMIFS('1608'!N:N,'1608'!A:A,A2)</f>
        <v>40</v>
      </c>
      <c r="U2" s="17">
        <f>SUMIFS('1609'!N:N,'1609'!A:A,A2)</f>
        <v>40</v>
      </c>
      <c r="V2" s="17">
        <f>SUMIFS('1610'!N:N,'1610'!A:A,A2)</f>
        <v>40</v>
      </c>
      <c r="W2" s="17">
        <f>SUMIFS('1611'!N:N,'1611'!A:A,A2)</f>
        <v>40</v>
      </c>
      <c r="X2" s="17">
        <f>SUMIFS('1612'!N:N,'1612'!A:A,A2)</f>
        <v>40</v>
      </c>
      <c r="Y2" s="17">
        <f>SUMIFS('1701'!N:N,'1701'!A:A,A2)</f>
        <v>40</v>
      </c>
      <c r="Z2" s="17">
        <f>SUMIFS('1702'!N:N,'1702'!A:A,A2)</f>
        <v>40</v>
      </c>
      <c r="AA2" s="17">
        <f>SUMIFS('1703'!N:N,'1703'!A:A,A2)</f>
        <v>40</v>
      </c>
      <c r="AB2" s="17">
        <f>SUMIFS('1704'!N:N,'1704'!A:A,A2)</f>
        <v>40</v>
      </c>
      <c r="AC2" s="17">
        <f>SUMIFS('1705'!N:N,'1705'!A:A,A2)</f>
        <v>40</v>
      </c>
      <c r="AD2" s="17">
        <f>SUMIFS('1706'!N:N,'1706'!A:A,A2)</f>
        <v>40</v>
      </c>
      <c r="AE2" s="17">
        <f>SUMIFS('1707'!N:N,'1707'!A:A,A2)</f>
        <v>40</v>
      </c>
      <c r="AF2" s="17">
        <f>SUMIFS('1708'!N:N,'1708'!A:A,A2)</f>
        <v>40</v>
      </c>
      <c r="AG2" s="17">
        <f>SUMIFS('1709'!N:N,'1709'!A:A,A2)</f>
        <v>40</v>
      </c>
      <c r="AH2" s="17">
        <f>SUMIFS('1710'!N:N,'1710'!A:A,A2)</f>
        <v>40</v>
      </c>
      <c r="AI2" s="17">
        <f>SUMIFS('1711'!N:N,'1711'!A:A,A2)</f>
        <v>40</v>
      </c>
      <c r="AJ2" s="17">
        <f>SUMIFS('1712'!N:N,'1712'!A:A,A2)</f>
        <v>40</v>
      </c>
      <c r="AK2" s="17">
        <f>SUMIFS('1801'!N:N,'1801'!A:A,A2)</f>
        <v>40</v>
      </c>
      <c r="AL2" s="17">
        <f>SUMIFS('1802'!N:N,'1802'!A:A,A2)</f>
        <v>40</v>
      </c>
      <c r="AM2" s="20">
        <f>SUM(H2:AL2)</f>
        <v>1240</v>
      </c>
    </row>
    <row r="3" spans="1:39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>
        <f>SUMIFS('1508'!N:N,'1508'!A:A,A3)</f>
        <v>2.5</v>
      </c>
      <c r="I3" s="17">
        <f>SUMIFS('1509'!N:N,'1509'!A:A,A3)</f>
        <v>0</v>
      </c>
      <c r="J3" s="17">
        <f>SUMIFS('1510'!N:N,'1510'!A:A,A3)</f>
        <v>0</v>
      </c>
      <c r="K3" s="17">
        <f>SUMIFS('1511'!N:N,'1511'!A:A,A3)</f>
        <v>0</v>
      </c>
      <c r="L3" s="17">
        <f>SUMIFS('1512'!N:N,'1512'!A:A,A3)</f>
        <v>0</v>
      </c>
      <c r="M3" s="17">
        <f>SUMIFS('1601'!N:N,'1601'!A:A,A3)</f>
        <v>0</v>
      </c>
      <c r="N3" s="17">
        <f>SUMIFS('1602'!N:N,'1602'!A:A,A3)</f>
        <v>0</v>
      </c>
      <c r="O3" s="17">
        <f>SUMIFS('1603'!N:N,'1603'!A:A,A3)</f>
        <v>0</v>
      </c>
      <c r="P3" s="17">
        <f>SUMIFS('1604'!N:N,'1604'!A:A,A3)</f>
        <v>0</v>
      </c>
      <c r="Q3" s="17">
        <f>SUMIFS('1605'!N:N,'1605'!A:A,A3)</f>
        <v>0</v>
      </c>
      <c r="R3" s="17">
        <f>SUMIFS('1606'!N:N,'1606'!A:A,A3)</f>
        <v>0</v>
      </c>
      <c r="S3" s="17">
        <f>SUMIFS('1607'!N:N,'1607'!A:A,A3)</f>
        <v>0</v>
      </c>
      <c r="T3" s="17">
        <f>SUMIFS('1608'!N:N,'1608'!A:A,A3)</f>
        <v>0</v>
      </c>
      <c r="U3" s="17">
        <f>SUMIFS('1609'!N:N,'1609'!A:A,A3)</f>
        <v>0</v>
      </c>
      <c r="V3" s="17">
        <f>SUMIFS('1610'!N:N,'1610'!A:A,A3)</f>
        <v>0</v>
      </c>
      <c r="W3" s="17">
        <f>SUMIFS('1611'!N:N,'1611'!A:A,A3)</f>
        <v>0</v>
      </c>
      <c r="X3" s="17">
        <f>SUMIFS('1612'!N:N,'1612'!A:A,A3)</f>
        <v>0</v>
      </c>
      <c r="Y3" s="17">
        <f>SUMIFS('1701'!N:N,'1701'!A:A,A3)</f>
        <v>0</v>
      </c>
      <c r="Z3" s="17">
        <f>SUMIFS('1702'!N:N,'1702'!A:A,A3)</f>
        <v>0</v>
      </c>
      <c r="AA3" s="17">
        <f>SUMIFS('1703'!N:N,'1703'!A:A,A3)</f>
        <v>0</v>
      </c>
      <c r="AB3" s="17">
        <f>SUMIFS('1704'!N:N,'1704'!A:A,A3)</f>
        <v>0</v>
      </c>
      <c r="AC3" s="17">
        <f>SUMIFS('1705'!N:N,'1705'!A:A,A3)</f>
        <v>0</v>
      </c>
      <c r="AD3" s="17">
        <f>SUMIFS('1706'!N:N,'1706'!A:A,A3)</f>
        <v>0</v>
      </c>
      <c r="AE3" s="17">
        <f>SUMIFS('1707'!N:N,'1707'!A:A,A3)</f>
        <v>0</v>
      </c>
      <c r="AF3" s="17">
        <f>SUMIFS('1708'!N:N,'1708'!A:A,A3)</f>
        <v>0</v>
      </c>
      <c r="AG3" s="17">
        <f>SUMIFS('1709'!N:N,'1709'!A:A,A3)</f>
        <v>0</v>
      </c>
      <c r="AH3" s="17">
        <f>SUMIFS('1710'!N:N,'1710'!A:A,A3)</f>
        <v>0</v>
      </c>
      <c r="AI3" s="17">
        <f>SUMIFS('1711'!N:N,'1711'!A:A,A3)</f>
        <v>0</v>
      </c>
      <c r="AJ3" s="17">
        <f>SUMIFS('1712'!N:N,'1712'!A:A,A3)</f>
        <v>0</v>
      </c>
      <c r="AK3" s="17">
        <f>SUMIFS('1801'!N:N,'1801'!A:A,A3)</f>
        <v>0</v>
      </c>
      <c r="AL3" s="17">
        <f>SUMIFS('1802'!N:N,'1802'!A:A,A3)</f>
        <v>0</v>
      </c>
      <c r="AM3" s="20">
        <f t="shared" ref="AM3:AM34" si="0">SUM(H3:AL3)</f>
        <v>2.5</v>
      </c>
    </row>
    <row r="4" spans="1:39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>
        <f>SUMIFS('1508'!N:N,'1508'!A:A,A4)</f>
        <v>2.5</v>
      </c>
      <c r="I4" s="17">
        <f>SUMIFS('1509'!N:N,'1509'!A:A,A4)</f>
        <v>2</v>
      </c>
      <c r="J4" s="17">
        <f>SUMIFS('1510'!N:N,'1510'!A:A,A4)</f>
        <v>0</v>
      </c>
      <c r="K4" s="17">
        <f>SUMIFS('1511'!N:N,'1511'!A:A,A4)</f>
        <v>0</v>
      </c>
      <c r="L4" s="17">
        <f>SUMIFS('1512'!N:N,'1512'!A:A,A4)</f>
        <v>2.5</v>
      </c>
      <c r="M4" s="17">
        <f>SUMIFS('1601'!N:N,'1601'!A:A,A4)</f>
        <v>0</v>
      </c>
      <c r="N4" s="17">
        <f>SUMIFS('1602'!N:N,'1602'!A:A,A4)</f>
        <v>0</v>
      </c>
      <c r="O4" s="17">
        <f>SUMIFS('1603'!N:N,'1603'!A:A,A4)</f>
        <v>0</v>
      </c>
      <c r="P4" s="17">
        <f>SUMIFS('1604'!N:N,'1604'!A:A,A4)</f>
        <v>0</v>
      </c>
      <c r="Q4" s="17">
        <f>SUMIFS('1605'!N:N,'1605'!A:A,A4)</f>
        <v>0</v>
      </c>
      <c r="R4" s="17">
        <f>SUMIFS('1606'!N:N,'1606'!A:A,A4)</f>
        <v>0</v>
      </c>
      <c r="S4" s="17">
        <f>SUMIFS('1607'!N:N,'1607'!A:A,A4)</f>
        <v>0</v>
      </c>
      <c r="T4" s="17">
        <f>SUMIFS('1608'!N:N,'1608'!A:A,A4)</f>
        <v>0</v>
      </c>
      <c r="U4" s="17">
        <f>SUMIFS('1609'!N:N,'1609'!A:A,A4)</f>
        <v>0</v>
      </c>
      <c r="V4" s="17">
        <f>SUMIFS('1610'!N:N,'1610'!A:A,A4)</f>
        <v>0</v>
      </c>
      <c r="W4" s="17">
        <f>SUMIFS('1611'!N:N,'1611'!A:A,A4)</f>
        <v>0</v>
      </c>
      <c r="X4" s="17">
        <f>SUMIFS('1612'!N:N,'1612'!A:A,A4)</f>
        <v>0</v>
      </c>
      <c r="Y4" s="17">
        <f>SUMIFS('1701'!N:N,'1701'!A:A,A4)</f>
        <v>0</v>
      </c>
      <c r="Z4" s="17">
        <f>SUMIFS('1702'!N:N,'1702'!A:A,A4)</f>
        <v>0</v>
      </c>
      <c r="AA4" s="17">
        <f>SUMIFS('1703'!N:N,'1703'!A:A,A4)</f>
        <v>0</v>
      </c>
      <c r="AB4" s="17">
        <f>SUMIFS('1704'!N:N,'1704'!A:A,A4)</f>
        <v>0</v>
      </c>
      <c r="AC4" s="17">
        <f>SUMIFS('1705'!N:N,'1705'!A:A,A4)</f>
        <v>0</v>
      </c>
      <c r="AD4" s="17">
        <f>SUMIFS('1706'!N:N,'1706'!A:A,A4)</f>
        <v>0</v>
      </c>
      <c r="AE4" s="17">
        <f>SUMIFS('1707'!N:N,'1707'!A:A,A4)</f>
        <v>0</v>
      </c>
      <c r="AF4" s="17">
        <f>SUMIFS('1708'!N:N,'1708'!A:A,A4)</f>
        <v>0</v>
      </c>
      <c r="AG4" s="17">
        <f>SUMIFS('1709'!N:N,'1709'!A:A,A4)</f>
        <v>0</v>
      </c>
      <c r="AH4" s="17">
        <f>SUMIFS('1710'!N:N,'1710'!A:A,A4)</f>
        <v>0</v>
      </c>
      <c r="AI4" s="17">
        <f>SUMIFS('1711'!N:N,'1711'!A:A,A4)</f>
        <v>0</v>
      </c>
      <c r="AJ4" s="17">
        <f>SUMIFS('1712'!N:N,'1712'!A:A,A4)</f>
        <v>0</v>
      </c>
      <c r="AK4" s="17">
        <f>SUMIFS('1801'!N:N,'1801'!A:A,A4)</f>
        <v>0</v>
      </c>
      <c r="AL4" s="17">
        <f>SUMIFS('1802'!N:N,'1802'!A:A,A4)</f>
        <v>0</v>
      </c>
      <c r="AM4" s="20">
        <f t="shared" si="0"/>
        <v>7</v>
      </c>
    </row>
    <row r="5" spans="1:39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>
        <f>SUMIFS('1508'!N:N,'1508'!A:A,A5)</f>
        <v>20</v>
      </c>
      <c r="I5" s="17">
        <f>SUMIFS('1509'!N:N,'1509'!A:A,A5)</f>
        <v>20</v>
      </c>
      <c r="J5" s="17">
        <f>SUMIFS('1510'!N:N,'1510'!A:A,A5)</f>
        <v>20</v>
      </c>
      <c r="K5" s="17">
        <f>SUMIFS('1511'!N:N,'1511'!A:A,A5)</f>
        <v>20</v>
      </c>
      <c r="L5" s="17">
        <f>SUMIFS('1512'!N:N,'1512'!A:A,A5)</f>
        <v>20</v>
      </c>
      <c r="M5" s="17">
        <f>SUMIFS('1601'!N:N,'1601'!A:A,A5)</f>
        <v>0</v>
      </c>
      <c r="N5" s="17">
        <f>SUMIFS('1602'!N:N,'1602'!A:A,A5)</f>
        <v>0</v>
      </c>
      <c r="O5" s="17">
        <f>SUMIFS('1603'!N:N,'1603'!A:A,A5)</f>
        <v>0</v>
      </c>
      <c r="P5" s="17">
        <f>SUMIFS('1604'!N:N,'1604'!A:A,A5)</f>
        <v>0</v>
      </c>
      <c r="Q5" s="17">
        <f>SUMIFS('1605'!N:N,'1605'!A:A,A5)</f>
        <v>0</v>
      </c>
      <c r="R5" s="17">
        <f>SUMIFS('1606'!N:N,'1606'!A:A,A5)</f>
        <v>0</v>
      </c>
      <c r="S5" s="17">
        <f>SUMIFS('1607'!N:N,'1607'!A:A,A5)</f>
        <v>0</v>
      </c>
      <c r="T5" s="17">
        <f>SUMIFS('1608'!N:N,'1608'!A:A,A5)</f>
        <v>0</v>
      </c>
      <c r="U5" s="17">
        <f>SUMIFS('1609'!N:N,'1609'!A:A,A5)</f>
        <v>0</v>
      </c>
      <c r="V5" s="17">
        <f>SUMIFS('1610'!N:N,'1610'!A:A,A5)</f>
        <v>0</v>
      </c>
      <c r="W5" s="17">
        <f>SUMIFS('1611'!N:N,'1611'!A:A,A5)</f>
        <v>0</v>
      </c>
      <c r="X5" s="17">
        <f>SUMIFS('1612'!N:N,'1612'!A:A,A5)</f>
        <v>0</v>
      </c>
      <c r="Y5" s="17">
        <f>SUMIFS('1701'!N:N,'1701'!A:A,A5)</f>
        <v>0</v>
      </c>
      <c r="Z5" s="17">
        <f>SUMIFS('1702'!N:N,'1702'!A:A,A5)</f>
        <v>0</v>
      </c>
      <c r="AA5" s="17">
        <f>SUMIFS('1703'!N:N,'1703'!A:A,A5)</f>
        <v>0</v>
      </c>
      <c r="AB5" s="17">
        <f>SUMIFS('1704'!N:N,'1704'!A:A,A5)</f>
        <v>0</v>
      </c>
      <c r="AC5" s="17">
        <f>SUMIFS('1705'!N:N,'1705'!A:A,A5)</f>
        <v>0</v>
      </c>
      <c r="AD5" s="17">
        <f>SUMIFS('1706'!N:N,'1706'!A:A,A5)</f>
        <v>0</v>
      </c>
      <c r="AE5" s="17">
        <f>SUMIFS('1707'!N:N,'1707'!A:A,A5)</f>
        <v>0</v>
      </c>
      <c r="AF5" s="17">
        <f>SUMIFS('1708'!N:N,'1708'!A:A,A5)</f>
        <v>0</v>
      </c>
      <c r="AG5" s="17">
        <f>SUMIFS('1709'!N:N,'1709'!A:A,A5)</f>
        <v>0</v>
      </c>
      <c r="AH5" s="17">
        <f>SUMIFS('1710'!N:N,'1710'!A:A,A5)</f>
        <v>0</v>
      </c>
      <c r="AI5" s="17">
        <f>SUMIFS('1711'!N:N,'1711'!A:A,A5)</f>
        <v>0</v>
      </c>
      <c r="AJ5" s="17">
        <f>SUMIFS('1712'!N:N,'1712'!A:A,A5)</f>
        <v>0</v>
      </c>
      <c r="AK5" s="17">
        <f>SUMIFS('1801'!N:N,'1801'!A:A,A5)</f>
        <v>0</v>
      </c>
      <c r="AL5" s="17">
        <f>SUMIFS('1802'!N:N,'1802'!A:A,A5)</f>
        <v>0</v>
      </c>
      <c r="AM5" s="20">
        <f t="shared" si="0"/>
        <v>100</v>
      </c>
    </row>
    <row r="6" spans="1:39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>
        <f>SUMIFS('1508'!N:N,'1508'!A:A,A6)</f>
        <v>40</v>
      </c>
      <c r="I6" s="17">
        <f>SUMIFS('1509'!N:N,'1509'!A:A,A6)</f>
        <v>40</v>
      </c>
      <c r="J6" s="17">
        <f>SUMIFS('1510'!N:N,'1510'!A:A,A6)</f>
        <v>40</v>
      </c>
      <c r="K6" s="17">
        <f>SUMIFS('1511'!N:N,'1511'!A:A,A6)</f>
        <v>40</v>
      </c>
      <c r="L6" s="17">
        <f>SUMIFS('1512'!N:N,'1512'!A:A,A6)</f>
        <v>40</v>
      </c>
      <c r="M6" s="17">
        <f>SUMIFS('1601'!N:N,'1601'!A:A,A6)</f>
        <v>40</v>
      </c>
      <c r="N6" s="17">
        <f>SUMIFS('1602'!N:N,'1602'!A:A,A6)</f>
        <v>40</v>
      </c>
      <c r="O6" s="17">
        <f>SUMIFS('1603'!N:N,'1603'!A:A,A6)</f>
        <v>40</v>
      </c>
      <c r="P6" s="17">
        <f>SUMIFS('1604'!N:N,'1604'!A:A,A6)</f>
        <v>40</v>
      </c>
      <c r="Q6" s="17">
        <f>SUMIFS('1605'!N:N,'1605'!A:A,A6)</f>
        <v>42.07</v>
      </c>
      <c r="R6" s="17">
        <f>SUMIFS('1606'!N:N,'1606'!A:A,A6)</f>
        <v>52.9</v>
      </c>
      <c r="S6" s="17">
        <f>SUMIFS('1607'!N:N,'1607'!A:A,A6)</f>
        <v>43.26</v>
      </c>
      <c r="T6" s="17">
        <f>SUMIFS('1608'!N:N,'1608'!A:A,A6)</f>
        <v>46.85</v>
      </c>
      <c r="U6" s="17">
        <f>SUMIFS('1609'!N:N,'1609'!A:A,A6)</f>
        <v>67.74</v>
      </c>
      <c r="V6" s="17">
        <f>SUMIFS('1610'!N:N,'1610'!A:A,A6)</f>
        <v>40</v>
      </c>
      <c r="W6" s="17">
        <f>SUMIFS('1611'!N:N,'1611'!A:A,A6)</f>
        <v>45.95</v>
      </c>
      <c r="X6" s="17">
        <f>SUMIFS('1612'!N:N,'1612'!A:A,A6)</f>
        <v>40</v>
      </c>
      <c r="Y6" s="17">
        <f>SUMIFS('1701'!N:N,'1701'!A:A,A6)</f>
        <v>54.12</v>
      </c>
      <c r="Z6" s="17">
        <f>SUMIFS('1702'!N:N,'1702'!A:A,A6)</f>
        <v>49.66</v>
      </c>
      <c r="AA6" s="17">
        <f>SUMIFS('1703'!N:N,'1703'!A:A,A6)</f>
        <v>61.04</v>
      </c>
      <c r="AB6" s="17">
        <f>SUMIFS('1704'!N:N,'1704'!A:A,A6)</f>
        <v>49.61</v>
      </c>
      <c r="AC6" s="17">
        <f>SUMIFS('1705'!N:N,'1705'!A:A,A6)</f>
        <v>52.72</v>
      </c>
      <c r="AD6" s="17">
        <f>SUMIFS('1706'!N:N,'1706'!A:A,A6)</f>
        <v>51.67</v>
      </c>
      <c r="AE6" s="17">
        <f>SUMIFS('1707'!N:N,'1707'!A:A,A6)</f>
        <v>60.25</v>
      </c>
      <c r="AF6" s="17">
        <f>SUMIFS('1708'!N:N,'1708'!A:A,A6)</f>
        <v>50.05</v>
      </c>
      <c r="AG6" s="17">
        <f>SUMIFS('1709'!N:N,'1709'!A:A,A6)</f>
        <v>55.3</v>
      </c>
      <c r="AH6" s="17">
        <f>SUMIFS('1710'!N:N,'1710'!A:A,A6)</f>
        <v>49.66</v>
      </c>
      <c r="AI6" s="17">
        <f>SUMIFS('1711'!N:N,'1711'!A:A,A6)</f>
        <v>0</v>
      </c>
      <c r="AJ6" s="17">
        <f>SUMIFS('1712'!N:N,'1712'!A:A,A6)</f>
        <v>0</v>
      </c>
      <c r="AK6" s="17">
        <f>SUMIFS('1801'!N:N,'1801'!A:A,A6)</f>
        <v>0</v>
      </c>
      <c r="AL6" s="17">
        <f>SUMIFS('1802'!N:N,'1802'!A:A,A6)</f>
        <v>0</v>
      </c>
      <c r="AM6" s="20">
        <f t="shared" si="0"/>
        <v>1272.85</v>
      </c>
    </row>
    <row r="7" spans="1:39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>
        <f>SUMIFS('1508'!N:N,'1508'!A:A,A7)</f>
        <v>5</v>
      </c>
      <c r="I7" s="17">
        <f>SUMIFS('1509'!N:N,'1509'!A:A,A7)</f>
        <v>5</v>
      </c>
      <c r="J7" s="17">
        <f>SUMIFS('1510'!N:N,'1510'!A:A,A7)</f>
        <v>5</v>
      </c>
      <c r="K7" s="17">
        <f>SUMIFS('1511'!N:N,'1511'!A:A,A7)</f>
        <v>5</v>
      </c>
      <c r="L7" s="17">
        <f>SUMIFS('1512'!N:N,'1512'!A:A,A7)</f>
        <v>5.15</v>
      </c>
      <c r="M7" s="17">
        <f>SUMIFS('1601'!N:N,'1601'!A:A,A7)</f>
        <v>5</v>
      </c>
      <c r="N7" s="17">
        <f>SUMIFS('1602'!N:N,'1602'!A:A,A7)</f>
        <v>5</v>
      </c>
      <c r="O7" s="17">
        <f>SUMIFS('1603'!N:N,'1603'!A:A,A7)</f>
        <v>5</v>
      </c>
      <c r="P7" s="17">
        <f>SUMIFS('1604'!N:N,'1604'!A:A,A7)</f>
        <v>5.36</v>
      </c>
      <c r="Q7" s="17">
        <f>SUMIFS('1605'!N:N,'1605'!A:A,A7)</f>
        <v>5</v>
      </c>
      <c r="R7" s="17">
        <f>SUMIFS('1606'!N:N,'1606'!A:A,A7)</f>
        <v>5</v>
      </c>
      <c r="S7" s="17">
        <f>SUMIFS('1607'!N:N,'1607'!A:A,A7)</f>
        <v>11.07</v>
      </c>
      <c r="T7" s="17">
        <f>SUMIFS('1608'!N:N,'1608'!A:A,A7)</f>
        <v>14.28</v>
      </c>
      <c r="U7" s="17">
        <f>SUMIFS('1609'!N:N,'1609'!A:A,A7)</f>
        <v>5</v>
      </c>
      <c r="V7" s="17">
        <f>SUMIFS('1610'!N:N,'1610'!A:A,A7)</f>
        <v>5</v>
      </c>
      <c r="W7" s="17">
        <f>SUMIFS('1611'!N:N,'1611'!A:A,A7)</f>
        <v>16.39</v>
      </c>
      <c r="X7" s="17">
        <f>SUMIFS('1612'!N:N,'1612'!A:A,A7)</f>
        <v>8.36</v>
      </c>
      <c r="Y7" s="17">
        <f>SUMIFS('1701'!N:N,'1701'!A:A,A7)</f>
        <v>5</v>
      </c>
      <c r="Z7" s="17">
        <f>SUMIFS('1702'!N:N,'1702'!A:A,A7)</f>
        <v>5</v>
      </c>
      <c r="AA7" s="17">
        <f>SUMIFS('1703'!N:N,'1703'!A:A,A7)</f>
        <v>5</v>
      </c>
      <c r="AB7" s="17">
        <f>SUMIFS('1704'!N:N,'1704'!A:A,A7)</f>
        <v>5</v>
      </c>
      <c r="AC7" s="17">
        <f>SUMIFS('1705'!N:N,'1705'!A:A,A7)</f>
        <v>5</v>
      </c>
      <c r="AD7" s="17">
        <f>SUMIFS('1706'!N:N,'1706'!A:A,A7)</f>
        <v>5</v>
      </c>
      <c r="AE7" s="17">
        <f>SUMIFS('1707'!N:N,'1707'!A:A,A7)</f>
        <v>45.21</v>
      </c>
      <c r="AF7" s="17">
        <f>SUMIFS('1708'!N:N,'1708'!A:A,A7)</f>
        <v>13.51</v>
      </c>
      <c r="AG7" s="17">
        <f>SUMIFS('1709'!N:N,'1709'!A:A,A7)</f>
        <v>5</v>
      </c>
      <c r="AH7" s="17">
        <f>SUMIFS('1710'!N:N,'1710'!A:A,A7)</f>
        <v>5</v>
      </c>
      <c r="AI7" s="17">
        <f>SUMIFS('1711'!N:N,'1711'!A:A,A7)</f>
        <v>8.9</v>
      </c>
      <c r="AJ7" s="17">
        <f>SUMIFS('1712'!N:N,'1712'!A:A,A7)</f>
        <v>7.43</v>
      </c>
      <c r="AK7" s="17">
        <f>SUMIFS('1801'!N:N,'1801'!A:A,A7)</f>
        <v>5</v>
      </c>
      <c r="AL7" s="17">
        <f>SUMIFS('1802'!N:N,'1802'!A:A,A7)</f>
        <v>5</v>
      </c>
      <c r="AM7" s="20">
        <f t="shared" si="0"/>
        <v>240.66</v>
      </c>
    </row>
    <row r="8" spans="1:39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>
        <f>SUMIFS('1508'!N:N,'1508'!A:A,A8)</f>
        <v>0</v>
      </c>
      <c r="I8" s="17">
        <f>SUMIFS('1509'!N:N,'1509'!A:A,A8)</f>
        <v>2.5</v>
      </c>
      <c r="J8" s="17">
        <f>SUMIFS('1510'!N:N,'1510'!A:A,A8)</f>
        <v>2.5</v>
      </c>
      <c r="K8" s="17">
        <f>SUMIFS('1511'!N:N,'1511'!A:A,A8)</f>
        <v>2.5</v>
      </c>
      <c r="L8" s="17">
        <f>SUMIFS('1512'!N:N,'1512'!A:A,A8)</f>
        <v>2.5</v>
      </c>
      <c r="M8" s="17">
        <f>SUMIFS('1601'!N:N,'1601'!A:A,A8)</f>
        <v>2.5</v>
      </c>
      <c r="N8" s="17">
        <f>SUMIFS('1602'!N:N,'1602'!A:A,A8)</f>
        <v>2.5</v>
      </c>
      <c r="O8" s="17">
        <f>SUMIFS('1603'!N:N,'1603'!A:A,A8)</f>
        <v>4.73</v>
      </c>
      <c r="P8" s="17">
        <f>SUMIFS('1604'!N:N,'1604'!A:A,A8)</f>
        <v>0</v>
      </c>
      <c r="Q8" s="17">
        <f>SUMIFS('1605'!N:N,'1605'!A:A,A8)</f>
        <v>0</v>
      </c>
      <c r="R8" s="17">
        <f>SUMIFS('1606'!N:N,'1606'!A:A,A8)</f>
        <v>0</v>
      </c>
      <c r="S8" s="17">
        <f>SUMIFS('1607'!N:N,'1607'!A:A,A8)</f>
        <v>0</v>
      </c>
      <c r="T8" s="17">
        <f>SUMIFS('1608'!N:N,'1608'!A:A,A8)</f>
        <v>0</v>
      </c>
      <c r="U8" s="17">
        <f>SUMIFS('1609'!N:N,'1609'!A:A,A8)</f>
        <v>0</v>
      </c>
      <c r="V8" s="17">
        <f>SUMIFS('1610'!N:N,'1610'!A:A,A8)</f>
        <v>0</v>
      </c>
      <c r="W8" s="17">
        <f>SUMIFS('1611'!N:N,'1611'!A:A,A8)</f>
        <v>0</v>
      </c>
      <c r="X8" s="17">
        <f>SUMIFS('1612'!N:N,'1612'!A:A,A8)</f>
        <v>0</v>
      </c>
      <c r="Y8" s="17">
        <f>SUMIFS('1701'!N:N,'1701'!A:A,A8)</f>
        <v>0</v>
      </c>
      <c r="Z8" s="17">
        <f>SUMIFS('1702'!N:N,'1702'!A:A,A8)</f>
        <v>0</v>
      </c>
      <c r="AA8" s="17">
        <f>SUMIFS('1703'!N:N,'1703'!A:A,A8)</f>
        <v>0</v>
      </c>
      <c r="AB8" s="17">
        <f>SUMIFS('1704'!N:N,'1704'!A:A,A8)</f>
        <v>0</v>
      </c>
      <c r="AC8" s="17">
        <f>SUMIFS('1705'!N:N,'1705'!A:A,A8)</f>
        <v>0</v>
      </c>
      <c r="AD8" s="17">
        <f>SUMIFS('1706'!N:N,'1706'!A:A,A8)</f>
        <v>0</v>
      </c>
      <c r="AE8" s="17">
        <f>SUMIFS('1707'!N:N,'1707'!A:A,A8)</f>
        <v>0</v>
      </c>
      <c r="AF8" s="17">
        <f>SUMIFS('1708'!N:N,'1708'!A:A,A8)</f>
        <v>0</v>
      </c>
      <c r="AG8" s="17">
        <f>SUMIFS('1709'!N:N,'1709'!A:A,A8)</f>
        <v>0</v>
      </c>
      <c r="AH8" s="17">
        <f>SUMIFS('1710'!N:N,'1710'!A:A,A8)</f>
        <v>0</v>
      </c>
      <c r="AI8" s="17">
        <f>SUMIFS('1711'!N:N,'1711'!A:A,A8)</f>
        <v>0</v>
      </c>
      <c r="AJ8" s="17">
        <f>SUMIFS('1712'!N:N,'1712'!A:A,A8)</f>
        <v>0</v>
      </c>
      <c r="AK8" s="17">
        <f>SUMIFS('1801'!N:N,'1801'!A:A,A8)</f>
        <v>0</v>
      </c>
      <c r="AL8" s="17">
        <f>SUMIFS('1802'!N:N,'1802'!A:A,A8)</f>
        <v>0</v>
      </c>
      <c r="AM8" s="20">
        <f t="shared" si="0"/>
        <v>19.73</v>
      </c>
    </row>
    <row r="9" spans="1:39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>
        <f>SUMIFS('1508'!N:N,'1508'!A:A,A9)</f>
        <v>0</v>
      </c>
      <c r="I9" s="17">
        <f>SUMIFS('1509'!N:N,'1509'!A:A,A9)</f>
        <v>2.5</v>
      </c>
      <c r="J9" s="17">
        <f>SUMIFS('1510'!N:N,'1510'!A:A,A9)</f>
        <v>0</v>
      </c>
      <c r="K9" s="17">
        <f>SUMIFS('1511'!N:N,'1511'!A:A,A9)</f>
        <v>0</v>
      </c>
      <c r="L9" s="17">
        <f>SUMIFS('1512'!N:N,'1512'!A:A,A9)</f>
        <v>0</v>
      </c>
      <c r="M9" s="17">
        <f>SUMIFS('1601'!N:N,'1601'!A:A,A9)</f>
        <v>0</v>
      </c>
      <c r="N9" s="17">
        <f>SUMIFS('1602'!N:N,'1602'!A:A,A9)</f>
        <v>0</v>
      </c>
      <c r="O9" s="17">
        <f>SUMIFS('1603'!N:N,'1603'!A:A,A9)</f>
        <v>0</v>
      </c>
      <c r="P9" s="17">
        <f>SUMIFS('1604'!N:N,'1604'!A:A,A9)</f>
        <v>0</v>
      </c>
      <c r="Q9" s="17">
        <f>SUMIFS('1605'!N:N,'1605'!A:A,A9)</f>
        <v>0</v>
      </c>
      <c r="R9" s="17">
        <f>SUMIFS('1606'!N:N,'1606'!A:A,A9)</f>
        <v>0</v>
      </c>
      <c r="S9" s="17">
        <f>SUMIFS('1607'!N:N,'1607'!A:A,A9)</f>
        <v>0</v>
      </c>
      <c r="T9" s="17">
        <f>SUMIFS('1608'!N:N,'1608'!A:A,A9)</f>
        <v>0</v>
      </c>
      <c r="U9" s="17">
        <f>SUMIFS('1609'!N:N,'1609'!A:A,A9)</f>
        <v>0</v>
      </c>
      <c r="V9" s="17">
        <f>SUMIFS('1610'!N:N,'1610'!A:A,A9)</f>
        <v>0</v>
      </c>
      <c r="W9" s="17">
        <f>SUMIFS('1611'!N:N,'1611'!A:A,A9)</f>
        <v>0</v>
      </c>
      <c r="X9" s="17">
        <f>SUMIFS('1612'!N:N,'1612'!A:A,A9)</f>
        <v>0</v>
      </c>
      <c r="Y9" s="17">
        <f>SUMIFS('1701'!N:N,'1701'!A:A,A9)</f>
        <v>0</v>
      </c>
      <c r="Z9" s="17">
        <f>SUMIFS('1702'!N:N,'1702'!A:A,A9)</f>
        <v>0</v>
      </c>
      <c r="AA9" s="17">
        <f>SUMIFS('1703'!N:N,'1703'!A:A,A9)</f>
        <v>0</v>
      </c>
      <c r="AB9" s="17">
        <f>SUMIFS('1704'!N:N,'1704'!A:A,A9)</f>
        <v>0</v>
      </c>
      <c r="AC9" s="17">
        <f>SUMIFS('1705'!N:N,'1705'!A:A,A9)</f>
        <v>0</v>
      </c>
      <c r="AD9" s="17">
        <f>SUMIFS('1706'!N:N,'1706'!A:A,A9)</f>
        <v>0</v>
      </c>
      <c r="AE9" s="17">
        <f>SUMIFS('1707'!N:N,'1707'!A:A,A9)</f>
        <v>0</v>
      </c>
      <c r="AF9" s="17">
        <f>SUMIFS('1708'!N:N,'1708'!A:A,A9)</f>
        <v>0</v>
      </c>
      <c r="AG9" s="17">
        <f>SUMIFS('1709'!N:N,'1709'!A:A,A9)</f>
        <v>0</v>
      </c>
      <c r="AH9" s="17">
        <f>SUMIFS('1710'!N:N,'1710'!A:A,A9)</f>
        <v>0</v>
      </c>
      <c r="AI9" s="17">
        <f>SUMIFS('1711'!N:N,'1711'!A:A,A9)</f>
        <v>0</v>
      </c>
      <c r="AJ9" s="17">
        <f>SUMIFS('1712'!N:N,'1712'!A:A,A9)</f>
        <v>0</v>
      </c>
      <c r="AK9" s="17">
        <f>SUMIFS('1801'!N:N,'1801'!A:A,A9)</f>
        <v>0</v>
      </c>
      <c r="AL9" s="17">
        <f>SUMIFS('1802'!N:N,'1802'!A:A,A9)</f>
        <v>0</v>
      </c>
      <c r="AM9" s="20">
        <f t="shared" si="0"/>
        <v>2.5</v>
      </c>
    </row>
    <row r="10" spans="1:39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>
        <f>SUMIFS('1508'!N:N,'1508'!A:A,A10)</f>
        <v>0</v>
      </c>
      <c r="I10" s="17">
        <f>SUMIFS('1509'!N:N,'1509'!A:A,A10)</f>
        <v>1.38</v>
      </c>
      <c r="J10" s="17">
        <f>SUMIFS('1510'!N:N,'1510'!A:A,A10)</f>
        <v>0</v>
      </c>
      <c r="K10" s="17">
        <f>SUMIFS('1511'!N:N,'1511'!A:A,A10)</f>
        <v>0</v>
      </c>
      <c r="L10" s="17">
        <f>SUMIFS('1512'!N:N,'1512'!A:A,A10)</f>
        <v>0</v>
      </c>
      <c r="M10" s="17">
        <f>SUMIFS('1601'!N:N,'1601'!A:A,A10)</f>
        <v>0</v>
      </c>
      <c r="N10" s="17">
        <f>SUMIFS('1602'!N:N,'1602'!A:A,A10)</f>
        <v>0</v>
      </c>
      <c r="O10" s="17">
        <f>SUMIFS('1603'!N:N,'1603'!A:A,A10)</f>
        <v>0</v>
      </c>
      <c r="P10" s="17">
        <f>SUMIFS('1604'!N:N,'1604'!A:A,A10)</f>
        <v>0</v>
      </c>
      <c r="Q10" s="17">
        <f>SUMIFS('1605'!N:N,'1605'!A:A,A10)</f>
        <v>0</v>
      </c>
      <c r="R10" s="17">
        <f>SUMIFS('1606'!N:N,'1606'!A:A,A10)</f>
        <v>0</v>
      </c>
      <c r="S10" s="17">
        <f>SUMIFS('1607'!N:N,'1607'!A:A,A10)</f>
        <v>0</v>
      </c>
      <c r="T10" s="17">
        <f>SUMIFS('1608'!N:N,'1608'!A:A,A10)</f>
        <v>0</v>
      </c>
      <c r="U10" s="17">
        <f>SUMIFS('1609'!N:N,'1609'!A:A,A10)</f>
        <v>0</v>
      </c>
      <c r="V10" s="17">
        <f>SUMIFS('1610'!N:N,'1610'!A:A,A10)</f>
        <v>0</v>
      </c>
      <c r="W10" s="17">
        <f>SUMIFS('1611'!N:N,'1611'!A:A,A10)</f>
        <v>0</v>
      </c>
      <c r="X10" s="17">
        <f>SUMIFS('1612'!N:N,'1612'!A:A,A10)</f>
        <v>0</v>
      </c>
      <c r="Y10" s="17">
        <f>SUMIFS('1701'!N:N,'1701'!A:A,A10)</f>
        <v>0</v>
      </c>
      <c r="Z10" s="17">
        <f>SUMIFS('1702'!N:N,'1702'!A:A,A10)</f>
        <v>0</v>
      </c>
      <c r="AA10" s="17">
        <f>SUMIFS('1703'!N:N,'1703'!A:A,A10)</f>
        <v>0</v>
      </c>
      <c r="AB10" s="17">
        <f>SUMIFS('1704'!N:N,'1704'!A:A,A10)</f>
        <v>0</v>
      </c>
      <c r="AC10" s="17">
        <f>SUMIFS('1705'!N:N,'1705'!A:A,A10)</f>
        <v>0</v>
      </c>
      <c r="AD10" s="17">
        <f>SUMIFS('1706'!N:N,'1706'!A:A,A10)</f>
        <v>0</v>
      </c>
      <c r="AE10" s="17">
        <f>SUMIFS('1707'!N:N,'1707'!A:A,A10)</f>
        <v>0</v>
      </c>
      <c r="AF10" s="17">
        <f>SUMIFS('1708'!N:N,'1708'!A:A,A10)</f>
        <v>0</v>
      </c>
      <c r="AG10" s="17">
        <f>SUMIFS('1709'!N:N,'1709'!A:A,A10)</f>
        <v>0</v>
      </c>
      <c r="AH10" s="17">
        <f>SUMIFS('1710'!N:N,'1710'!A:A,A10)</f>
        <v>0</v>
      </c>
      <c r="AI10" s="17">
        <f>SUMIFS('1711'!N:N,'1711'!A:A,A10)</f>
        <v>0</v>
      </c>
      <c r="AJ10" s="17">
        <f>SUMIFS('1712'!N:N,'1712'!A:A,A10)</f>
        <v>0</v>
      </c>
      <c r="AK10" s="17">
        <f>SUMIFS('1801'!N:N,'1801'!A:A,A10)</f>
        <v>0</v>
      </c>
      <c r="AL10" s="17">
        <f>SUMIFS('1802'!N:N,'1802'!A:A,A10)</f>
        <v>0</v>
      </c>
      <c r="AM10" s="20">
        <f t="shared" si="0"/>
        <v>1.38</v>
      </c>
    </row>
    <row r="11" spans="1:39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>
        <f>SUMIFS('1508'!N:N,'1508'!A:A,A11)</f>
        <v>0</v>
      </c>
      <c r="I11" s="17">
        <f>SUMIFS('1509'!N:N,'1509'!A:A,A11)</f>
        <v>0</v>
      </c>
      <c r="J11" s="17">
        <f>SUMIFS('1510'!N:N,'1510'!A:A,A11)</f>
        <v>0</v>
      </c>
      <c r="K11" s="17">
        <f>SUMIFS('1511'!N:N,'1511'!A:A,A11)</f>
        <v>0</v>
      </c>
      <c r="L11" s="17">
        <f>SUMIFS('1512'!N:N,'1512'!A:A,A11)</f>
        <v>0</v>
      </c>
      <c r="M11" s="17">
        <f>SUMIFS('1601'!N:N,'1601'!A:A,A11)</f>
        <v>0</v>
      </c>
      <c r="N11" s="17">
        <f>SUMIFS('1602'!N:N,'1602'!A:A,A11)</f>
        <v>0</v>
      </c>
      <c r="O11" s="17">
        <f>SUMIFS('1603'!N:N,'1603'!A:A,A11)</f>
        <v>0</v>
      </c>
      <c r="P11" s="17">
        <f>SUMIFS('1604'!N:N,'1604'!A:A,A11)</f>
        <v>0</v>
      </c>
      <c r="Q11" s="17">
        <f>SUMIFS('1605'!N:N,'1605'!A:A,A11)</f>
        <v>0</v>
      </c>
      <c r="R11" s="17">
        <f>SUMIFS('1606'!N:N,'1606'!A:A,A11)</f>
        <v>0</v>
      </c>
      <c r="S11" s="17">
        <f>SUMIFS('1607'!N:N,'1607'!A:A,A11)</f>
        <v>0</v>
      </c>
      <c r="T11" s="17">
        <f>SUMIFS('1608'!N:N,'1608'!A:A,A11)</f>
        <v>0</v>
      </c>
      <c r="U11" s="17">
        <f>SUMIFS('1609'!N:N,'1609'!A:A,A11)</f>
        <v>0</v>
      </c>
      <c r="V11" s="17">
        <f>SUMIFS('1610'!N:N,'1610'!A:A,A11)</f>
        <v>0</v>
      </c>
      <c r="W11" s="17">
        <f>SUMIFS('1611'!N:N,'1611'!A:A,A11)</f>
        <v>0</v>
      </c>
      <c r="X11" s="17">
        <f>SUMIFS('1612'!N:N,'1612'!A:A,A11)</f>
        <v>0</v>
      </c>
      <c r="Y11" s="17">
        <f>SUMIFS('1701'!N:N,'1701'!A:A,A11)</f>
        <v>0</v>
      </c>
      <c r="Z11" s="17">
        <f>SUMIFS('1702'!N:N,'1702'!A:A,A11)</f>
        <v>0</v>
      </c>
      <c r="AA11" s="17">
        <f>SUMIFS('1703'!N:N,'1703'!A:A,A11)</f>
        <v>0</v>
      </c>
      <c r="AB11" s="17">
        <f>SUMIFS('1704'!N:N,'1704'!A:A,A11)</f>
        <v>0</v>
      </c>
      <c r="AC11" s="17">
        <f>SUMIFS('1705'!N:N,'1705'!A:A,A11)</f>
        <v>0</v>
      </c>
      <c r="AD11" s="17">
        <f>SUMIFS('1706'!N:N,'1706'!A:A,A11)</f>
        <v>0</v>
      </c>
      <c r="AE11" s="17">
        <f>SUMIFS('1707'!N:N,'1707'!A:A,A11)</f>
        <v>0</v>
      </c>
      <c r="AF11" s="17">
        <f>SUMIFS('1708'!N:N,'1708'!A:A,A11)</f>
        <v>0</v>
      </c>
      <c r="AG11" s="17">
        <f>SUMIFS('1709'!N:N,'1709'!A:A,A11)</f>
        <v>0</v>
      </c>
      <c r="AH11" s="17">
        <f>SUMIFS('1710'!N:N,'1710'!A:A,A11)</f>
        <v>0</v>
      </c>
      <c r="AI11" s="17">
        <f>SUMIFS('1711'!N:N,'1711'!A:A,A11)</f>
        <v>0</v>
      </c>
      <c r="AJ11" s="17">
        <f>SUMIFS('1712'!N:N,'1712'!A:A,A11)</f>
        <v>0</v>
      </c>
      <c r="AK11" s="17">
        <f>SUMIFS('1801'!N:N,'1801'!A:A,A11)</f>
        <v>0</v>
      </c>
      <c r="AL11" s="17">
        <f>SUMIFS('1802'!N:N,'1802'!A:A,A11)</f>
        <v>0</v>
      </c>
      <c r="AM11" s="20">
        <f t="shared" si="0"/>
        <v>0</v>
      </c>
    </row>
    <row r="12" spans="1:39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>
        <f>SUMIFS('1508'!N:N,'1508'!A:A,A12)</f>
        <v>0</v>
      </c>
      <c r="I12" s="17">
        <f>SUMIFS('1509'!N:N,'1509'!A:A,A12)</f>
        <v>5</v>
      </c>
      <c r="J12" s="17">
        <f>SUMIFS('1510'!N:N,'1510'!A:A,A12)</f>
        <v>0</v>
      </c>
      <c r="K12" s="17">
        <f>SUMIFS('1511'!N:N,'1511'!A:A,A12)</f>
        <v>0</v>
      </c>
      <c r="L12" s="17">
        <f>SUMIFS('1512'!N:N,'1512'!A:A,A12)</f>
        <v>0</v>
      </c>
      <c r="M12" s="17">
        <f>SUMIFS('1601'!N:N,'1601'!A:A,A12)</f>
        <v>0</v>
      </c>
      <c r="N12" s="17">
        <f>SUMIFS('1602'!N:N,'1602'!A:A,A12)</f>
        <v>0</v>
      </c>
      <c r="O12" s="17">
        <f>SUMIFS('1603'!N:N,'1603'!A:A,A12)</f>
        <v>0</v>
      </c>
      <c r="P12" s="17">
        <f>SUMIFS('1604'!N:N,'1604'!A:A,A12)</f>
        <v>0</v>
      </c>
      <c r="Q12" s="17">
        <f>SUMIFS('1605'!N:N,'1605'!A:A,A12)</f>
        <v>0</v>
      </c>
      <c r="R12" s="17">
        <f>SUMIFS('1606'!N:N,'1606'!A:A,A12)</f>
        <v>0</v>
      </c>
      <c r="S12" s="17">
        <f>SUMIFS('1607'!N:N,'1607'!A:A,A12)</f>
        <v>0</v>
      </c>
      <c r="T12" s="17">
        <f>SUMIFS('1608'!N:N,'1608'!A:A,A12)</f>
        <v>0</v>
      </c>
      <c r="U12" s="17">
        <f>SUMIFS('1609'!N:N,'1609'!A:A,A12)</f>
        <v>0</v>
      </c>
      <c r="V12" s="17">
        <f>SUMIFS('1610'!N:N,'1610'!A:A,A12)</f>
        <v>0</v>
      </c>
      <c r="W12" s="17">
        <f>SUMIFS('1611'!N:N,'1611'!A:A,A12)</f>
        <v>0</v>
      </c>
      <c r="X12" s="17">
        <f>SUMIFS('1612'!N:N,'1612'!A:A,A12)</f>
        <v>0</v>
      </c>
      <c r="Y12" s="17">
        <f>SUMIFS('1701'!N:N,'1701'!A:A,A12)</f>
        <v>0</v>
      </c>
      <c r="Z12" s="17">
        <f>SUMIFS('1702'!N:N,'1702'!A:A,A12)</f>
        <v>0</v>
      </c>
      <c r="AA12" s="17">
        <f>SUMIFS('1703'!N:N,'1703'!A:A,A12)</f>
        <v>0</v>
      </c>
      <c r="AB12" s="17">
        <f>SUMIFS('1704'!N:N,'1704'!A:A,A12)</f>
        <v>0</v>
      </c>
      <c r="AC12" s="17">
        <f>SUMIFS('1705'!N:N,'1705'!A:A,A12)</f>
        <v>0</v>
      </c>
      <c r="AD12" s="17">
        <f>SUMIFS('1706'!N:N,'1706'!A:A,A12)</f>
        <v>0</v>
      </c>
      <c r="AE12" s="17">
        <f>SUMIFS('1707'!N:N,'1707'!A:A,A12)</f>
        <v>0</v>
      </c>
      <c r="AF12" s="17">
        <f>SUMIFS('1708'!N:N,'1708'!A:A,A12)</f>
        <v>0</v>
      </c>
      <c r="AG12" s="17">
        <f>SUMIFS('1709'!N:N,'1709'!A:A,A12)</f>
        <v>0</v>
      </c>
      <c r="AH12" s="17">
        <f>SUMIFS('1710'!N:N,'1710'!A:A,A12)</f>
        <v>0</v>
      </c>
      <c r="AI12" s="17">
        <f>SUMIFS('1711'!N:N,'1711'!A:A,A12)</f>
        <v>0</v>
      </c>
      <c r="AJ12" s="17">
        <f>SUMIFS('1712'!N:N,'1712'!A:A,A12)</f>
        <v>0</v>
      </c>
      <c r="AK12" s="17">
        <f>SUMIFS('1801'!N:N,'1801'!A:A,A12)</f>
        <v>0</v>
      </c>
      <c r="AL12" s="17">
        <f>SUMIFS('1802'!N:N,'1802'!A:A,A12)</f>
        <v>0</v>
      </c>
      <c r="AM12" s="20">
        <f t="shared" si="0"/>
        <v>5</v>
      </c>
    </row>
    <row r="13" spans="1:39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>
        <f>SUMIFS('1508'!N:N,'1508'!A:A,A13)</f>
        <v>0</v>
      </c>
      <c r="I13" s="17">
        <f>SUMIFS('1509'!N:N,'1509'!A:A,A13)</f>
        <v>0</v>
      </c>
      <c r="J13" s="17">
        <f>SUMIFS('1510'!N:N,'1510'!A:A,A13)</f>
        <v>2.5</v>
      </c>
      <c r="K13" s="17">
        <f>SUMIFS('1511'!N:N,'1511'!A:A,A13)</f>
        <v>2.5</v>
      </c>
      <c r="L13" s="17">
        <f>SUMIFS('1512'!N:N,'1512'!A:A,A13)</f>
        <v>2.98</v>
      </c>
      <c r="M13" s="17">
        <f>SUMIFS('1601'!N:N,'1601'!A:A,A13)</f>
        <v>2.5</v>
      </c>
      <c r="N13" s="17">
        <f>SUMIFS('1602'!N:N,'1602'!A:A,A13)</f>
        <v>2.5</v>
      </c>
      <c r="O13" s="17">
        <f>SUMIFS('1603'!N:N,'1603'!A:A,A13)</f>
        <v>4.55</v>
      </c>
      <c r="P13" s="17">
        <f>SUMIFS('1604'!N:N,'1604'!A:A,A13)</f>
        <v>3.78</v>
      </c>
      <c r="Q13" s="17">
        <f>SUMIFS('1605'!N:N,'1605'!A:A,A13)</f>
        <v>2.5</v>
      </c>
      <c r="R13" s="17">
        <f>SUMIFS('1606'!N:N,'1606'!A:A,A13)</f>
        <v>3.05</v>
      </c>
      <c r="S13" s="17">
        <f>SUMIFS('1607'!N:N,'1607'!A:A,A13)</f>
        <v>3.44</v>
      </c>
      <c r="T13" s="17">
        <f>SUMIFS('1608'!N:N,'1608'!A:A,A13)</f>
        <v>2.5</v>
      </c>
      <c r="U13" s="17">
        <f>SUMIFS('1609'!N:N,'1609'!A:A,A13)</f>
        <v>3.88</v>
      </c>
      <c r="V13" s="17">
        <f>SUMIFS('1610'!N:N,'1610'!A:A,A13)</f>
        <v>5.23</v>
      </c>
      <c r="W13" s="17">
        <f>SUMIFS('1611'!N:N,'1611'!A:A,A13)</f>
        <v>3.84</v>
      </c>
      <c r="X13" s="17">
        <f>SUMIFS('1612'!N:N,'1612'!A:A,A13)</f>
        <v>2.5</v>
      </c>
      <c r="Y13" s="17">
        <f>SUMIFS('1701'!N:N,'1701'!A:A,A13)</f>
        <v>2.5</v>
      </c>
      <c r="Z13" s="17">
        <f>SUMIFS('1702'!N:N,'1702'!A:A,A13)</f>
        <v>2.25</v>
      </c>
      <c r="AA13" s="17">
        <f>SUMIFS('1703'!N:N,'1703'!A:A,A13)</f>
        <v>0</v>
      </c>
      <c r="AB13" s="17">
        <f>SUMIFS('1704'!N:N,'1704'!A:A,A13)</f>
        <v>0</v>
      </c>
      <c r="AC13" s="17">
        <f>SUMIFS('1705'!N:N,'1705'!A:A,A13)</f>
        <v>0</v>
      </c>
      <c r="AD13" s="17">
        <f>SUMIFS('1706'!N:N,'1706'!A:A,A13)</f>
        <v>0</v>
      </c>
      <c r="AE13" s="17">
        <f>SUMIFS('1707'!N:N,'1707'!A:A,A13)</f>
        <v>0</v>
      </c>
      <c r="AF13" s="17">
        <f>SUMIFS('1708'!N:N,'1708'!A:A,A13)</f>
        <v>0</v>
      </c>
      <c r="AG13" s="17">
        <f>SUMIFS('1709'!N:N,'1709'!A:A,A13)</f>
        <v>0</v>
      </c>
      <c r="AH13" s="17">
        <f>SUMIFS('1710'!N:N,'1710'!A:A,A13)</f>
        <v>0</v>
      </c>
      <c r="AI13" s="17">
        <f>SUMIFS('1711'!N:N,'1711'!A:A,A13)</f>
        <v>0</v>
      </c>
      <c r="AJ13" s="17">
        <f>SUMIFS('1712'!N:N,'1712'!A:A,A13)</f>
        <v>0</v>
      </c>
      <c r="AK13" s="17">
        <f>SUMIFS('1801'!N:N,'1801'!A:A,A13)</f>
        <v>0</v>
      </c>
      <c r="AL13" s="17">
        <f>SUMIFS('1802'!N:N,'1802'!A:A,A13)</f>
        <v>0</v>
      </c>
      <c r="AM13" s="20">
        <f t="shared" si="0"/>
        <v>53</v>
      </c>
    </row>
    <row r="14" spans="1:39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>
        <f>SUMIFS('1508'!N:N,'1508'!A:A,A14)</f>
        <v>0</v>
      </c>
      <c r="I14" s="17">
        <f>SUMIFS('1509'!N:N,'1509'!A:A,A14)</f>
        <v>2.5</v>
      </c>
      <c r="J14" s="17">
        <f>SUMIFS('1510'!N:N,'1510'!A:A,A14)</f>
        <v>2.5</v>
      </c>
      <c r="K14" s="17">
        <f>SUMIFS('1511'!N:N,'1511'!A:A,A14)</f>
        <v>2.5</v>
      </c>
      <c r="L14" s="17">
        <f>SUMIFS('1512'!N:N,'1512'!A:A,A14)</f>
        <v>2.5</v>
      </c>
      <c r="M14" s="17">
        <f>SUMIFS('1601'!N:N,'1601'!A:A,A14)</f>
        <v>0</v>
      </c>
      <c r="N14" s="17">
        <f>SUMIFS('1602'!N:N,'1602'!A:A,A14)</f>
        <v>0</v>
      </c>
      <c r="O14" s="17">
        <f>SUMIFS('1603'!N:N,'1603'!A:A,A14)</f>
        <v>0</v>
      </c>
      <c r="P14" s="17">
        <f>SUMIFS('1604'!N:N,'1604'!A:A,A14)</f>
        <v>0</v>
      </c>
      <c r="Q14" s="17">
        <f>SUMIFS('1605'!N:N,'1605'!A:A,A14)</f>
        <v>2.5</v>
      </c>
      <c r="R14" s="17">
        <f>SUMIFS('1606'!N:N,'1606'!A:A,A14)</f>
        <v>2.5</v>
      </c>
      <c r="S14" s="17">
        <f>SUMIFS('1607'!N:N,'1607'!A:A,A14)</f>
        <v>2.5</v>
      </c>
      <c r="T14" s="17">
        <f>SUMIFS('1608'!N:N,'1608'!A:A,A14)</f>
        <v>2.5</v>
      </c>
      <c r="U14" s="17">
        <f>SUMIFS('1609'!N:N,'1609'!A:A,A14)</f>
        <v>2.5</v>
      </c>
      <c r="V14" s="17">
        <f>SUMIFS('1610'!N:N,'1610'!A:A,A14)</f>
        <v>2.5</v>
      </c>
      <c r="W14" s="17">
        <f>SUMIFS('1611'!N:N,'1611'!A:A,A14)</f>
        <v>2.5</v>
      </c>
      <c r="X14" s="17">
        <f>SUMIFS('1612'!N:N,'1612'!A:A,A14)</f>
        <v>2.5</v>
      </c>
      <c r="Y14" s="17">
        <f>SUMIFS('1701'!N:N,'1701'!A:A,A14)</f>
        <v>11.38</v>
      </c>
      <c r="Z14" s="17">
        <f>SUMIFS('1702'!N:N,'1702'!A:A,A14)</f>
        <v>10</v>
      </c>
      <c r="AA14" s="17">
        <f>SUMIFS('1703'!N:N,'1703'!A:A,A14)</f>
        <v>10</v>
      </c>
      <c r="AB14" s="17">
        <f>SUMIFS('1704'!N:N,'1704'!A:A,A14)</f>
        <v>10</v>
      </c>
      <c r="AC14" s="17">
        <f>SUMIFS('1705'!N:N,'1705'!A:A,A14)</f>
        <v>10</v>
      </c>
      <c r="AD14" s="17">
        <f>SUMIFS('1706'!N:N,'1706'!A:A,A14)</f>
        <v>10</v>
      </c>
      <c r="AE14" s="17">
        <f>SUMIFS('1707'!N:N,'1707'!A:A,A14)</f>
        <v>10</v>
      </c>
      <c r="AF14" s="17">
        <f>SUMIFS('1708'!N:N,'1708'!A:A,A14)</f>
        <v>10</v>
      </c>
      <c r="AG14" s="17">
        <f>SUMIFS('1709'!N:N,'1709'!A:A,A14)</f>
        <v>10</v>
      </c>
      <c r="AH14" s="17">
        <f>SUMIFS('1710'!N:N,'1710'!A:A,A14)</f>
        <v>10</v>
      </c>
      <c r="AI14" s="17">
        <f>SUMIFS('1711'!N:N,'1711'!A:A,A14)</f>
        <v>10</v>
      </c>
      <c r="AJ14" s="17">
        <f>SUMIFS('1712'!N:N,'1712'!A:A,A14)</f>
        <v>10</v>
      </c>
      <c r="AK14" s="17">
        <f>SUMIFS('1801'!N:N,'1801'!A:A,A14)</f>
        <v>10</v>
      </c>
      <c r="AL14" s="17">
        <f>SUMIFS('1802'!N:N,'1802'!A:A,A14)</f>
        <v>10</v>
      </c>
      <c r="AM14" s="20">
        <f t="shared" si="0"/>
        <v>171.38</v>
      </c>
    </row>
    <row r="15" spans="1:39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>
        <f>SUMIFS('1508'!N:N,'1508'!A:A,A15)</f>
        <v>0</v>
      </c>
      <c r="I15" s="17">
        <f>SUMIFS('1509'!N:N,'1509'!A:A,A15)</f>
        <v>0</v>
      </c>
      <c r="J15" s="17">
        <f>SUMIFS('1510'!N:N,'1510'!A:A,A15)</f>
        <v>20</v>
      </c>
      <c r="K15" s="17">
        <f>SUMIFS('1511'!N:N,'1511'!A:A,A15)</f>
        <v>4.5</v>
      </c>
      <c r="L15" s="17">
        <f>SUMIFS('1512'!N:N,'1512'!A:A,A15)</f>
        <v>0</v>
      </c>
      <c r="M15" s="17">
        <f>SUMIFS('1601'!N:N,'1601'!A:A,A15)</f>
        <v>0</v>
      </c>
      <c r="N15" s="17">
        <f>SUMIFS('1602'!N:N,'1602'!A:A,A15)</f>
        <v>0</v>
      </c>
      <c r="O15" s="17">
        <f>SUMIFS('1603'!N:N,'1603'!A:A,A15)</f>
        <v>0</v>
      </c>
      <c r="P15" s="17">
        <f>SUMIFS('1604'!N:N,'1604'!A:A,A15)</f>
        <v>0</v>
      </c>
      <c r="Q15" s="17">
        <f>SUMIFS('1605'!N:N,'1605'!A:A,A15)</f>
        <v>0</v>
      </c>
      <c r="R15" s="17">
        <f>SUMIFS('1606'!N:N,'1606'!A:A,A15)</f>
        <v>0</v>
      </c>
      <c r="S15" s="17">
        <f>SUMIFS('1607'!N:N,'1607'!A:A,A15)</f>
        <v>0</v>
      </c>
      <c r="T15" s="17">
        <f>SUMIFS('1608'!N:N,'1608'!A:A,A15)</f>
        <v>0</v>
      </c>
      <c r="U15" s="17">
        <f>SUMIFS('1609'!N:N,'1609'!A:A,A15)</f>
        <v>0</v>
      </c>
      <c r="V15" s="17">
        <f>SUMIFS('1610'!N:N,'1610'!A:A,A15)</f>
        <v>0</v>
      </c>
      <c r="W15" s="17">
        <f>SUMIFS('1611'!N:N,'1611'!A:A,A15)</f>
        <v>0</v>
      </c>
      <c r="X15" s="17">
        <f>SUMIFS('1612'!N:N,'1612'!A:A,A15)</f>
        <v>0</v>
      </c>
      <c r="Y15" s="17">
        <f>SUMIFS('1701'!N:N,'1701'!A:A,A15)</f>
        <v>0</v>
      </c>
      <c r="Z15" s="17">
        <f>SUMIFS('1702'!N:N,'1702'!A:A,A15)</f>
        <v>0</v>
      </c>
      <c r="AA15" s="17">
        <f>SUMIFS('1703'!N:N,'1703'!A:A,A15)</f>
        <v>0</v>
      </c>
      <c r="AB15" s="17">
        <f>SUMIFS('1704'!N:N,'1704'!A:A,A15)</f>
        <v>0</v>
      </c>
      <c r="AC15" s="17">
        <f>SUMIFS('1705'!N:N,'1705'!A:A,A15)</f>
        <v>0</v>
      </c>
      <c r="AD15" s="17">
        <f>SUMIFS('1706'!N:N,'1706'!A:A,A15)</f>
        <v>0</v>
      </c>
      <c r="AE15" s="17">
        <f>SUMIFS('1707'!N:N,'1707'!A:A,A15)</f>
        <v>0</v>
      </c>
      <c r="AF15" s="17">
        <f>SUMIFS('1708'!N:N,'1708'!A:A,A15)</f>
        <v>0</v>
      </c>
      <c r="AG15" s="17">
        <f>SUMIFS('1709'!N:N,'1709'!A:A,A15)</f>
        <v>0</v>
      </c>
      <c r="AH15" s="17">
        <f>SUMIFS('1710'!N:N,'1710'!A:A,A15)</f>
        <v>0</v>
      </c>
      <c r="AI15" s="17">
        <f>SUMIFS('1711'!N:N,'1711'!A:A,A15)</f>
        <v>0</v>
      </c>
      <c r="AJ15" s="17">
        <f>SUMIFS('1712'!N:N,'1712'!A:A,A15)</f>
        <v>0</v>
      </c>
      <c r="AK15" s="17">
        <f>SUMIFS('1801'!N:N,'1801'!A:A,A15)</f>
        <v>0</v>
      </c>
      <c r="AL15" s="17">
        <f>SUMIFS('1802'!N:N,'1802'!A:A,A15)</f>
        <v>0</v>
      </c>
      <c r="AM15" s="20">
        <f t="shared" si="0"/>
        <v>24.5</v>
      </c>
    </row>
    <row r="16" spans="1:39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>
        <f>SUMIFS('1508'!N:N,'1508'!A:A,A16)</f>
        <v>0</v>
      </c>
      <c r="I16" s="17">
        <f>SUMIFS('1509'!N:N,'1509'!A:A,A16)</f>
        <v>0</v>
      </c>
      <c r="J16" s="17">
        <f>SUMIFS('1510'!N:N,'1510'!A:A,A16)</f>
        <v>40</v>
      </c>
      <c r="K16" s="17">
        <f>SUMIFS('1511'!N:N,'1511'!A:A,A16)</f>
        <v>40</v>
      </c>
      <c r="L16" s="17">
        <f>SUMIFS('1512'!N:N,'1512'!A:A,A16)</f>
        <v>62.57</v>
      </c>
      <c r="M16" s="17">
        <f>SUMIFS('1601'!N:N,'1601'!A:A,A16)</f>
        <v>40</v>
      </c>
      <c r="N16" s="17">
        <f>SUMIFS('1602'!N:N,'1602'!A:A,A16)</f>
        <v>40</v>
      </c>
      <c r="O16" s="17">
        <f>SUMIFS('1603'!N:N,'1603'!A:A,A16)</f>
        <v>88.21</v>
      </c>
      <c r="P16" s="17">
        <f>SUMIFS('1604'!N:N,'1604'!A:A,A16)</f>
        <v>58.41</v>
      </c>
      <c r="Q16" s="17">
        <f>SUMIFS('1605'!N:N,'1605'!A:A,A16)</f>
        <v>86.82</v>
      </c>
      <c r="R16" s="17">
        <f>SUMIFS('1606'!N:N,'1606'!A:A,A16)</f>
        <v>60</v>
      </c>
      <c r="S16" s="17">
        <f>SUMIFS('1607'!N:N,'1607'!A:A,A16)</f>
        <v>60</v>
      </c>
      <c r="T16" s="17">
        <f>SUMIFS('1608'!N:N,'1608'!A:A,A16)</f>
        <v>60</v>
      </c>
      <c r="U16" s="17">
        <f>SUMIFS('1609'!N:N,'1609'!A:A,A16)</f>
        <v>60</v>
      </c>
      <c r="V16" s="17">
        <f>SUMIFS('1610'!N:N,'1610'!A:A,A16)</f>
        <v>60</v>
      </c>
      <c r="W16" s="17">
        <f>SUMIFS('1611'!N:N,'1611'!A:A,A16)</f>
        <v>66.53</v>
      </c>
      <c r="X16" s="17">
        <f>SUMIFS('1612'!N:N,'1612'!A:A,A16)</f>
        <v>60</v>
      </c>
      <c r="Y16" s="17">
        <f>SUMIFS('1701'!N:N,'1701'!A:A,A16)</f>
        <v>60</v>
      </c>
      <c r="Z16" s="17">
        <f>SUMIFS('1702'!N:N,'1702'!A:A,A16)</f>
        <v>60</v>
      </c>
      <c r="AA16" s="17">
        <f>SUMIFS('1703'!N:N,'1703'!A:A,A16)</f>
        <v>60</v>
      </c>
      <c r="AB16" s="17">
        <f>SUMIFS('1704'!N:N,'1704'!A:A,A16)</f>
        <v>60</v>
      </c>
      <c r="AC16" s="17">
        <f>SUMIFS('1705'!N:N,'1705'!A:A,A16)</f>
        <v>70.86</v>
      </c>
      <c r="AD16" s="17">
        <f>SUMIFS('1706'!N:N,'1706'!A:A,A16)</f>
        <v>60</v>
      </c>
      <c r="AE16" s="17">
        <f>SUMIFS('1707'!N:N,'1707'!A:A,A16)</f>
        <v>60</v>
      </c>
      <c r="AF16" s="17">
        <f>SUMIFS('1708'!N:N,'1708'!A:A,A16)</f>
        <v>60</v>
      </c>
      <c r="AG16" s="17">
        <f>SUMIFS('1709'!N:N,'1709'!A:A,A16)</f>
        <v>60</v>
      </c>
      <c r="AH16" s="17">
        <f>SUMIFS('1710'!N:N,'1710'!A:A,A16)</f>
        <v>60</v>
      </c>
      <c r="AI16" s="17">
        <f>SUMIFS('1711'!N:N,'1711'!A:A,A16)</f>
        <v>60</v>
      </c>
      <c r="AJ16" s="17">
        <f>SUMIFS('1712'!N:N,'1712'!A:A,A16)</f>
        <v>60</v>
      </c>
      <c r="AK16" s="17">
        <f>SUMIFS('1801'!N:N,'1801'!A:A,A16)</f>
        <v>60</v>
      </c>
      <c r="AL16" s="17">
        <f>SUMIFS('1802'!N:N,'1802'!A:A,A16)</f>
        <v>60</v>
      </c>
      <c r="AM16" s="20">
        <f t="shared" si="0"/>
        <v>1733.4</v>
      </c>
    </row>
    <row r="17" spans="1:39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>
        <f>SUMIFS('1508'!N:N,'1508'!A:A,A17)</f>
        <v>0</v>
      </c>
      <c r="I17" s="17">
        <f>SUMIFS('1509'!N:N,'1509'!A:A,A17)</f>
        <v>0</v>
      </c>
      <c r="J17" s="17">
        <f>SUMIFS('1510'!N:N,'1510'!A:A,A17)</f>
        <v>40</v>
      </c>
      <c r="K17" s="17">
        <f>SUMIFS('1511'!N:N,'1511'!A:A,A17)</f>
        <v>40</v>
      </c>
      <c r="L17" s="17">
        <f>SUMIFS('1512'!N:N,'1512'!A:A,A17)</f>
        <v>40.1</v>
      </c>
      <c r="M17" s="17">
        <f>SUMIFS('1601'!N:N,'1601'!A:A,A17)</f>
        <v>0</v>
      </c>
      <c r="N17" s="17">
        <f>SUMIFS('1602'!N:N,'1602'!A:A,A17)</f>
        <v>0</v>
      </c>
      <c r="O17" s="17">
        <f>SUMIFS('1603'!N:N,'1603'!A:A,A17)</f>
        <v>0</v>
      </c>
      <c r="P17" s="17">
        <f>SUMIFS('1604'!N:N,'1604'!A:A,A17)</f>
        <v>0</v>
      </c>
      <c r="Q17" s="17">
        <f>SUMIFS('1605'!N:N,'1605'!A:A,A17)</f>
        <v>0</v>
      </c>
      <c r="R17" s="17">
        <f>SUMIFS('1606'!N:N,'1606'!A:A,A17)</f>
        <v>0</v>
      </c>
      <c r="S17" s="17">
        <f>SUMIFS('1607'!N:N,'1607'!A:A,A17)</f>
        <v>0</v>
      </c>
      <c r="T17" s="17">
        <f>SUMIFS('1608'!N:N,'1608'!A:A,A17)</f>
        <v>0</v>
      </c>
      <c r="U17" s="17">
        <f>SUMIFS('1609'!N:N,'1609'!A:A,A17)</f>
        <v>0</v>
      </c>
      <c r="V17" s="17">
        <f>SUMIFS('1610'!N:N,'1610'!A:A,A17)</f>
        <v>0</v>
      </c>
      <c r="W17" s="17">
        <f>SUMIFS('1611'!N:N,'1611'!A:A,A17)</f>
        <v>0</v>
      </c>
      <c r="X17" s="17">
        <f>SUMIFS('1612'!N:N,'1612'!A:A,A17)</f>
        <v>0</v>
      </c>
      <c r="Y17" s="17">
        <f>SUMIFS('1701'!N:N,'1701'!A:A,A17)</f>
        <v>0</v>
      </c>
      <c r="Z17" s="17">
        <f>SUMIFS('1702'!N:N,'1702'!A:A,A17)</f>
        <v>0</v>
      </c>
      <c r="AA17" s="17">
        <f>SUMIFS('1703'!N:N,'1703'!A:A,A17)</f>
        <v>0</v>
      </c>
      <c r="AB17" s="17">
        <f>SUMIFS('1704'!N:N,'1704'!A:A,A17)</f>
        <v>0</v>
      </c>
      <c r="AC17" s="17">
        <f>SUMIFS('1705'!N:N,'1705'!A:A,A17)</f>
        <v>0</v>
      </c>
      <c r="AD17" s="17">
        <f>SUMIFS('1706'!N:N,'1706'!A:A,A17)</f>
        <v>0</v>
      </c>
      <c r="AE17" s="17">
        <f>SUMIFS('1707'!N:N,'1707'!A:A,A17)</f>
        <v>0</v>
      </c>
      <c r="AF17" s="17">
        <f>SUMIFS('1708'!N:N,'1708'!A:A,A17)</f>
        <v>0</v>
      </c>
      <c r="AG17" s="17">
        <f>SUMIFS('1709'!N:N,'1709'!A:A,A17)</f>
        <v>0</v>
      </c>
      <c r="AH17" s="17">
        <f>SUMIFS('1710'!N:N,'1710'!A:A,A17)</f>
        <v>0</v>
      </c>
      <c r="AI17" s="17">
        <f>SUMIFS('1711'!N:N,'1711'!A:A,A17)</f>
        <v>0</v>
      </c>
      <c r="AJ17" s="17">
        <f>SUMIFS('1712'!N:N,'1712'!A:A,A17)</f>
        <v>0</v>
      </c>
      <c r="AK17" s="17">
        <f>SUMIFS('1801'!N:N,'1801'!A:A,A17)</f>
        <v>0</v>
      </c>
      <c r="AL17" s="17">
        <f>SUMIFS('1802'!N:N,'1802'!A:A,A17)</f>
        <v>0</v>
      </c>
      <c r="AM17" s="20">
        <f t="shared" si="0"/>
        <v>120.1</v>
      </c>
    </row>
    <row r="18" spans="1:39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>
        <f>SUMIFS('1508'!N:N,'1508'!A:A,A18)</f>
        <v>0</v>
      </c>
      <c r="I18" s="17">
        <f>SUMIFS('1509'!N:N,'1509'!A:A,A18)</f>
        <v>0</v>
      </c>
      <c r="J18" s="17">
        <f>SUMIFS('1510'!N:N,'1510'!A:A,A18)</f>
        <v>0</v>
      </c>
      <c r="K18" s="17">
        <f>SUMIFS('1511'!N:N,'1511'!A:A,A18)</f>
        <v>0</v>
      </c>
      <c r="L18" s="17">
        <f>SUMIFS('1512'!N:N,'1512'!A:A,A18)</f>
        <v>106.29</v>
      </c>
      <c r="M18" s="17">
        <f>SUMIFS('1601'!N:N,'1601'!A:A,A18)</f>
        <v>96.61</v>
      </c>
      <c r="N18" s="17">
        <f>SUMIFS('1602'!N:N,'1602'!A:A,A18)</f>
        <v>97.54</v>
      </c>
      <c r="O18" s="17">
        <f>SUMIFS('1603'!N:N,'1603'!A:A,A18)</f>
        <v>122.11</v>
      </c>
      <c r="P18" s="17">
        <f>SUMIFS('1604'!N:N,'1604'!A:A,A18)</f>
        <v>131.29</v>
      </c>
      <c r="Q18" s="17">
        <f>SUMIFS('1605'!N:N,'1605'!A:A,A18)</f>
        <v>196.53</v>
      </c>
      <c r="R18" s="17">
        <f>SUMIFS('1606'!N:N,'1606'!A:A,A18)</f>
        <v>196.31</v>
      </c>
      <c r="S18" s="17">
        <f>SUMIFS('1607'!N:N,'1607'!A:A,A18)</f>
        <v>193.92</v>
      </c>
      <c r="T18" s="17">
        <f>SUMIFS('1608'!N:N,'1608'!A:A,A18)</f>
        <v>197.42</v>
      </c>
      <c r="U18" s="17">
        <f>SUMIFS('1609'!N:N,'1609'!A:A,A18)</f>
        <v>221.54</v>
      </c>
      <c r="V18" s="17">
        <f>SUMIFS('1610'!N:N,'1610'!A:A,A18)</f>
        <v>198.72</v>
      </c>
      <c r="W18" s="17">
        <f>SUMIFS('1611'!N:N,'1611'!A:A,A18)</f>
        <v>131.95</v>
      </c>
      <c r="X18" s="17">
        <f>SUMIFS('1612'!N:N,'1612'!A:A,A18)</f>
        <v>130.43</v>
      </c>
      <c r="Y18" s="17">
        <f>SUMIFS('1701'!N:N,'1701'!A:A,A18)</f>
        <v>493</v>
      </c>
      <c r="Z18" s="17">
        <f>SUMIFS('1702'!N:N,'1702'!A:A,A18)</f>
        <v>91.37</v>
      </c>
      <c r="AA18" s="17">
        <f>SUMIFS('1703'!N:N,'1703'!A:A,A18)</f>
        <v>226.41</v>
      </c>
      <c r="AB18" s="17">
        <f>SUMIFS('1704'!N:N,'1704'!A:A,A18)</f>
        <v>153.26</v>
      </c>
      <c r="AC18" s="17">
        <f>SUMIFS('1705'!N:N,'1705'!A:A,A18)</f>
        <v>115.47</v>
      </c>
      <c r="AD18" s="17">
        <f>SUMIFS('1706'!N:N,'1706'!A:A,A18)</f>
        <v>138.01</v>
      </c>
      <c r="AE18" s="17">
        <f>SUMIFS('1707'!N:N,'1707'!A:A,A18)</f>
        <v>126.07</v>
      </c>
      <c r="AF18" s="17">
        <f>SUMIFS('1708'!N:N,'1708'!A:A,A18)</f>
        <v>122.89</v>
      </c>
      <c r="AG18" s="17">
        <f>SUMIFS('1709'!N:N,'1709'!A:A,A18)</f>
        <v>137.42</v>
      </c>
      <c r="AH18" s="17">
        <f>SUMIFS('1710'!N:N,'1710'!A:A,A18)</f>
        <v>131.32</v>
      </c>
      <c r="AI18" s="17">
        <f>SUMIFS('1711'!N:N,'1711'!A:A,A18)</f>
        <v>102.23</v>
      </c>
      <c r="AJ18" s="17">
        <f>SUMIFS('1712'!N:N,'1712'!A:A,A18)</f>
        <v>96.35</v>
      </c>
      <c r="AK18" s="17">
        <f>SUMIFS('1801'!N:N,'1801'!A:A,A18)</f>
        <v>1455.71</v>
      </c>
      <c r="AL18" s="17">
        <f>SUMIFS('1802'!N:N,'1802'!A:A,A18)</f>
        <v>1456.07</v>
      </c>
      <c r="AM18" s="20">
        <f t="shared" si="0"/>
        <v>6866.24</v>
      </c>
    </row>
    <row r="19" spans="1:39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>
        <f>SUMIFS('1508'!N:N,'1508'!A:A,A19)</f>
        <v>0</v>
      </c>
      <c r="I19" s="17">
        <f>SUMIFS('1509'!N:N,'1509'!A:A,A19)</f>
        <v>0</v>
      </c>
      <c r="J19" s="17">
        <f>SUMIFS('1510'!N:N,'1510'!A:A,A19)</f>
        <v>0</v>
      </c>
      <c r="K19" s="17">
        <f>SUMIFS('1511'!N:N,'1511'!A:A,A19)</f>
        <v>0</v>
      </c>
      <c r="L19" s="17">
        <f>SUMIFS('1512'!N:N,'1512'!A:A,A19)</f>
        <v>4.31</v>
      </c>
      <c r="M19" s="17">
        <f>SUMIFS('1601'!N:N,'1601'!A:A,A19)</f>
        <v>6.93</v>
      </c>
      <c r="N19" s="17">
        <f>SUMIFS('1602'!N:N,'1602'!A:A,A19)</f>
        <v>8.78</v>
      </c>
      <c r="O19" s="17">
        <f>SUMIFS('1603'!N:N,'1603'!A:A,A19)</f>
        <v>19.11</v>
      </c>
      <c r="P19" s="17">
        <f>SUMIFS('1604'!N:N,'1604'!A:A,A19)</f>
        <v>19.97</v>
      </c>
      <c r="Q19" s="17">
        <f>SUMIFS('1605'!N:N,'1605'!A:A,A19)</f>
        <v>20.76</v>
      </c>
      <c r="R19" s="17">
        <f>SUMIFS('1606'!N:N,'1606'!A:A,A19)</f>
        <v>15.54</v>
      </c>
      <c r="S19" s="17">
        <f>SUMIFS('1607'!N:N,'1607'!A:A,A19)</f>
        <v>16.49</v>
      </c>
      <c r="T19" s="17">
        <f>SUMIFS('1608'!N:N,'1608'!A:A,A19)</f>
        <v>13.81</v>
      </c>
      <c r="U19" s="17">
        <f>SUMIFS('1609'!N:N,'1609'!A:A,A19)</f>
        <v>11.42</v>
      </c>
      <c r="V19" s="17">
        <f>SUMIFS('1610'!N:N,'1610'!A:A,A19)</f>
        <v>3.76</v>
      </c>
      <c r="W19" s="17">
        <f>SUMIFS('1611'!N:N,'1611'!A:A,A19)</f>
        <v>23.77</v>
      </c>
      <c r="X19" s="17">
        <f>SUMIFS('1612'!N:N,'1612'!A:A,A19)</f>
        <v>26.31</v>
      </c>
      <c r="Y19" s="17">
        <f>SUMIFS('1701'!N:N,'1701'!A:A,A19)</f>
        <v>25.3</v>
      </c>
      <c r="Z19" s="17">
        <f>SUMIFS('1702'!N:N,'1702'!A:A,A19)</f>
        <v>25.13</v>
      </c>
      <c r="AA19" s="17">
        <f>SUMIFS('1703'!N:N,'1703'!A:A,A19)</f>
        <v>29.11</v>
      </c>
      <c r="AB19" s="17">
        <f>SUMIFS('1704'!N:N,'1704'!A:A,A19)</f>
        <v>24.78</v>
      </c>
      <c r="AC19" s="17">
        <f>SUMIFS('1705'!N:N,'1705'!A:A,A19)</f>
        <v>24.86</v>
      </c>
      <c r="AD19" s="17">
        <f>SUMIFS('1706'!N:N,'1706'!A:A,A19)</f>
        <v>24.88</v>
      </c>
      <c r="AE19" s="17">
        <f>SUMIFS('1707'!N:N,'1707'!A:A,A19)</f>
        <v>29.28</v>
      </c>
      <c r="AF19" s="17">
        <f>SUMIFS('1708'!N:N,'1708'!A:A,A19)</f>
        <v>38.37</v>
      </c>
      <c r="AG19" s="17">
        <f>SUMIFS('1709'!N:N,'1709'!A:A,A19)</f>
        <v>26.74</v>
      </c>
      <c r="AH19" s="17">
        <f>SUMIFS('1710'!N:N,'1710'!A:A,A19)</f>
        <v>24.25</v>
      </c>
      <c r="AI19" s="17">
        <f>SUMIFS('1711'!N:N,'1711'!A:A,A19)</f>
        <v>25.66</v>
      </c>
      <c r="AJ19" s="17">
        <f>SUMIFS('1712'!N:N,'1712'!A:A,A19)</f>
        <v>23.69</v>
      </c>
      <c r="AK19" s="17">
        <f>SUMIFS('1801'!N:N,'1801'!A:A,A19)</f>
        <v>24.68</v>
      </c>
      <c r="AL19" s="17">
        <f>SUMIFS('1802'!N:N,'1802'!A:A,A19)</f>
        <v>52.1</v>
      </c>
      <c r="AM19" s="20">
        <f t="shared" si="0"/>
        <v>589.79</v>
      </c>
    </row>
    <row r="20" spans="1:39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>
        <f>SUMIFS('1508'!N:N,'1508'!A:A,A20)</f>
        <v>0</v>
      </c>
      <c r="I20" s="17">
        <f>SUMIFS('1509'!N:N,'1509'!A:A,A20)</f>
        <v>0</v>
      </c>
      <c r="J20" s="17">
        <f>SUMIFS('1510'!N:N,'1510'!A:A,A20)</f>
        <v>0</v>
      </c>
      <c r="K20" s="17">
        <f>SUMIFS('1511'!N:N,'1511'!A:A,A20)</f>
        <v>40</v>
      </c>
      <c r="L20" s="17">
        <f>SUMIFS('1512'!N:N,'1512'!A:A,A20)</f>
        <v>40</v>
      </c>
      <c r="M20" s="17">
        <f>SUMIFS('1601'!N:N,'1601'!A:A,A20)</f>
        <v>40</v>
      </c>
      <c r="N20" s="17">
        <f>SUMIFS('1602'!N:N,'1602'!A:A,A20)</f>
        <v>0</v>
      </c>
      <c r="O20" s="17">
        <f>SUMIFS('1603'!N:N,'1603'!A:A,A20)</f>
        <v>0</v>
      </c>
      <c r="P20" s="17">
        <f>SUMIFS('1604'!N:N,'1604'!A:A,A20)</f>
        <v>40</v>
      </c>
      <c r="Q20" s="17">
        <f>SUMIFS('1605'!N:N,'1605'!A:A,A20)</f>
        <v>40</v>
      </c>
      <c r="R20" s="17">
        <f>SUMIFS('1606'!N:N,'1606'!A:A,A20)</f>
        <v>40</v>
      </c>
      <c r="S20" s="17">
        <f>SUMIFS('1607'!N:N,'1607'!A:A,A20)</f>
        <v>40</v>
      </c>
      <c r="T20" s="17">
        <f>SUMIFS('1608'!N:N,'1608'!A:A,A20)</f>
        <v>40</v>
      </c>
      <c r="U20" s="17">
        <f>SUMIFS('1609'!N:N,'1609'!A:A,A20)</f>
        <v>40</v>
      </c>
      <c r="V20" s="17">
        <f>SUMIFS('1610'!N:N,'1610'!A:A,A20)</f>
        <v>40</v>
      </c>
      <c r="W20" s="17">
        <f>SUMIFS('1611'!N:N,'1611'!A:A,A20)</f>
        <v>40</v>
      </c>
      <c r="X20" s="17">
        <f>SUMIFS('1612'!N:N,'1612'!A:A,A20)</f>
        <v>40</v>
      </c>
      <c r="Y20" s="17">
        <f>SUMIFS('1701'!N:N,'1701'!A:A,A20)</f>
        <v>40</v>
      </c>
      <c r="Z20" s="17">
        <f>SUMIFS('1702'!N:N,'1702'!A:A,A20)</f>
        <v>40</v>
      </c>
      <c r="AA20" s="17">
        <f>SUMIFS('1703'!N:N,'1703'!A:A,A20)</f>
        <v>40</v>
      </c>
      <c r="AB20" s="17">
        <f>SUMIFS('1704'!N:N,'1704'!A:A,A20)</f>
        <v>40</v>
      </c>
      <c r="AC20" s="17">
        <f>SUMIFS('1705'!N:N,'1705'!A:A,A20)</f>
        <v>40</v>
      </c>
      <c r="AD20" s="17">
        <f>SUMIFS('1706'!N:N,'1706'!A:A,A20)</f>
        <v>40</v>
      </c>
      <c r="AE20" s="17">
        <f>SUMIFS('1707'!N:N,'1707'!A:A,A20)</f>
        <v>40</v>
      </c>
      <c r="AF20" s="17">
        <f>SUMIFS('1708'!N:N,'1708'!A:A,A20)</f>
        <v>40</v>
      </c>
      <c r="AG20" s="17">
        <f>SUMIFS('1709'!N:N,'1709'!A:A,A20)</f>
        <v>40</v>
      </c>
      <c r="AH20" s="17">
        <f>SUMIFS('1710'!N:N,'1710'!A:A,A20)</f>
        <v>40</v>
      </c>
      <c r="AI20" s="17">
        <f>SUMIFS('1711'!N:N,'1711'!A:A,A20)</f>
        <v>40</v>
      </c>
      <c r="AJ20" s="17">
        <f>SUMIFS('1712'!N:N,'1712'!A:A,A20)</f>
        <v>40</v>
      </c>
      <c r="AK20" s="17">
        <f>SUMIFS('1801'!N:N,'1801'!A:A,A20)</f>
        <v>40</v>
      </c>
      <c r="AL20" s="17">
        <f>SUMIFS('1802'!N:N,'1802'!A:A,A20)</f>
        <v>40</v>
      </c>
      <c r="AM20" s="20">
        <f t="shared" si="0"/>
        <v>1040</v>
      </c>
    </row>
    <row r="21" spans="1:39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>
        <f>SUMIFS('1508'!N:N,'1508'!A:A,A21)</f>
        <v>0</v>
      </c>
      <c r="I21" s="17">
        <f>SUMIFS('1509'!N:N,'1509'!A:A,A21)</f>
        <v>0</v>
      </c>
      <c r="J21" s="17">
        <f>SUMIFS('1510'!N:N,'1510'!A:A,A21)</f>
        <v>0</v>
      </c>
      <c r="K21" s="17">
        <f>SUMIFS('1511'!N:N,'1511'!A:A,A21)</f>
        <v>2.5</v>
      </c>
      <c r="L21" s="17">
        <f>SUMIFS('1512'!N:N,'1512'!A:A,A21)</f>
        <v>35.38</v>
      </c>
      <c r="M21" s="17">
        <f>SUMIFS('1601'!N:N,'1601'!A:A,A21)</f>
        <v>20</v>
      </c>
      <c r="N21" s="17">
        <f>SUMIFS('1602'!N:N,'1602'!A:A,A21)</f>
        <v>20</v>
      </c>
      <c r="O21" s="17">
        <f>SUMIFS('1603'!N:N,'1603'!A:A,A21)</f>
        <v>20</v>
      </c>
      <c r="P21" s="17">
        <f>SUMIFS('1604'!N:N,'1604'!A:A,A21)</f>
        <v>20</v>
      </c>
      <c r="Q21" s="17">
        <f>SUMIFS('1605'!N:N,'1605'!A:A,A21)</f>
        <v>20</v>
      </c>
      <c r="R21" s="17">
        <f>SUMIFS('1606'!N:N,'1606'!A:A,A21)</f>
        <v>20</v>
      </c>
      <c r="S21" s="17">
        <f>SUMIFS('1607'!N:N,'1607'!A:A,A21)</f>
        <v>20</v>
      </c>
      <c r="T21" s="17">
        <f>SUMIFS('1608'!N:N,'1608'!A:A,A21)</f>
        <v>20</v>
      </c>
      <c r="U21" s="17">
        <f>SUMIFS('1609'!N:N,'1609'!A:A,A21)</f>
        <v>20</v>
      </c>
      <c r="V21" s="17">
        <f>SUMIFS('1610'!N:N,'1610'!A:A,A21)</f>
        <v>20</v>
      </c>
      <c r="W21" s="17">
        <f>SUMIFS('1611'!N:N,'1611'!A:A,A21)</f>
        <v>20</v>
      </c>
      <c r="X21" s="17">
        <f>SUMIFS('1612'!N:N,'1612'!A:A,A21)</f>
        <v>20</v>
      </c>
      <c r="Y21" s="17">
        <f>SUMIFS('1701'!N:N,'1701'!A:A,A21)</f>
        <v>20</v>
      </c>
      <c r="Z21" s="17">
        <f>SUMIFS('1702'!N:N,'1702'!A:A,A21)</f>
        <v>20</v>
      </c>
      <c r="AA21" s="17">
        <f>SUMIFS('1703'!N:N,'1703'!A:A,A21)</f>
        <v>20</v>
      </c>
      <c r="AB21" s="17">
        <f>SUMIFS('1704'!N:N,'1704'!A:A,A21)</f>
        <v>20</v>
      </c>
      <c r="AC21" s="17">
        <f>SUMIFS('1705'!N:N,'1705'!A:A,A21)</f>
        <v>20</v>
      </c>
      <c r="AD21" s="17">
        <f>SUMIFS('1706'!N:N,'1706'!A:A,A21)</f>
        <v>20</v>
      </c>
      <c r="AE21" s="17">
        <f>SUMIFS('1707'!N:N,'1707'!A:A,A21)</f>
        <v>20</v>
      </c>
      <c r="AF21" s="17">
        <f>SUMIFS('1708'!N:N,'1708'!A:A,A21)</f>
        <v>12.01</v>
      </c>
      <c r="AG21" s="17">
        <f>SUMIFS('1709'!N:N,'1709'!A:A,A21)</f>
        <v>0</v>
      </c>
      <c r="AH21" s="17">
        <f>SUMIFS('1710'!N:N,'1710'!A:A,A21)</f>
        <v>0</v>
      </c>
      <c r="AI21" s="17">
        <f>SUMIFS('1711'!N:N,'1711'!A:A,A21)</f>
        <v>0</v>
      </c>
      <c r="AJ21" s="17">
        <f>SUMIFS('1712'!N:N,'1712'!A:A,A21)</f>
        <v>0</v>
      </c>
      <c r="AK21" s="17">
        <f>SUMIFS('1801'!N:N,'1801'!A:A,A21)</f>
        <v>0</v>
      </c>
      <c r="AL21" s="17">
        <f>SUMIFS('1802'!N:N,'1802'!A:A,A21)</f>
        <v>0</v>
      </c>
      <c r="AM21" s="20">
        <f t="shared" si="0"/>
        <v>429.89</v>
      </c>
    </row>
    <row r="22" spans="1:39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>
        <f>SUMIFS('1508'!N:N,'1508'!A:A,A22)</f>
        <v>0</v>
      </c>
      <c r="I22" s="17">
        <f>SUMIFS('1509'!N:N,'1509'!A:A,A22)</f>
        <v>0</v>
      </c>
      <c r="J22" s="17">
        <f>SUMIFS('1510'!N:N,'1510'!A:A,A22)</f>
        <v>0</v>
      </c>
      <c r="K22" s="17">
        <f>SUMIFS('1511'!N:N,'1511'!A:A,A22)</f>
        <v>20</v>
      </c>
      <c r="L22" s="17">
        <f>SUMIFS('1512'!N:N,'1512'!A:A,A22)</f>
        <v>0</v>
      </c>
      <c r="M22" s="17">
        <f>SUMIFS('1601'!N:N,'1601'!A:A,A22)</f>
        <v>0</v>
      </c>
      <c r="N22" s="17">
        <f>SUMIFS('1602'!N:N,'1602'!A:A,A22)</f>
        <v>0</v>
      </c>
      <c r="O22" s="17">
        <f>SUMIFS('1603'!N:N,'1603'!A:A,A22)</f>
        <v>0</v>
      </c>
      <c r="P22" s="17">
        <f>SUMIFS('1604'!N:N,'1604'!A:A,A22)</f>
        <v>0</v>
      </c>
      <c r="Q22" s="17">
        <f>SUMIFS('1605'!N:N,'1605'!A:A,A22)</f>
        <v>0</v>
      </c>
      <c r="R22" s="17">
        <f>SUMIFS('1606'!N:N,'1606'!A:A,A22)</f>
        <v>0</v>
      </c>
      <c r="S22" s="17">
        <f>SUMIFS('1607'!N:N,'1607'!A:A,A22)</f>
        <v>0</v>
      </c>
      <c r="T22" s="17">
        <f>SUMIFS('1608'!N:N,'1608'!A:A,A22)</f>
        <v>0</v>
      </c>
      <c r="U22" s="17">
        <f>SUMIFS('1609'!N:N,'1609'!A:A,A22)</f>
        <v>0</v>
      </c>
      <c r="V22" s="17">
        <f>SUMIFS('1610'!N:N,'1610'!A:A,A22)</f>
        <v>0</v>
      </c>
      <c r="W22" s="17">
        <f>SUMIFS('1611'!N:N,'1611'!A:A,A22)</f>
        <v>0</v>
      </c>
      <c r="X22" s="17">
        <f>SUMIFS('1612'!N:N,'1612'!A:A,A22)</f>
        <v>0</v>
      </c>
      <c r="Y22" s="17">
        <f>SUMIFS('1701'!N:N,'1701'!A:A,A22)</f>
        <v>0</v>
      </c>
      <c r="Z22" s="17">
        <f>SUMIFS('1702'!N:N,'1702'!A:A,A22)</f>
        <v>0</v>
      </c>
      <c r="AA22" s="17">
        <f>SUMIFS('1703'!N:N,'1703'!A:A,A22)</f>
        <v>0</v>
      </c>
      <c r="AB22" s="17">
        <f>SUMIFS('1704'!N:N,'1704'!A:A,A22)</f>
        <v>0</v>
      </c>
      <c r="AC22" s="17">
        <f>SUMIFS('1705'!N:N,'1705'!A:A,A22)</f>
        <v>0</v>
      </c>
      <c r="AD22" s="17">
        <f>SUMIFS('1706'!N:N,'1706'!A:A,A22)</f>
        <v>0</v>
      </c>
      <c r="AE22" s="17">
        <f>SUMIFS('1707'!N:N,'1707'!A:A,A22)</f>
        <v>0</v>
      </c>
      <c r="AF22" s="17">
        <f>SUMIFS('1708'!N:N,'1708'!A:A,A22)</f>
        <v>0</v>
      </c>
      <c r="AG22" s="17">
        <f>SUMIFS('1709'!N:N,'1709'!A:A,A22)</f>
        <v>0</v>
      </c>
      <c r="AH22" s="17">
        <f>SUMIFS('1710'!N:N,'1710'!A:A,A22)</f>
        <v>0</v>
      </c>
      <c r="AI22" s="17">
        <f>SUMIFS('1711'!N:N,'1711'!A:A,A22)</f>
        <v>0</v>
      </c>
      <c r="AJ22" s="17">
        <f>SUMIFS('1712'!N:N,'1712'!A:A,A22)</f>
        <v>0</v>
      </c>
      <c r="AK22" s="17">
        <f>SUMIFS('1801'!N:N,'1801'!A:A,A22)</f>
        <v>0</v>
      </c>
      <c r="AL22" s="17">
        <f>SUMIFS('1802'!N:N,'1802'!A:A,A22)</f>
        <v>0</v>
      </c>
      <c r="AM22" s="20">
        <f t="shared" si="0"/>
        <v>20</v>
      </c>
    </row>
    <row r="23" spans="1:39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>
        <f>SUMIFS('1508'!N:N,'1508'!A:A,A23)</f>
        <v>0</v>
      </c>
      <c r="I23" s="17">
        <f>SUMIFS('1509'!N:N,'1509'!A:A,A23)</f>
        <v>0</v>
      </c>
      <c r="J23" s="17">
        <f>SUMIFS('1510'!N:N,'1510'!A:A,A23)</f>
        <v>0</v>
      </c>
      <c r="K23" s="17">
        <f>SUMIFS('1511'!N:N,'1511'!A:A,A23)</f>
        <v>40</v>
      </c>
      <c r="L23" s="17">
        <f>SUMIFS('1512'!N:N,'1512'!A:A,A23)</f>
        <v>40</v>
      </c>
      <c r="M23" s="17">
        <f>SUMIFS('1601'!N:N,'1601'!A:A,A23)</f>
        <v>0</v>
      </c>
      <c r="N23" s="17">
        <f>SUMIFS('1602'!N:N,'1602'!A:A,A23)</f>
        <v>0</v>
      </c>
      <c r="O23" s="17">
        <f>SUMIFS('1603'!N:N,'1603'!A:A,A23)</f>
        <v>0</v>
      </c>
      <c r="P23" s="17">
        <f>SUMIFS('1604'!N:N,'1604'!A:A,A23)</f>
        <v>0</v>
      </c>
      <c r="Q23" s="17">
        <f>SUMIFS('1605'!N:N,'1605'!A:A,A23)</f>
        <v>0</v>
      </c>
      <c r="R23" s="17">
        <f>SUMIFS('1606'!N:N,'1606'!A:A,A23)</f>
        <v>0</v>
      </c>
      <c r="S23" s="17">
        <f>SUMIFS('1607'!N:N,'1607'!A:A,A23)</f>
        <v>0</v>
      </c>
      <c r="T23" s="17">
        <f>SUMIFS('1608'!N:N,'1608'!A:A,A23)</f>
        <v>0</v>
      </c>
      <c r="U23" s="17">
        <f>SUMIFS('1609'!N:N,'1609'!A:A,A23)</f>
        <v>0</v>
      </c>
      <c r="V23" s="17">
        <f>SUMIFS('1610'!N:N,'1610'!A:A,A23)</f>
        <v>0</v>
      </c>
      <c r="W23" s="17">
        <f>SUMIFS('1611'!N:N,'1611'!A:A,A23)</f>
        <v>0</v>
      </c>
      <c r="X23" s="17">
        <f>SUMIFS('1612'!N:N,'1612'!A:A,A23)</f>
        <v>0</v>
      </c>
      <c r="Y23" s="17">
        <f>SUMIFS('1701'!N:N,'1701'!A:A,A23)</f>
        <v>0</v>
      </c>
      <c r="Z23" s="17">
        <f>SUMIFS('1702'!N:N,'1702'!A:A,A23)</f>
        <v>0</v>
      </c>
      <c r="AA23" s="17">
        <f>SUMIFS('1703'!N:N,'1703'!A:A,A23)</f>
        <v>0</v>
      </c>
      <c r="AB23" s="17">
        <f>SUMIFS('1704'!N:N,'1704'!A:A,A23)</f>
        <v>0</v>
      </c>
      <c r="AC23" s="17">
        <f>SUMIFS('1705'!N:N,'1705'!A:A,A23)</f>
        <v>0</v>
      </c>
      <c r="AD23" s="17">
        <f>SUMIFS('1706'!N:N,'1706'!A:A,A23)</f>
        <v>0</v>
      </c>
      <c r="AE23" s="17">
        <f>SUMIFS('1707'!N:N,'1707'!A:A,A23)</f>
        <v>0</v>
      </c>
      <c r="AF23" s="17">
        <f>SUMIFS('1708'!N:N,'1708'!A:A,A23)</f>
        <v>0</v>
      </c>
      <c r="AG23" s="17">
        <f>SUMIFS('1709'!N:N,'1709'!A:A,A23)</f>
        <v>0</v>
      </c>
      <c r="AH23" s="17">
        <f>SUMIFS('1710'!N:N,'1710'!A:A,A23)</f>
        <v>0</v>
      </c>
      <c r="AI23" s="17">
        <f>SUMIFS('1711'!N:N,'1711'!A:A,A23)</f>
        <v>0</v>
      </c>
      <c r="AJ23" s="17">
        <f>SUMIFS('1712'!N:N,'1712'!A:A,A23)</f>
        <v>0</v>
      </c>
      <c r="AK23" s="17">
        <f>SUMIFS('1801'!N:N,'1801'!A:A,A23)</f>
        <v>0</v>
      </c>
      <c r="AL23" s="17">
        <f>SUMIFS('1802'!N:N,'1802'!A:A,A23)</f>
        <v>0</v>
      </c>
      <c r="AM23" s="20">
        <f t="shared" si="0"/>
        <v>80</v>
      </c>
    </row>
    <row r="24" spans="1:39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>
        <f>SUMIFS('1508'!N:N,'1508'!A:A,A24)</f>
        <v>0</v>
      </c>
      <c r="I24" s="17">
        <f>SUMIFS('1509'!N:N,'1509'!A:A,A24)</f>
        <v>0</v>
      </c>
      <c r="J24" s="17">
        <f>SUMIFS('1510'!N:N,'1510'!A:A,A24)</f>
        <v>0</v>
      </c>
      <c r="K24" s="17">
        <f>SUMIFS('1511'!N:N,'1511'!A:A,A24)</f>
        <v>2.5</v>
      </c>
      <c r="L24" s="17">
        <f>SUMIFS('1512'!N:N,'1512'!A:A,A24)</f>
        <v>3.18</v>
      </c>
      <c r="M24" s="17">
        <f>SUMIFS('1601'!N:N,'1601'!A:A,A24)</f>
        <v>2.5</v>
      </c>
      <c r="N24" s="17">
        <f>SUMIFS('1602'!N:N,'1602'!A:A,A24)</f>
        <v>2.5</v>
      </c>
      <c r="O24" s="17">
        <f>SUMIFS('1603'!N:N,'1603'!A:A,A24)</f>
        <v>2.93</v>
      </c>
      <c r="P24" s="17">
        <f>SUMIFS('1604'!N:N,'1604'!A:A,A24)</f>
        <v>2.5</v>
      </c>
      <c r="Q24" s="17">
        <f>SUMIFS('1605'!N:N,'1605'!A:A,A24)</f>
        <v>2.5</v>
      </c>
      <c r="R24" s="17">
        <f>SUMIFS('1606'!N:N,'1606'!A:A,A24)</f>
        <v>2.5</v>
      </c>
      <c r="S24" s="17">
        <f>SUMIFS('1607'!N:N,'1607'!A:A,A24)</f>
        <v>2.5</v>
      </c>
      <c r="T24" s="17">
        <f>SUMIFS('1608'!N:N,'1608'!A:A,A24)</f>
        <v>2.5</v>
      </c>
      <c r="U24" s="17">
        <f>SUMIFS('1609'!N:N,'1609'!A:A,A24)</f>
        <v>2.5</v>
      </c>
      <c r="V24" s="17">
        <f>SUMIFS('1610'!N:N,'1610'!A:A,A24)</f>
        <v>2.5</v>
      </c>
      <c r="W24" s="17">
        <f>SUMIFS('1611'!N:N,'1611'!A:A,A24)</f>
        <v>2.5</v>
      </c>
      <c r="X24" s="17">
        <f>SUMIFS('1612'!N:N,'1612'!A:A,A24)</f>
        <v>2.5</v>
      </c>
      <c r="Y24" s="17">
        <f>SUMIFS('1701'!N:N,'1701'!A:A,A24)</f>
        <v>2.5</v>
      </c>
      <c r="Z24" s="17">
        <f>SUMIFS('1702'!N:N,'1702'!A:A,A24)</f>
        <v>0</v>
      </c>
      <c r="AA24" s="17">
        <f>SUMIFS('1703'!N:N,'1703'!A:A,A24)</f>
        <v>0</v>
      </c>
      <c r="AB24" s="17">
        <f>SUMIFS('1704'!N:N,'1704'!A:A,A24)</f>
        <v>0</v>
      </c>
      <c r="AC24" s="17">
        <f>SUMIFS('1705'!N:N,'1705'!A:A,A24)</f>
        <v>0</v>
      </c>
      <c r="AD24" s="17">
        <f>SUMIFS('1706'!N:N,'1706'!A:A,A24)</f>
        <v>0</v>
      </c>
      <c r="AE24" s="17">
        <f>SUMIFS('1707'!N:N,'1707'!A:A,A24)</f>
        <v>0</v>
      </c>
      <c r="AF24" s="17">
        <f>SUMIFS('1708'!N:N,'1708'!A:A,A24)</f>
        <v>0</v>
      </c>
      <c r="AG24" s="17">
        <f>SUMIFS('1709'!N:N,'1709'!A:A,A24)</f>
        <v>0</v>
      </c>
      <c r="AH24" s="17">
        <f>SUMIFS('1710'!N:N,'1710'!A:A,A24)</f>
        <v>0</v>
      </c>
      <c r="AI24" s="17">
        <f>SUMIFS('1711'!N:N,'1711'!A:A,A24)</f>
        <v>0</v>
      </c>
      <c r="AJ24" s="17">
        <f>SUMIFS('1712'!N:N,'1712'!A:A,A24)</f>
        <v>0</v>
      </c>
      <c r="AK24" s="17">
        <f>SUMIFS('1801'!N:N,'1801'!A:A,A24)</f>
        <v>0</v>
      </c>
      <c r="AL24" s="17">
        <f>SUMIFS('1802'!N:N,'1802'!A:A,A24)</f>
        <v>0</v>
      </c>
      <c r="AM24" s="20">
        <f t="shared" si="0"/>
        <v>38.61</v>
      </c>
    </row>
    <row r="25" spans="1:39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>
        <f>SUMIFS('1508'!N:N,'1508'!A:A,A25)</f>
        <v>0</v>
      </c>
      <c r="I25" s="17">
        <f>SUMIFS('1509'!N:N,'1509'!A:A,A25)</f>
        <v>0</v>
      </c>
      <c r="J25" s="17">
        <f>SUMIFS('1510'!N:N,'1510'!A:A,A25)</f>
        <v>0</v>
      </c>
      <c r="K25" s="17">
        <f>SUMIFS('1511'!N:N,'1511'!A:A,A25)</f>
        <v>40</v>
      </c>
      <c r="L25" s="17">
        <f>SUMIFS('1512'!N:N,'1512'!A:A,A25)</f>
        <v>40</v>
      </c>
      <c r="M25" s="17">
        <f>SUMIFS('1601'!N:N,'1601'!A:A,A25)</f>
        <v>0</v>
      </c>
      <c r="N25" s="17">
        <f>SUMIFS('1602'!N:N,'1602'!A:A,A25)</f>
        <v>0</v>
      </c>
      <c r="O25" s="17">
        <f>SUMIFS('1603'!N:N,'1603'!A:A,A25)</f>
        <v>0</v>
      </c>
      <c r="P25" s="17">
        <f>SUMIFS('1604'!N:N,'1604'!A:A,A25)</f>
        <v>0</v>
      </c>
      <c r="Q25" s="17">
        <f>SUMIFS('1605'!N:N,'1605'!A:A,A25)</f>
        <v>0</v>
      </c>
      <c r="R25" s="17">
        <f>SUMIFS('1606'!N:N,'1606'!A:A,A25)</f>
        <v>0</v>
      </c>
      <c r="S25" s="17">
        <f>SUMIFS('1607'!N:N,'1607'!A:A,A25)</f>
        <v>0</v>
      </c>
      <c r="T25" s="17">
        <f>SUMIFS('1608'!N:N,'1608'!A:A,A25)</f>
        <v>0</v>
      </c>
      <c r="U25" s="17">
        <f>SUMIFS('1609'!N:N,'1609'!A:A,A25)</f>
        <v>0</v>
      </c>
      <c r="V25" s="17">
        <f>SUMIFS('1610'!N:N,'1610'!A:A,A25)</f>
        <v>0</v>
      </c>
      <c r="W25" s="17">
        <f>SUMIFS('1611'!N:N,'1611'!A:A,A25)</f>
        <v>0</v>
      </c>
      <c r="X25" s="17">
        <f>SUMIFS('1612'!N:N,'1612'!A:A,A25)</f>
        <v>0</v>
      </c>
      <c r="Y25" s="17">
        <f>SUMIFS('1701'!N:N,'1701'!A:A,A25)</f>
        <v>0</v>
      </c>
      <c r="Z25" s="17">
        <f>SUMIFS('1702'!N:N,'1702'!A:A,A25)</f>
        <v>0</v>
      </c>
      <c r="AA25" s="17">
        <f>SUMIFS('1703'!N:N,'1703'!A:A,A25)</f>
        <v>0</v>
      </c>
      <c r="AB25" s="17">
        <f>SUMIFS('1704'!N:N,'1704'!A:A,A25)</f>
        <v>0</v>
      </c>
      <c r="AC25" s="17">
        <f>SUMIFS('1705'!N:N,'1705'!A:A,A25)</f>
        <v>0</v>
      </c>
      <c r="AD25" s="17">
        <f>SUMIFS('1706'!N:N,'1706'!A:A,A25)</f>
        <v>0</v>
      </c>
      <c r="AE25" s="17">
        <f>SUMIFS('1707'!N:N,'1707'!A:A,A25)</f>
        <v>0</v>
      </c>
      <c r="AF25" s="17">
        <f>SUMIFS('1708'!N:N,'1708'!A:A,A25)</f>
        <v>0</v>
      </c>
      <c r="AG25" s="17">
        <f>SUMIFS('1709'!N:N,'1709'!A:A,A25)</f>
        <v>0</v>
      </c>
      <c r="AH25" s="17">
        <f>SUMIFS('1710'!N:N,'1710'!A:A,A25)</f>
        <v>0</v>
      </c>
      <c r="AI25" s="17">
        <f>SUMIFS('1711'!N:N,'1711'!A:A,A25)</f>
        <v>0</v>
      </c>
      <c r="AJ25" s="17">
        <f>SUMIFS('1712'!N:N,'1712'!A:A,A25)</f>
        <v>0</v>
      </c>
      <c r="AK25" s="17">
        <f>SUMIFS('1801'!N:N,'1801'!A:A,A25)</f>
        <v>0</v>
      </c>
      <c r="AL25" s="17">
        <f>SUMIFS('1802'!N:N,'1802'!A:A,A25)</f>
        <v>0</v>
      </c>
      <c r="AM25" s="20">
        <f t="shared" si="0"/>
        <v>80</v>
      </c>
    </row>
    <row r="26" spans="1:39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>
        <f>SUMIFS('1508'!N:N,'1508'!A:A,A26)</f>
        <v>0</v>
      </c>
      <c r="I26" s="17">
        <f>SUMIFS('1509'!N:N,'1509'!A:A,A26)</f>
        <v>0</v>
      </c>
      <c r="J26" s="17">
        <f>SUMIFS('1510'!N:N,'1510'!A:A,A26)</f>
        <v>0</v>
      </c>
      <c r="K26" s="17">
        <f>SUMIFS('1511'!N:N,'1511'!A:A,A26)</f>
        <v>4.75</v>
      </c>
      <c r="L26" s="17">
        <f>SUMIFS('1512'!N:N,'1512'!A:A,A26)</f>
        <v>0</v>
      </c>
      <c r="M26" s="17">
        <f>SUMIFS('1601'!N:N,'1601'!A:A,A26)</f>
        <v>0</v>
      </c>
      <c r="N26" s="17">
        <f>SUMIFS('1602'!N:N,'1602'!A:A,A26)</f>
        <v>0</v>
      </c>
      <c r="O26" s="17">
        <f>SUMIFS('1603'!N:N,'1603'!A:A,A26)</f>
        <v>0</v>
      </c>
      <c r="P26" s="17">
        <f>SUMIFS('1604'!N:N,'1604'!A:A,A26)</f>
        <v>0</v>
      </c>
      <c r="Q26" s="17">
        <f>SUMIFS('1605'!N:N,'1605'!A:A,A26)</f>
        <v>0</v>
      </c>
      <c r="R26" s="17">
        <f>SUMIFS('1606'!N:N,'1606'!A:A,A26)</f>
        <v>0</v>
      </c>
      <c r="S26" s="17">
        <f>SUMIFS('1607'!N:N,'1607'!A:A,A26)</f>
        <v>0</v>
      </c>
      <c r="T26" s="17">
        <f>SUMIFS('1608'!N:N,'1608'!A:A,A26)</f>
        <v>0</v>
      </c>
      <c r="U26" s="17">
        <f>SUMIFS('1609'!N:N,'1609'!A:A,A26)</f>
        <v>0</v>
      </c>
      <c r="V26" s="17">
        <f>SUMIFS('1610'!N:N,'1610'!A:A,A26)</f>
        <v>0</v>
      </c>
      <c r="W26" s="17">
        <f>SUMIFS('1611'!N:N,'1611'!A:A,A26)</f>
        <v>0</v>
      </c>
      <c r="X26" s="17">
        <f>SUMIFS('1612'!N:N,'1612'!A:A,A26)</f>
        <v>0</v>
      </c>
      <c r="Y26" s="17">
        <f>SUMIFS('1701'!N:N,'1701'!A:A,A26)</f>
        <v>0</v>
      </c>
      <c r="Z26" s="17">
        <f>SUMIFS('1702'!N:N,'1702'!A:A,A26)</f>
        <v>0</v>
      </c>
      <c r="AA26" s="17">
        <f>SUMIFS('1703'!N:N,'1703'!A:A,A26)</f>
        <v>0</v>
      </c>
      <c r="AB26" s="17">
        <f>SUMIFS('1704'!N:N,'1704'!A:A,A26)</f>
        <v>0</v>
      </c>
      <c r="AC26" s="17">
        <f>SUMIFS('1705'!N:N,'1705'!A:A,A26)</f>
        <v>0</v>
      </c>
      <c r="AD26" s="17">
        <f>SUMIFS('1706'!N:N,'1706'!A:A,A26)</f>
        <v>0</v>
      </c>
      <c r="AE26" s="17">
        <f>SUMIFS('1707'!N:N,'1707'!A:A,A26)</f>
        <v>0</v>
      </c>
      <c r="AF26" s="17">
        <f>SUMIFS('1708'!N:N,'1708'!A:A,A26)</f>
        <v>0</v>
      </c>
      <c r="AG26" s="17">
        <f>SUMIFS('1709'!N:N,'1709'!A:A,A26)</f>
        <v>0</v>
      </c>
      <c r="AH26" s="17">
        <f>SUMIFS('1710'!N:N,'1710'!A:A,A26)</f>
        <v>0</v>
      </c>
      <c r="AI26" s="17">
        <f>SUMIFS('1711'!N:N,'1711'!A:A,A26)</f>
        <v>0</v>
      </c>
      <c r="AJ26" s="17">
        <f>SUMIFS('1712'!N:N,'1712'!A:A,A26)</f>
        <v>0</v>
      </c>
      <c r="AK26" s="17">
        <f>SUMIFS('1801'!N:N,'1801'!A:A,A26)</f>
        <v>0</v>
      </c>
      <c r="AL26" s="17">
        <f>SUMIFS('1802'!N:N,'1802'!A:A,A26)</f>
        <v>0</v>
      </c>
      <c r="AM26" s="20">
        <f t="shared" si="0"/>
        <v>4.75</v>
      </c>
    </row>
    <row r="27" spans="1:39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>
        <f>SUMIFS('1508'!N:N,'1508'!A:A,A27)</f>
        <v>0</v>
      </c>
      <c r="I27" s="17">
        <f>SUMIFS('1509'!N:N,'1509'!A:A,A27)</f>
        <v>0</v>
      </c>
      <c r="J27" s="17">
        <f>SUMIFS('1510'!N:N,'1510'!A:A,A27)</f>
        <v>0</v>
      </c>
      <c r="K27" s="17">
        <f>SUMIFS('1511'!N:N,'1511'!A:A,A27)</f>
        <v>0</v>
      </c>
      <c r="L27" s="17">
        <f>SUMIFS('1512'!N:N,'1512'!A:A,A27)</f>
        <v>0.4</v>
      </c>
      <c r="M27" s="17">
        <f>SUMIFS('1601'!N:N,'1601'!A:A,A27)</f>
        <v>1.04</v>
      </c>
      <c r="N27" s="17">
        <f>SUMIFS('1602'!N:N,'1602'!A:A,A27)</f>
        <v>1.47</v>
      </c>
      <c r="O27" s="17">
        <f>SUMIFS('1603'!N:N,'1603'!A:A,A27)</f>
        <v>1.7</v>
      </c>
      <c r="P27" s="17">
        <f>SUMIFS('1604'!N:N,'1604'!A:A,A27)</f>
        <v>2.17</v>
      </c>
      <c r="Q27" s="17">
        <f>SUMIFS('1605'!N:N,'1605'!A:A,A27)</f>
        <v>4.54</v>
      </c>
      <c r="R27" s="17">
        <f>SUMIFS('1606'!N:N,'1606'!A:A,A27)</f>
        <v>24.35</v>
      </c>
      <c r="S27" s="17">
        <f>SUMIFS('1607'!N:N,'1607'!A:A,A27)</f>
        <v>28.4</v>
      </c>
      <c r="T27" s="17">
        <f>SUMIFS('1608'!N:N,'1608'!A:A,A27)</f>
        <v>14.67</v>
      </c>
      <c r="U27" s="17">
        <f>SUMIFS('1609'!N:N,'1609'!A:A,A27)</f>
        <v>10.01</v>
      </c>
      <c r="V27" s="17">
        <f>SUMIFS('1610'!N:N,'1610'!A:A,A27)</f>
        <v>8.9</v>
      </c>
      <c r="W27" s="17">
        <f>SUMIFS('1611'!N:N,'1611'!A:A,A27)</f>
        <v>13.94</v>
      </c>
      <c r="X27" s="17">
        <f>SUMIFS('1612'!N:N,'1612'!A:A,A27)</f>
        <v>18.51</v>
      </c>
      <c r="Y27" s="17">
        <f>SUMIFS('1701'!N:N,'1701'!A:A,A27)</f>
        <v>9.13</v>
      </c>
      <c r="Z27" s="17">
        <f>SUMIFS('1702'!N:N,'1702'!A:A,A27)</f>
        <v>6.96</v>
      </c>
      <c r="AA27" s="17">
        <f>SUMIFS('1703'!N:N,'1703'!A:A,A27)</f>
        <v>8.01</v>
      </c>
      <c r="AB27" s="17">
        <f>SUMIFS('1704'!N:N,'1704'!A:A,A27)</f>
        <v>9.54</v>
      </c>
      <c r="AC27" s="17">
        <f>SUMIFS('1705'!N:N,'1705'!A:A,A27)</f>
        <v>18.73</v>
      </c>
      <c r="AD27" s="17">
        <f>SUMIFS('1706'!N:N,'1706'!A:A,A27)</f>
        <v>14.46</v>
      </c>
      <c r="AE27" s="17">
        <f>SUMIFS('1707'!N:N,'1707'!A:A,A27)</f>
        <v>11.32</v>
      </c>
      <c r="AF27" s="17">
        <f>SUMIFS('1708'!N:N,'1708'!A:A,A27)</f>
        <v>11.02</v>
      </c>
      <c r="AG27" s="17">
        <f>SUMIFS('1709'!N:N,'1709'!A:A,A27)</f>
        <v>11.27</v>
      </c>
      <c r="AH27" s="17">
        <f>SUMIFS('1710'!N:N,'1710'!A:A,A27)</f>
        <v>9.7</v>
      </c>
      <c r="AI27" s="17">
        <f>SUMIFS('1711'!N:N,'1711'!A:A,A27)</f>
        <v>24.72</v>
      </c>
      <c r="AJ27" s="17">
        <f>SUMIFS('1712'!N:N,'1712'!A:A,A27)</f>
        <v>15.83</v>
      </c>
      <c r="AK27" s="17">
        <f>SUMIFS('1801'!N:N,'1801'!A:A,A27)</f>
        <v>11.47</v>
      </c>
      <c r="AL27" s="17">
        <f>SUMIFS('1802'!N:N,'1802'!A:A,A27)</f>
        <v>11.47</v>
      </c>
      <c r="AM27" s="20">
        <f t="shared" si="0"/>
        <v>303.73</v>
      </c>
    </row>
    <row r="28" spans="1:39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>
        <f>SUMIFS('1508'!N:N,'1508'!A:A,A28)</f>
        <v>0</v>
      </c>
      <c r="I28" s="17">
        <f>SUMIFS('1509'!N:N,'1509'!A:A,A28)</f>
        <v>0</v>
      </c>
      <c r="J28" s="17">
        <f>SUMIFS('1510'!N:N,'1510'!A:A,A28)</f>
        <v>0</v>
      </c>
      <c r="K28" s="17">
        <f>SUMIFS('1511'!N:N,'1511'!A:A,A28)</f>
        <v>0</v>
      </c>
      <c r="L28" s="17">
        <f>SUMIFS('1512'!N:N,'1512'!A:A,A28)</f>
        <v>60</v>
      </c>
      <c r="M28" s="17">
        <f>SUMIFS('1601'!N:N,'1601'!A:A,A28)</f>
        <v>60</v>
      </c>
      <c r="N28" s="17">
        <f>SUMIFS('1602'!N:N,'1602'!A:A,A28)</f>
        <v>60</v>
      </c>
      <c r="O28" s="17">
        <f>SUMIFS('1603'!N:N,'1603'!A:A,A28)</f>
        <v>60</v>
      </c>
      <c r="P28" s="17">
        <f>SUMIFS('1604'!N:N,'1604'!A:A,A28)</f>
        <v>60</v>
      </c>
      <c r="Q28" s="17">
        <f>SUMIFS('1605'!N:N,'1605'!A:A,A28)</f>
        <v>60</v>
      </c>
      <c r="R28" s="17">
        <f>SUMIFS('1606'!N:N,'1606'!A:A,A28)</f>
        <v>60</v>
      </c>
      <c r="S28" s="17">
        <f>SUMIFS('1607'!N:N,'1607'!A:A,A28)</f>
        <v>60</v>
      </c>
      <c r="T28" s="17">
        <f>SUMIFS('1608'!N:N,'1608'!A:A,A28)</f>
        <v>60</v>
      </c>
      <c r="U28" s="17">
        <f>SUMIFS('1609'!N:N,'1609'!A:A,A28)</f>
        <v>60</v>
      </c>
      <c r="V28" s="17">
        <f>SUMIFS('1610'!N:N,'1610'!A:A,A28)</f>
        <v>60</v>
      </c>
      <c r="W28" s="17">
        <f>SUMIFS('1611'!N:N,'1611'!A:A,A28)</f>
        <v>60</v>
      </c>
      <c r="X28" s="17">
        <f>SUMIFS('1612'!N:N,'1612'!A:A,A28)</f>
        <v>60</v>
      </c>
      <c r="Y28" s="17">
        <f>SUMIFS('1701'!N:N,'1701'!A:A,A28)</f>
        <v>60</v>
      </c>
      <c r="Z28" s="17">
        <f>SUMIFS('1702'!N:N,'1702'!A:A,A28)</f>
        <v>60</v>
      </c>
      <c r="AA28" s="17">
        <f>SUMIFS('1703'!N:N,'1703'!A:A,A28)</f>
        <v>60</v>
      </c>
      <c r="AB28" s="17">
        <f>SUMIFS('1704'!N:N,'1704'!A:A,A28)</f>
        <v>60</v>
      </c>
      <c r="AC28" s="17">
        <f>SUMIFS('1705'!N:N,'1705'!A:A,A28)</f>
        <v>60</v>
      </c>
      <c r="AD28" s="17">
        <f>SUMIFS('1706'!N:N,'1706'!A:A,A28)</f>
        <v>60</v>
      </c>
      <c r="AE28" s="17">
        <f>SUMIFS('1707'!N:N,'1707'!A:A,A28)</f>
        <v>60</v>
      </c>
      <c r="AF28" s="17">
        <f>SUMIFS('1708'!N:N,'1708'!A:A,A28)</f>
        <v>60</v>
      </c>
      <c r="AG28" s="17">
        <f>SUMIFS('1709'!N:N,'1709'!A:A,A28)</f>
        <v>60</v>
      </c>
      <c r="AH28" s="17">
        <f>SUMIFS('1710'!N:N,'1710'!A:A,A28)</f>
        <v>60</v>
      </c>
      <c r="AI28" s="17">
        <f>SUMIFS('1711'!N:N,'1711'!A:A,A28)</f>
        <v>60</v>
      </c>
      <c r="AJ28" s="17">
        <f>SUMIFS('1712'!N:N,'1712'!A:A,A28)</f>
        <v>60</v>
      </c>
      <c r="AK28" s="17">
        <f>SUMIFS('1801'!N:N,'1801'!A:A,A28)</f>
        <v>60</v>
      </c>
      <c r="AL28" s="17">
        <f>SUMIFS('1802'!N:N,'1802'!A:A,A28)</f>
        <v>60</v>
      </c>
      <c r="AM28" s="20">
        <f t="shared" si="0"/>
        <v>1620</v>
      </c>
    </row>
    <row r="29" spans="1:39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>
        <f>SUMIFS('1508'!N:N,'1508'!A:A,A29)</f>
        <v>0</v>
      </c>
      <c r="I29" s="17">
        <f>SUMIFS('1509'!N:N,'1509'!A:A,A29)</f>
        <v>0</v>
      </c>
      <c r="J29" s="17">
        <f>SUMIFS('1510'!N:N,'1510'!A:A,A29)</f>
        <v>0</v>
      </c>
      <c r="K29" s="17">
        <f>SUMIFS('1511'!N:N,'1511'!A:A,A29)</f>
        <v>0</v>
      </c>
      <c r="L29" s="17">
        <f>SUMIFS('1512'!N:N,'1512'!A:A,A29)</f>
        <v>0</v>
      </c>
      <c r="M29" s="17">
        <f>SUMIFS('1601'!N:N,'1601'!A:A,A29)</f>
        <v>20</v>
      </c>
      <c r="N29" s="17">
        <f>SUMIFS('1602'!N:N,'1602'!A:A,A29)</f>
        <v>34.21</v>
      </c>
      <c r="O29" s="17">
        <f>SUMIFS('1603'!N:N,'1603'!A:A,A29)</f>
        <v>20</v>
      </c>
      <c r="P29" s="17">
        <f>SUMIFS('1604'!N:N,'1604'!A:A,A29)</f>
        <v>26.45</v>
      </c>
      <c r="Q29" s="17">
        <f>SUMIFS('1605'!N:N,'1605'!A:A,A29)</f>
        <v>20</v>
      </c>
      <c r="R29" s="17">
        <f>SUMIFS('1606'!N:N,'1606'!A:A,A29)</f>
        <v>20.11</v>
      </c>
      <c r="S29" s="17">
        <f>SUMIFS('1607'!N:N,'1607'!A:A,A29)</f>
        <v>23.51</v>
      </c>
      <c r="T29" s="17">
        <f>SUMIFS('1608'!N:N,'1608'!A:A,A29)</f>
        <v>20</v>
      </c>
      <c r="U29" s="17">
        <f>SUMIFS('1609'!N:N,'1609'!A:A,A29)</f>
        <v>20</v>
      </c>
      <c r="V29" s="17">
        <f>SUMIFS('1610'!N:N,'1610'!A:A,A29)</f>
        <v>20</v>
      </c>
      <c r="W29" s="17">
        <f>SUMIFS('1611'!N:N,'1611'!A:A,A29)</f>
        <v>20</v>
      </c>
      <c r="X29" s="17">
        <f>SUMIFS('1612'!N:N,'1612'!A:A,A29)</f>
        <v>26.49</v>
      </c>
      <c r="Y29" s="17">
        <f>SUMIFS('1701'!N:N,'1701'!A:A,A29)</f>
        <v>20</v>
      </c>
      <c r="Z29" s="17">
        <f>SUMIFS('1702'!N:N,'1702'!A:A,A29)</f>
        <v>20</v>
      </c>
      <c r="AA29" s="17">
        <f>SUMIFS('1703'!N:N,'1703'!A:A,A29)</f>
        <v>20</v>
      </c>
      <c r="AB29" s="17">
        <f>SUMIFS('1704'!N:N,'1704'!A:A,A29)</f>
        <v>20</v>
      </c>
      <c r="AC29" s="17">
        <f>SUMIFS('1705'!N:N,'1705'!A:A,A29)</f>
        <v>20</v>
      </c>
      <c r="AD29" s="17">
        <f>SUMIFS('1706'!N:N,'1706'!A:A,A29)</f>
        <v>20</v>
      </c>
      <c r="AE29" s="17">
        <f>SUMIFS('1707'!N:N,'1707'!A:A,A29)</f>
        <v>20</v>
      </c>
      <c r="AF29" s="17">
        <f>SUMIFS('1708'!N:N,'1708'!A:A,A29)</f>
        <v>20</v>
      </c>
      <c r="AG29" s="17">
        <f>SUMIFS('1709'!N:N,'1709'!A:A,A29)</f>
        <v>20</v>
      </c>
      <c r="AH29" s="17">
        <f>SUMIFS('1710'!N:N,'1710'!A:A,A29)</f>
        <v>20</v>
      </c>
      <c r="AI29" s="17">
        <f>SUMIFS('1711'!N:N,'1711'!A:A,A29)</f>
        <v>20</v>
      </c>
      <c r="AJ29" s="17">
        <f>SUMIFS('1712'!N:N,'1712'!A:A,A29)</f>
        <v>20</v>
      </c>
      <c r="AK29" s="17">
        <f>SUMIFS('1801'!N:N,'1801'!A:A,A29)</f>
        <v>20</v>
      </c>
      <c r="AL29" s="17">
        <f>SUMIFS('1802'!N:N,'1802'!A:A,A29)</f>
        <v>2</v>
      </c>
      <c r="AM29" s="20">
        <f t="shared" si="0"/>
        <v>532.77</v>
      </c>
    </row>
    <row r="30" spans="1:39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>
        <f>SUMIFS('1508'!N:N,'1508'!A:A,A30)</f>
        <v>0</v>
      </c>
      <c r="I30" s="17">
        <f>SUMIFS('1509'!N:N,'1509'!A:A,A30)</f>
        <v>0</v>
      </c>
      <c r="J30" s="17">
        <f>SUMIFS('1510'!N:N,'1510'!A:A,A30)</f>
        <v>0</v>
      </c>
      <c r="K30" s="17">
        <f>SUMIFS('1511'!N:N,'1511'!A:A,A30)</f>
        <v>0</v>
      </c>
      <c r="L30" s="17">
        <f>SUMIFS('1512'!N:N,'1512'!A:A,A30)</f>
        <v>0</v>
      </c>
      <c r="M30" s="17">
        <f>SUMIFS('1601'!N:N,'1601'!A:A,A30)</f>
        <v>14.85</v>
      </c>
      <c r="N30" s="17">
        <f>SUMIFS('1602'!N:N,'1602'!A:A,A30)</f>
        <v>15.48</v>
      </c>
      <c r="O30" s="17">
        <f>SUMIFS('1603'!N:N,'1603'!A:A,A30)</f>
        <v>15.24</v>
      </c>
      <c r="P30" s="17">
        <f>SUMIFS('1604'!N:N,'1604'!A:A,A30)</f>
        <v>16.06</v>
      </c>
      <c r="Q30" s="17">
        <f>SUMIFS('1605'!N:N,'1605'!A:A,A30)</f>
        <v>14.63</v>
      </c>
      <c r="R30" s="17">
        <f>SUMIFS('1606'!N:N,'1606'!A:A,A30)</f>
        <v>14.96</v>
      </c>
      <c r="S30" s="17">
        <f>SUMIFS('1607'!N:N,'1607'!A:A,A30)</f>
        <v>14.42</v>
      </c>
      <c r="T30" s="17">
        <f>SUMIFS('1608'!N:N,'1608'!A:A,A30)</f>
        <v>15.62</v>
      </c>
      <c r="U30" s="17">
        <f>SUMIFS('1609'!N:N,'1609'!A:A,A30)</f>
        <v>30.64</v>
      </c>
      <c r="V30" s="17">
        <f>SUMIFS('1610'!N:N,'1610'!A:A,A30)</f>
        <v>5</v>
      </c>
      <c r="W30" s="17">
        <f>SUMIFS('1611'!N:N,'1611'!A:A,A30)</f>
        <v>0.65</v>
      </c>
      <c r="X30" s="17">
        <f>SUMIFS('1612'!N:N,'1612'!A:A,A30)</f>
        <v>0</v>
      </c>
      <c r="Y30" s="17">
        <f>SUMIFS('1701'!N:N,'1701'!A:A,A30)</f>
        <v>0</v>
      </c>
      <c r="Z30" s="17">
        <f>SUMIFS('1702'!N:N,'1702'!A:A,A30)</f>
        <v>0</v>
      </c>
      <c r="AA30" s="17">
        <f>SUMIFS('1703'!N:N,'1703'!A:A,A30)</f>
        <v>0</v>
      </c>
      <c r="AB30" s="17">
        <f>SUMIFS('1704'!N:N,'1704'!A:A,A30)</f>
        <v>0</v>
      </c>
      <c r="AC30" s="17">
        <f>SUMIFS('1705'!N:N,'1705'!A:A,A30)</f>
        <v>13.73</v>
      </c>
      <c r="AD30" s="17">
        <f>SUMIFS('1706'!N:N,'1706'!A:A,A30)</f>
        <v>11.83</v>
      </c>
      <c r="AE30" s="17">
        <f>SUMIFS('1707'!N:N,'1707'!A:A,A30)</f>
        <v>0</v>
      </c>
      <c r="AF30" s="17">
        <f>SUMIFS('1708'!N:N,'1708'!A:A,A30)</f>
        <v>0</v>
      </c>
      <c r="AG30" s="17">
        <f>SUMIFS('1709'!N:N,'1709'!A:A,A30)</f>
        <v>0</v>
      </c>
      <c r="AH30" s="17">
        <f>SUMIFS('1710'!N:N,'1710'!A:A,A30)</f>
        <v>0</v>
      </c>
      <c r="AI30" s="17">
        <f>SUMIFS('1711'!N:N,'1711'!A:A,A30)</f>
        <v>5</v>
      </c>
      <c r="AJ30" s="17">
        <f>SUMIFS('1712'!N:N,'1712'!A:A,A30)</f>
        <v>5</v>
      </c>
      <c r="AK30" s="17">
        <f>SUMIFS('1801'!N:N,'1801'!A:A,A30)</f>
        <v>5</v>
      </c>
      <c r="AL30" s="17">
        <f>SUMIFS('1802'!N:N,'1802'!A:A,A30)</f>
        <v>5</v>
      </c>
      <c r="AM30" s="20">
        <f t="shared" si="0"/>
        <v>203.11</v>
      </c>
    </row>
    <row r="31" spans="1:39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>
        <f>SUMIFS('1508'!N:N,'1508'!A:A,A31)</f>
        <v>0</v>
      </c>
      <c r="I31" s="17">
        <f>SUMIFS('1509'!N:N,'1509'!A:A,A31)</f>
        <v>0</v>
      </c>
      <c r="J31" s="17">
        <f>SUMIFS('1510'!N:N,'1510'!A:A,A31)</f>
        <v>0</v>
      </c>
      <c r="K31" s="17">
        <f>SUMIFS('1511'!N:N,'1511'!A:A,A31)</f>
        <v>0</v>
      </c>
      <c r="L31" s="17">
        <f>SUMIFS('1512'!N:N,'1512'!A:A,A31)</f>
        <v>40</v>
      </c>
      <c r="M31" s="17">
        <f>SUMIFS('1601'!N:N,'1601'!A:A,A31)</f>
        <v>0</v>
      </c>
      <c r="N31" s="17">
        <f>SUMIFS('1602'!N:N,'1602'!A:A,A31)</f>
        <v>0</v>
      </c>
      <c r="O31" s="17">
        <f>SUMIFS('1603'!N:N,'1603'!A:A,A31)</f>
        <v>0</v>
      </c>
      <c r="P31" s="17">
        <f>SUMIFS('1604'!N:N,'1604'!A:A,A31)</f>
        <v>0</v>
      </c>
      <c r="Q31" s="17">
        <f>SUMIFS('1605'!N:N,'1605'!A:A,A31)</f>
        <v>0</v>
      </c>
      <c r="R31" s="17">
        <f>SUMIFS('1606'!N:N,'1606'!A:A,A31)</f>
        <v>0</v>
      </c>
      <c r="S31" s="17">
        <f>SUMIFS('1607'!N:N,'1607'!A:A,A31)</f>
        <v>0</v>
      </c>
      <c r="T31" s="17">
        <f>SUMIFS('1608'!N:N,'1608'!A:A,A31)</f>
        <v>0</v>
      </c>
      <c r="U31" s="17">
        <f>SUMIFS('1609'!N:N,'1609'!A:A,A31)</f>
        <v>0</v>
      </c>
      <c r="V31" s="17">
        <f>SUMIFS('1610'!N:N,'1610'!A:A,A31)</f>
        <v>0</v>
      </c>
      <c r="W31" s="17">
        <f>SUMIFS('1611'!N:N,'1611'!A:A,A31)</f>
        <v>0</v>
      </c>
      <c r="X31" s="17">
        <f>SUMIFS('1612'!N:N,'1612'!A:A,A31)</f>
        <v>0</v>
      </c>
      <c r="Y31" s="17">
        <f>SUMIFS('1701'!N:N,'1701'!A:A,A31)</f>
        <v>0</v>
      </c>
      <c r="Z31" s="17">
        <f>SUMIFS('1702'!N:N,'1702'!A:A,A31)</f>
        <v>0</v>
      </c>
      <c r="AA31" s="17">
        <f>SUMIFS('1703'!N:N,'1703'!A:A,A31)</f>
        <v>0</v>
      </c>
      <c r="AB31" s="17">
        <f>SUMIFS('1704'!N:N,'1704'!A:A,A31)</f>
        <v>0</v>
      </c>
      <c r="AC31" s="17">
        <f>SUMIFS('1705'!N:N,'1705'!A:A,A31)</f>
        <v>0</v>
      </c>
      <c r="AD31" s="17">
        <f>SUMIFS('1706'!N:N,'1706'!A:A,A31)</f>
        <v>0</v>
      </c>
      <c r="AE31" s="17">
        <f>SUMIFS('1707'!N:N,'1707'!A:A,A31)</f>
        <v>0</v>
      </c>
      <c r="AF31" s="17">
        <f>SUMIFS('1708'!N:N,'1708'!A:A,A31)</f>
        <v>0</v>
      </c>
      <c r="AG31" s="17">
        <f>SUMIFS('1709'!N:N,'1709'!A:A,A31)</f>
        <v>0</v>
      </c>
      <c r="AH31" s="17">
        <f>SUMIFS('1710'!N:N,'1710'!A:A,A31)</f>
        <v>0</v>
      </c>
      <c r="AI31" s="17">
        <f>SUMIFS('1711'!N:N,'1711'!A:A,A31)</f>
        <v>0</v>
      </c>
      <c r="AJ31" s="17">
        <f>SUMIFS('1712'!N:N,'1712'!A:A,A31)</f>
        <v>0</v>
      </c>
      <c r="AK31" s="17">
        <f>SUMIFS('1801'!N:N,'1801'!A:A,A31)</f>
        <v>0</v>
      </c>
      <c r="AL31" s="17">
        <f>SUMIFS('1802'!N:N,'1802'!A:A,A31)</f>
        <v>0</v>
      </c>
      <c r="AM31" s="20">
        <f t="shared" si="0"/>
        <v>40</v>
      </c>
    </row>
    <row r="32" spans="1:39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>
        <f>SUMIFS('1508'!N:N,'1508'!A:A,A32)</f>
        <v>0</v>
      </c>
      <c r="I32" s="17">
        <f>SUMIFS('1509'!N:N,'1509'!A:A,A32)</f>
        <v>0</v>
      </c>
      <c r="J32" s="17">
        <f>SUMIFS('1510'!N:N,'1510'!A:A,A32)</f>
        <v>0</v>
      </c>
      <c r="K32" s="17">
        <f>SUMIFS('1511'!N:N,'1511'!A:A,A32)</f>
        <v>0</v>
      </c>
      <c r="L32" s="17">
        <f>SUMIFS('1512'!N:N,'1512'!A:A,A32)</f>
        <v>0</v>
      </c>
      <c r="M32" s="17">
        <f>SUMIFS('1601'!N:N,'1601'!A:A,A32)</f>
        <v>40</v>
      </c>
      <c r="N32" s="17">
        <f>SUMIFS('1602'!N:N,'1602'!A:A,A32)</f>
        <v>40</v>
      </c>
      <c r="O32" s="17">
        <f>SUMIFS('1603'!N:N,'1603'!A:A,A32)</f>
        <v>40</v>
      </c>
      <c r="P32" s="17">
        <f>SUMIFS('1604'!N:N,'1604'!A:A,A32)</f>
        <v>40</v>
      </c>
      <c r="Q32" s="17">
        <f>SUMIFS('1605'!N:N,'1605'!A:A,A32)</f>
        <v>40</v>
      </c>
      <c r="R32" s="17">
        <f>SUMIFS('1606'!N:N,'1606'!A:A,A32)</f>
        <v>40</v>
      </c>
      <c r="S32" s="17">
        <f>SUMIFS('1607'!N:N,'1607'!A:A,A32)</f>
        <v>40</v>
      </c>
      <c r="T32" s="17">
        <f>SUMIFS('1608'!N:N,'1608'!A:A,A32)</f>
        <v>40</v>
      </c>
      <c r="U32" s="17">
        <f>SUMIFS('1609'!N:N,'1609'!A:A,A32)</f>
        <v>40</v>
      </c>
      <c r="V32" s="17">
        <f>SUMIFS('1610'!N:N,'1610'!A:A,A32)</f>
        <v>40</v>
      </c>
      <c r="W32" s="17">
        <f>SUMIFS('1611'!N:N,'1611'!A:A,A32)</f>
        <v>40</v>
      </c>
      <c r="X32" s="17">
        <f>SUMIFS('1612'!N:N,'1612'!A:A,A32)</f>
        <v>40</v>
      </c>
      <c r="Y32" s="17">
        <f>SUMIFS('1701'!N:N,'1701'!A:A,A32)</f>
        <v>40</v>
      </c>
      <c r="Z32" s="17">
        <f>SUMIFS('1702'!N:N,'1702'!A:A,A32)</f>
        <v>40</v>
      </c>
      <c r="AA32" s="17">
        <f>SUMIFS('1703'!N:N,'1703'!A:A,A32)</f>
        <v>40</v>
      </c>
      <c r="AB32" s="17">
        <f>SUMIFS('1704'!N:N,'1704'!A:A,A32)</f>
        <v>40</v>
      </c>
      <c r="AC32" s="17">
        <f>SUMIFS('1705'!N:N,'1705'!A:A,A32)</f>
        <v>40</v>
      </c>
      <c r="AD32" s="17">
        <f>SUMIFS('1706'!N:N,'1706'!A:A,A32)</f>
        <v>40</v>
      </c>
      <c r="AE32" s="17">
        <f>SUMIFS('1707'!N:N,'1707'!A:A,A32)</f>
        <v>40</v>
      </c>
      <c r="AF32" s="17">
        <f>SUMIFS('1708'!N:N,'1708'!A:A,A32)</f>
        <v>40</v>
      </c>
      <c r="AG32" s="17">
        <f>SUMIFS('1709'!N:N,'1709'!A:A,A32)</f>
        <v>40</v>
      </c>
      <c r="AH32" s="17">
        <f>SUMIFS('1710'!N:N,'1710'!A:A,A32)</f>
        <v>40</v>
      </c>
      <c r="AI32" s="17">
        <f>SUMIFS('1711'!N:N,'1711'!A:A,A32)</f>
        <v>40</v>
      </c>
      <c r="AJ32" s="17">
        <f>SUMIFS('1712'!N:N,'1712'!A:A,A32)</f>
        <v>40</v>
      </c>
      <c r="AK32" s="17">
        <f>SUMIFS('1801'!N:N,'1801'!A:A,A32)</f>
        <v>40</v>
      </c>
      <c r="AL32" s="17">
        <f>SUMIFS('1802'!N:N,'1802'!A:A,A32)</f>
        <v>2.5</v>
      </c>
      <c r="AM32" s="20">
        <f t="shared" si="0"/>
        <v>1002.5</v>
      </c>
    </row>
    <row r="33" spans="1:39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>
        <f>SUMIFS('1508'!N:N,'1508'!A:A,A33)</f>
        <v>0</v>
      </c>
      <c r="I33" s="17">
        <f>SUMIFS('1509'!N:N,'1509'!A:A,A33)</f>
        <v>0</v>
      </c>
      <c r="J33" s="17">
        <f>SUMIFS('1510'!N:N,'1510'!A:A,A33)</f>
        <v>0</v>
      </c>
      <c r="K33" s="17">
        <f>SUMIFS('1511'!N:N,'1511'!A:A,A33)</f>
        <v>0</v>
      </c>
      <c r="L33" s="17">
        <f>SUMIFS('1512'!N:N,'1512'!A:A,A33)</f>
        <v>0</v>
      </c>
      <c r="M33" s="17">
        <f>SUMIFS('1601'!N:N,'1601'!A:A,A33)</f>
        <v>150</v>
      </c>
      <c r="N33" s="17">
        <f>SUMIFS('1602'!N:N,'1602'!A:A,A33)</f>
        <v>150</v>
      </c>
      <c r="O33" s="17">
        <f>SUMIFS('1603'!N:N,'1603'!A:A,A33)</f>
        <v>150</v>
      </c>
      <c r="P33" s="17">
        <f>SUMIFS('1604'!N:N,'1604'!A:A,A33)</f>
        <v>150</v>
      </c>
      <c r="Q33" s="17">
        <f>SUMIFS('1605'!N:N,'1605'!A:A,A33)</f>
        <v>150</v>
      </c>
      <c r="R33" s="17">
        <f>SUMIFS('1606'!N:N,'1606'!A:A,A33)</f>
        <v>150</v>
      </c>
      <c r="S33" s="17">
        <f>SUMIFS('1607'!N:N,'1607'!A:A,A33)</f>
        <v>0</v>
      </c>
      <c r="T33" s="17">
        <f>SUMIFS('1608'!N:N,'1608'!A:A,A33)</f>
        <v>0</v>
      </c>
      <c r="U33" s="17">
        <f>SUMIFS('1609'!N:N,'1609'!A:A,A33)</f>
        <v>0</v>
      </c>
      <c r="V33" s="17">
        <f>SUMIFS('1610'!N:N,'1610'!A:A,A33)</f>
        <v>0</v>
      </c>
      <c r="W33" s="17">
        <f>SUMIFS('1611'!N:N,'1611'!A:A,A33)</f>
        <v>0</v>
      </c>
      <c r="X33" s="17">
        <f>SUMIFS('1612'!N:N,'1612'!A:A,A33)</f>
        <v>0</v>
      </c>
      <c r="Y33" s="17">
        <f>SUMIFS('1701'!N:N,'1701'!A:A,A33)</f>
        <v>0</v>
      </c>
      <c r="Z33" s="17">
        <f>SUMIFS('1702'!N:N,'1702'!A:A,A33)</f>
        <v>0</v>
      </c>
      <c r="AA33" s="17">
        <f>SUMIFS('1703'!N:N,'1703'!A:A,A33)</f>
        <v>0</v>
      </c>
      <c r="AB33" s="17">
        <f>SUMIFS('1704'!N:N,'1704'!A:A,A33)</f>
        <v>0</v>
      </c>
      <c r="AC33" s="17">
        <f>SUMIFS('1705'!N:N,'1705'!A:A,A33)</f>
        <v>0</v>
      </c>
      <c r="AD33" s="17">
        <f>SUMIFS('1706'!N:N,'1706'!A:A,A33)</f>
        <v>0</v>
      </c>
      <c r="AE33" s="17">
        <f>SUMIFS('1707'!N:N,'1707'!A:A,A33)</f>
        <v>0</v>
      </c>
      <c r="AF33" s="17">
        <f>SUMIFS('1708'!N:N,'1708'!A:A,A33)</f>
        <v>0</v>
      </c>
      <c r="AG33" s="17">
        <f>SUMIFS('1709'!N:N,'1709'!A:A,A33)</f>
        <v>0</v>
      </c>
      <c r="AH33" s="17">
        <f>SUMIFS('1710'!N:N,'1710'!A:A,A33)</f>
        <v>0</v>
      </c>
      <c r="AI33" s="17">
        <f>SUMIFS('1711'!N:N,'1711'!A:A,A33)</f>
        <v>0</v>
      </c>
      <c r="AJ33" s="17">
        <f>SUMIFS('1712'!N:N,'1712'!A:A,A33)</f>
        <v>0</v>
      </c>
      <c r="AK33" s="17">
        <f>SUMIFS('1801'!N:N,'1801'!A:A,A33)</f>
        <v>0</v>
      </c>
      <c r="AL33" s="17">
        <f>SUMIFS('1802'!N:N,'1802'!A:A,A33)</f>
        <v>0</v>
      </c>
      <c r="AM33" s="20">
        <f t="shared" si="0"/>
        <v>900</v>
      </c>
    </row>
    <row r="34" spans="1:39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>
        <f>SUMIFS('1508'!N:N,'1508'!A:A,A34)</f>
        <v>0</v>
      </c>
      <c r="I34" s="17">
        <f>SUMIFS('1509'!N:N,'1509'!A:A,A34)</f>
        <v>0</v>
      </c>
      <c r="J34" s="17">
        <f>SUMIFS('1510'!N:N,'1510'!A:A,A34)</f>
        <v>0</v>
      </c>
      <c r="K34" s="17">
        <f>SUMIFS('1511'!N:N,'1511'!A:A,A34)</f>
        <v>0</v>
      </c>
      <c r="L34" s="17">
        <f>SUMIFS('1512'!N:N,'1512'!A:A,A34)</f>
        <v>0</v>
      </c>
      <c r="M34" s="17">
        <f>SUMIFS('1601'!N:N,'1601'!A:A,A34)</f>
        <v>10</v>
      </c>
      <c r="N34" s="17">
        <f>SUMIFS('1602'!N:N,'1602'!A:A,A34)</f>
        <v>10</v>
      </c>
      <c r="O34" s="17">
        <f>SUMIFS('1603'!N:N,'1603'!A:A,A34)</f>
        <v>10</v>
      </c>
      <c r="P34" s="17">
        <f>SUMIFS('1604'!N:N,'1604'!A:A,A34)</f>
        <v>10</v>
      </c>
      <c r="Q34" s="17">
        <f>SUMIFS('1605'!N:N,'1605'!A:A,A34)</f>
        <v>19.4</v>
      </c>
      <c r="R34" s="17">
        <f>SUMIFS('1606'!N:N,'1606'!A:A,A34)</f>
        <v>10</v>
      </c>
      <c r="S34" s="17">
        <f>SUMIFS('1607'!N:N,'1607'!A:A,A34)</f>
        <v>10</v>
      </c>
      <c r="T34" s="17">
        <f>SUMIFS('1608'!N:N,'1608'!A:A,A34)</f>
        <v>10</v>
      </c>
      <c r="U34" s="17">
        <f>SUMIFS('1609'!N:N,'1609'!A:A,A34)</f>
        <v>10</v>
      </c>
      <c r="V34" s="17">
        <f>SUMIFS('1610'!N:N,'1610'!A:A,A34)</f>
        <v>10</v>
      </c>
      <c r="W34" s="17">
        <f>SUMIFS('1611'!N:N,'1611'!A:A,A34)</f>
        <v>10</v>
      </c>
      <c r="X34" s="17">
        <f>SUMIFS('1612'!N:N,'1612'!A:A,A34)</f>
        <v>10</v>
      </c>
      <c r="Y34" s="17">
        <f>SUMIFS('1701'!N:N,'1701'!A:A,A34)</f>
        <v>10</v>
      </c>
      <c r="Z34" s="17">
        <f>SUMIFS('1702'!N:N,'1702'!A:A,A34)</f>
        <v>10</v>
      </c>
      <c r="AA34" s="17">
        <f>SUMIFS('1703'!N:N,'1703'!A:A,A34)</f>
        <v>10</v>
      </c>
      <c r="AB34" s="17">
        <f>SUMIFS('1704'!N:N,'1704'!A:A,A34)</f>
        <v>10</v>
      </c>
      <c r="AC34" s="17">
        <f>SUMIFS('1705'!N:N,'1705'!A:A,A34)</f>
        <v>10</v>
      </c>
      <c r="AD34" s="17">
        <f>SUMIFS('1706'!N:N,'1706'!A:A,A34)</f>
        <v>10</v>
      </c>
      <c r="AE34" s="17">
        <f>SUMIFS('1707'!N:N,'1707'!A:A,A34)</f>
        <v>10</v>
      </c>
      <c r="AF34" s="17">
        <f>SUMIFS('1708'!N:N,'1708'!A:A,A34)</f>
        <v>10</v>
      </c>
      <c r="AG34" s="17">
        <f>SUMIFS('1709'!N:N,'1709'!A:A,A34)</f>
        <v>10</v>
      </c>
      <c r="AH34" s="17">
        <f>SUMIFS('1710'!N:N,'1710'!A:A,A34)</f>
        <v>10</v>
      </c>
      <c r="AI34" s="17">
        <f>SUMIFS('1711'!N:N,'1711'!A:A,A34)</f>
        <v>10</v>
      </c>
      <c r="AJ34" s="17">
        <f>SUMIFS('1712'!N:N,'1712'!A:A,A34)</f>
        <v>10</v>
      </c>
      <c r="AK34" s="17">
        <f>SUMIFS('1801'!N:N,'1801'!A:A,A34)</f>
        <v>10</v>
      </c>
      <c r="AL34" s="17">
        <f>SUMIFS('1802'!N:N,'1802'!A:A,A34)</f>
        <v>10</v>
      </c>
      <c r="AM34" s="20">
        <f t="shared" si="0"/>
        <v>269.4</v>
      </c>
    </row>
    <row r="35" spans="1:39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>
        <f>SUMIFS('1508'!N:N,'1508'!A:A,A35)</f>
        <v>0</v>
      </c>
      <c r="I35" s="17">
        <f>SUMIFS('1509'!N:N,'1509'!A:A,A35)</f>
        <v>0</v>
      </c>
      <c r="J35" s="17">
        <f>SUMIFS('1510'!N:N,'1510'!A:A,A35)</f>
        <v>0</v>
      </c>
      <c r="K35" s="17">
        <f>SUMIFS('1511'!N:N,'1511'!A:A,A35)</f>
        <v>0</v>
      </c>
      <c r="L35" s="17">
        <f>SUMIFS('1512'!N:N,'1512'!A:A,A35)</f>
        <v>0</v>
      </c>
      <c r="M35" s="17">
        <f>SUMIFS('1601'!N:N,'1601'!A:A,A35)</f>
        <v>99.88</v>
      </c>
      <c r="N35" s="17">
        <f>SUMIFS('1602'!N:N,'1602'!A:A,A35)</f>
        <v>0</v>
      </c>
      <c r="O35" s="17">
        <f>SUMIFS('1603'!N:N,'1603'!A:A,A35)</f>
        <v>0</v>
      </c>
      <c r="P35" s="17">
        <f>SUMIFS('1604'!N:N,'1604'!A:A,A35)</f>
        <v>0</v>
      </c>
      <c r="Q35" s="17">
        <f>SUMIFS('1605'!N:N,'1605'!A:A,A35)</f>
        <v>0</v>
      </c>
      <c r="R35" s="17">
        <f>SUMIFS('1606'!N:N,'1606'!A:A,A35)</f>
        <v>0</v>
      </c>
      <c r="S35" s="17">
        <f>SUMIFS('1607'!N:N,'1607'!A:A,A35)</f>
        <v>0</v>
      </c>
      <c r="T35" s="17">
        <f>SUMIFS('1608'!N:N,'1608'!A:A,A35)</f>
        <v>0</v>
      </c>
      <c r="U35" s="17">
        <f>SUMIFS('1609'!N:N,'1609'!A:A,A35)</f>
        <v>0</v>
      </c>
      <c r="V35" s="17">
        <f>SUMIFS('1610'!N:N,'1610'!A:A,A35)</f>
        <v>0</v>
      </c>
      <c r="W35" s="17">
        <f>SUMIFS('1611'!N:N,'1611'!A:A,A35)</f>
        <v>0</v>
      </c>
      <c r="X35" s="17">
        <f>SUMIFS('1612'!N:N,'1612'!A:A,A35)</f>
        <v>0</v>
      </c>
      <c r="Y35" s="17">
        <f>SUMIFS('1701'!N:N,'1701'!A:A,A35)</f>
        <v>0</v>
      </c>
      <c r="Z35" s="17">
        <f>SUMIFS('1702'!N:N,'1702'!A:A,A35)</f>
        <v>0</v>
      </c>
      <c r="AA35" s="17">
        <f>SUMIFS('1703'!N:N,'1703'!A:A,A35)</f>
        <v>0</v>
      </c>
      <c r="AB35" s="17">
        <f>SUMIFS('1704'!N:N,'1704'!A:A,A35)</f>
        <v>0</v>
      </c>
      <c r="AC35" s="17">
        <f>SUMIFS('1705'!N:N,'1705'!A:A,A35)</f>
        <v>0</v>
      </c>
      <c r="AD35" s="17">
        <f>SUMIFS('1706'!N:N,'1706'!A:A,A35)</f>
        <v>0</v>
      </c>
      <c r="AE35" s="17">
        <f>SUMIFS('1707'!N:N,'1707'!A:A,A35)</f>
        <v>0</v>
      </c>
      <c r="AF35" s="17">
        <f>SUMIFS('1708'!N:N,'1708'!A:A,A35)</f>
        <v>0</v>
      </c>
      <c r="AG35" s="17">
        <f>SUMIFS('1709'!N:N,'1709'!A:A,A35)</f>
        <v>0</v>
      </c>
      <c r="AH35" s="17">
        <f>SUMIFS('1710'!N:N,'1710'!A:A,A35)</f>
        <v>0</v>
      </c>
      <c r="AI35" s="17">
        <f>SUMIFS('1711'!N:N,'1711'!A:A,A35)</f>
        <v>0</v>
      </c>
      <c r="AJ35" s="17">
        <f>SUMIFS('1712'!N:N,'1712'!A:A,A35)</f>
        <v>0</v>
      </c>
      <c r="AK35" s="17">
        <f>SUMIFS('1801'!N:N,'1801'!A:A,A35)</f>
        <v>0</v>
      </c>
      <c r="AL35" s="17">
        <f>SUMIFS('1802'!N:N,'1802'!A:A,A35)</f>
        <v>0</v>
      </c>
      <c r="AM35" s="20">
        <f t="shared" ref="AM35:AM66" si="1">SUM(H35:AL35)</f>
        <v>99.88</v>
      </c>
    </row>
    <row r="36" spans="1:39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>
        <f>SUMIFS('1508'!N:N,'1508'!A:A,A36)</f>
        <v>0</v>
      </c>
      <c r="I36" s="17">
        <f>SUMIFS('1509'!N:N,'1509'!A:A,A36)</f>
        <v>0</v>
      </c>
      <c r="J36" s="17">
        <f>SUMIFS('1510'!N:N,'1510'!A:A,A36)</f>
        <v>0</v>
      </c>
      <c r="K36" s="17">
        <f>SUMIFS('1511'!N:N,'1511'!A:A,A36)</f>
        <v>0</v>
      </c>
      <c r="L36" s="17">
        <f>SUMIFS('1512'!N:N,'1512'!A:A,A36)</f>
        <v>0</v>
      </c>
      <c r="M36" s="17">
        <f>SUMIFS('1601'!N:N,'1601'!A:A,A36)</f>
        <v>10</v>
      </c>
      <c r="N36" s="17">
        <f>SUMIFS('1602'!N:N,'1602'!A:A,A36)</f>
        <v>10</v>
      </c>
      <c r="O36" s="17">
        <f>SUMIFS('1603'!N:N,'1603'!A:A,A36)</f>
        <v>10</v>
      </c>
      <c r="P36" s="17">
        <f>SUMIFS('1604'!N:N,'1604'!A:A,A36)</f>
        <v>10</v>
      </c>
      <c r="Q36" s="17">
        <f>SUMIFS('1605'!N:N,'1605'!A:A,A36)</f>
        <v>10</v>
      </c>
      <c r="R36" s="17">
        <f>SUMIFS('1606'!N:N,'1606'!A:A,A36)</f>
        <v>10</v>
      </c>
      <c r="S36" s="17">
        <f>SUMIFS('1607'!N:N,'1607'!A:A,A36)</f>
        <v>0</v>
      </c>
      <c r="T36" s="17">
        <f>SUMIFS('1608'!N:N,'1608'!A:A,A36)</f>
        <v>0</v>
      </c>
      <c r="U36" s="17">
        <f>SUMIFS('1609'!N:N,'1609'!A:A,A36)</f>
        <v>0</v>
      </c>
      <c r="V36" s="17">
        <f>SUMIFS('1610'!N:N,'1610'!A:A,A36)</f>
        <v>0</v>
      </c>
      <c r="W36" s="17">
        <f>SUMIFS('1611'!N:N,'1611'!A:A,A36)</f>
        <v>0</v>
      </c>
      <c r="X36" s="17">
        <f>SUMIFS('1612'!N:N,'1612'!A:A,A36)</f>
        <v>0</v>
      </c>
      <c r="Y36" s="17">
        <f>SUMIFS('1701'!N:N,'1701'!A:A,A36)</f>
        <v>0</v>
      </c>
      <c r="Z36" s="17">
        <f>SUMIFS('1702'!N:N,'1702'!A:A,A36)</f>
        <v>0</v>
      </c>
      <c r="AA36" s="17">
        <f>SUMIFS('1703'!N:N,'1703'!A:A,A36)</f>
        <v>0</v>
      </c>
      <c r="AB36" s="17">
        <f>SUMIFS('1704'!N:N,'1704'!A:A,A36)</f>
        <v>0</v>
      </c>
      <c r="AC36" s="17">
        <f>SUMIFS('1705'!N:N,'1705'!A:A,A36)</f>
        <v>0</v>
      </c>
      <c r="AD36" s="17">
        <f>SUMIFS('1706'!N:N,'1706'!A:A,A36)</f>
        <v>0</v>
      </c>
      <c r="AE36" s="17">
        <f>SUMIFS('1707'!N:N,'1707'!A:A,A36)</f>
        <v>0</v>
      </c>
      <c r="AF36" s="17">
        <f>SUMIFS('1708'!N:N,'1708'!A:A,A36)</f>
        <v>0</v>
      </c>
      <c r="AG36" s="17">
        <f>SUMIFS('1709'!N:N,'1709'!A:A,A36)</f>
        <v>0</v>
      </c>
      <c r="AH36" s="17">
        <f>SUMIFS('1710'!N:N,'1710'!A:A,A36)</f>
        <v>0</v>
      </c>
      <c r="AI36" s="17">
        <f>SUMIFS('1711'!N:N,'1711'!A:A,A36)</f>
        <v>0</v>
      </c>
      <c r="AJ36" s="17">
        <f>SUMIFS('1712'!N:N,'1712'!A:A,A36)</f>
        <v>0</v>
      </c>
      <c r="AK36" s="17">
        <f>SUMIFS('1801'!N:N,'1801'!A:A,A36)</f>
        <v>0</v>
      </c>
      <c r="AL36" s="17">
        <f>SUMIFS('1802'!N:N,'1802'!A:A,A36)</f>
        <v>0</v>
      </c>
      <c r="AM36" s="20">
        <f t="shared" si="1"/>
        <v>60</v>
      </c>
    </row>
    <row r="37" spans="1:39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>
        <f>SUMIFS('1508'!N:N,'1508'!A:A,A37)</f>
        <v>0</v>
      </c>
      <c r="I37" s="17">
        <f>SUMIFS('1509'!N:N,'1509'!A:A,A37)</f>
        <v>0</v>
      </c>
      <c r="J37" s="17">
        <f>SUMIFS('1510'!N:N,'1510'!A:A,A37)</f>
        <v>0</v>
      </c>
      <c r="K37" s="17">
        <f>SUMIFS('1511'!N:N,'1511'!A:A,A37)</f>
        <v>0</v>
      </c>
      <c r="L37" s="17">
        <f>SUMIFS('1512'!N:N,'1512'!A:A,A37)</f>
        <v>0</v>
      </c>
      <c r="M37" s="17">
        <f>SUMIFS('1601'!N:N,'1601'!A:A,A37)</f>
        <v>0</v>
      </c>
      <c r="N37" s="17">
        <f>SUMIFS('1602'!N:N,'1602'!A:A,A37)</f>
        <v>2.5</v>
      </c>
      <c r="O37" s="17">
        <f>SUMIFS('1603'!N:N,'1603'!A:A,A37)</f>
        <v>2.5</v>
      </c>
      <c r="P37" s="17">
        <f>SUMIFS('1604'!N:N,'1604'!A:A,A37)</f>
        <v>2.5</v>
      </c>
      <c r="Q37" s="17">
        <f>SUMIFS('1605'!N:N,'1605'!A:A,A37)</f>
        <v>2.5</v>
      </c>
      <c r="R37" s="17">
        <f>SUMIFS('1606'!N:N,'1606'!A:A,A37)</f>
        <v>2.5</v>
      </c>
      <c r="S37" s="17">
        <f>SUMIFS('1607'!N:N,'1607'!A:A,A37)</f>
        <v>2.5</v>
      </c>
      <c r="T37" s="17">
        <f>SUMIFS('1608'!N:N,'1608'!A:A,A37)</f>
        <v>2.5</v>
      </c>
      <c r="U37" s="17">
        <f>SUMIFS('1609'!N:N,'1609'!A:A,A37)</f>
        <v>2.5</v>
      </c>
      <c r="V37" s="17">
        <f>SUMIFS('1610'!N:N,'1610'!A:A,A37)</f>
        <v>2.5</v>
      </c>
      <c r="W37" s="17">
        <f>SUMIFS('1611'!N:N,'1611'!A:A,A37)</f>
        <v>2.5</v>
      </c>
      <c r="X37" s="17">
        <f>SUMIFS('1612'!N:N,'1612'!A:A,A37)</f>
        <v>2.5</v>
      </c>
      <c r="Y37" s="17">
        <f>SUMIFS('1701'!N:N,'1701'!A:A,A37)</f>
        <v>2.5</v>
      </c>
      <c r="Z37" s="17">
        <f>SUMIFS('1702'!N:N,'1702'!A:A,A37)</f>
        <v>2.5</v>
      </c>
      <c r="AA37" s="17">
        <f>SUMIFS('1703'!N:N,'1703'!A:A,A37)</f>
        <v>2.5</v>
      </c>
      <c r="AB37" s="17">
        <f>SUMIFS('1704'!N:N,'1704'!A:A,A37)</f>
        <v>2.5</v>
      </c>
      <c r="AC37" s="17">
        <f>SUMIFS('1705'!N:N,'1705'!A:A,A37)</f>
        <v>2.5</v>
      </c>
      <c r="AD37" s="17">
        <f>SUMIFS('1706'!N:N,'1706'!A:A,A37)</f>
        <v>2.5</v>
      </c>
      <c r="AE37" s="17">
        <f>SUMIFS('1707'!N:N,'1707'!A:A,A37)</f>
        <v>2.5</v>
      </c>
      <c r="AF37" s="17">
        <f>SUMIFS('1708'!N:N,'1708'!A:A,A37)</f>
        <v>2.5</v>
      </c>
      <c r="AG37" s="17">
        <f>SUMIFS('1709'!N:N,'1709'!A:A,A37)</f>
        <v>2.5</v>
      </c>
      <c r="AH37" s="17">
        <f>SUMIFS('1710'!N:N,'1710'!A:A,A37)</f>
        <v>2.5</v>
      </c>
      <c r="AI37" s="17">
        <f>SUMIFS('1711'!N:N,'1711'!A:A,A37)</f>
        <v>2.5</v>
      </c>
      <c r="AJ37" s="17">
        <f>SUMIFS('1712'!N:N,'1712'!A:A,A37)</f>
        <v>2.5</v>
      </c>
      <c r="AK37" s="17">
        <f>SUMIFS('1801'!N:N,'1801'!A:A,A37)</f>
        <v>2.5</v>
      </c>
      <c r="AL37" s="17">
        <f>SUMIFS('1802'!N:N,'1802'!A:A,A37)</f>
        <v>2.5</v>
      </c>
      <c r="AM37" s="20">
        <f t="shared" si="1"/>
        <v>62.5</v>
      </c>
    </row>
    <row r="38" spans="1:39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>
        <f>SUMIFS('1508'!N:N,'1508'!A:A,A38)</f>
        <v>0</v>
      </c>
      <c r="I38" s="17">
        <f>SUMIFS('1509'!N:N,'1509'!A:A,A38)</f>
        <v>0</v>
      </c>
      <c r="J38" s="17">
        <f>SUMIFS('1510'!N:N,'1510'!A:A,A38)</f>
        <v>0</v>
      </c>
      <c r="K38" s="17">
        <f>SUMIFS('1511'!N:N,'1511'!A:A,A38)</f>
        <v>0</v>
      </c>
      <c r="L38" s="17">
        <f>SUMIFS('1512'!N:N,'1512'!A:A,A38)</f>
        <v>0</v>
      </c>
      <c r="M38" s="17">
        <f>SUMIFS('1601'!N:N,'1601'!A:A,A38)</f>
        <v>0</v>
      </c>
      <c r="N38" s="17">
        <f>SUMIFS('1602'!N:N,'1602'!A:A,A38)</f>
        <v>2.5</v>
      </c>
      <c r="O38" s="17">
        <f>SUMIFS('1603'!N:N,'1603'!A:A,A38)</f>
        <v>2.5</v>
      </c>
      <c r="P38" s="17">
        <f>SUMIFS('1604'!N:N,'1604'!A:A,A38)</f>
        <v>2.5</v>
      </c>
      <c r="Q38" s="17">
        <f>SUMIFS('1605'!N:N,'1605'!A:A,A38)</f>
        <v>2.5</v>
      </c>
      <c r="R38" s="17">
        <f>SUMIFS('1606'!N:N,'1606'!A:A,A38)</f>
        <v>2.5</v>
      </c>
      <c r="S38" s="17">
        <f>SUMIFS('1607'!N:N,'1607'!A:A,A38)</f>
        <v>2.5</v>
      </c>
      <c r="T38" s="17">
        <f>SUMIFS('1608'!N:N,'1608'!A:A,A38)</f>
        <v>5.2</v>
      </c>
      <c r="U38" s="17">
        <f>SUMIFS('1609'!N:N,'1609'!A:A,A38)</f>
        <v>41.81</v>
      </c>
      <c r="V38" s="17">
        <f>SUMIFS('1610'!N:N,'1610'!A:A,A38)</f>
        <v>47.59</v>
      </c>
      <c r="W38" s="17">
        <f>SUMIFS('1611'!N:N,'1611'!A:A,A38)</f>
        <v>28.74</v>
      </c>
      <c r="X38" s="17">
        <f>SUMIFS('1612'!N:N,'1612'!A:A,A38)</f>
        <v>39.61</v>
      </c>
      <c r="Y38" s="17">
        <f>SUMIFS('1701'!N:N,'1701'!A:A,A38)</f>
        <v>37.3</v>
      </c>
      <c r="Z38" s="17">
        <f>SUMIFS('1702'!N:N,'1702'!A:A,A38)</f>
        <v>32.74</v>
      </c>
      <c r="AA38" s="17">
        <f>SUMIFS('1703'!N:N,'1703'!A:A,A38)</f>
        <v>47.54</v>
      </c>
      <c r="AB38" s="17">
        <f>SUMIFS('1704'!N:N,'1704'!A:A,A38)</f>
        <v>26.36</v>
      </c>
      <c r="AC38" s="17">
        <f>SUMIFS('1705'!N:N,'1705'!A:A,A38)</f>
        <v>33.48</v>
      </c>
      <c r="AD38" s="17">
        <f>SUMIFS('1706'!N:N,'1706'!A:A,A38)</f>
        <v>48.02</v>
      </c>
      <c r="AE38" s="17">
        <f>SUMIFS('1707'!N:N,'1707'!A:A,A38)</f>
        <v>36.16</v>
      </c>
      <c r="AF38" s="17">
        <f>SUMIFS('1708'!N:N,'1708'!A:A,A38)</f>
        <v>28.13</v>
      </c>
      <c r="AG38" s="17">
        <f>SUMIFS('1709'!N:N,'1709'!A:A,A38)</f>
        <v>40.2</v>
      </c>
      <c r="AH38" s="17">
        <f>SUMIFS('1710'!N:N,'1710'!A:A,A38)</f>
        <v>48.04</v>
      </c>
      <c r="AI38" s="17">
        <f>SUMIFS('1711'!N:N,'1711'!A:A,A38)</f>
        <v>38.54</v>
      </c>
      <c r="AJ38" s="17">
        <f>SUMIFS('1712'!N:N,'1712'!A:A,A38)</f>
        <v>23.26</v>
      </c>
      <c r="AK38" s="17">
        <f>SUMIFS('1801'!N:N,'1801'!A:A,A38)</f>
        <v>34.27</v>
      </c>
      <c r="AL38" s="17">
        <f>SUMIFS('1802'!N:N,'1802'!A:A,A38)</f>
        <v>34.27</v>
      </c>
      <c r="AM38" s="20">
        <f t="shared" si="1"/>
        <v>686.26</v>
      </c>
    </row>
    <row r="39" spans="1:39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>
        <f>SUMIFS('1508'!N:N,'1508'!A:A,A39)</f>
        <v>0</v>
      </c>
      <c r="I39" s="17">
        <f>SUMIFS('1509'!N:N,'1509'!A:A,A39)</f>
        <v>0</v>
      </c>
      <c r="J39" s="17">
        <f>SUMIFS('1510'!N:N,'1510'!A:A,A39)</f>
        <v>0</v>
      </c>
      <c r="K39" s="17">
        <f>SUMIFS('1511'!N:N,'1511'!A:A,A39)</f>
        <v>0</v>
      </c>
      <c r="L39" s="17">
        <f>SUMIFS('1512'!N:N,'1512'!A:A,A39)</f>
        <v>0</v>
      </c>
      <c r="M39" s="17">
        <f>SUMIFS('1601'!N:N,'1601'!A:A,A39)</f>
        <v>0</v>
      </c>
      <c r="N39" s="17">
        <f>SUMIFS('1602'!N:N,'1602'!A:A,A39)</f>
        <v>0</v>
      </c>
      <c r="O39" s="17">
        <f>SUMIFS('1603'!N:N,'1603'!A:A,A39)</f>
        <v>20</v>
      </c>
      <c r="P39" s="17">
        <f>SUMIFS('1604'!N:N,'1604'!A:A,A39)</f>
        <v>0</v>
      </c>
      <c r="Q39" s="17">
        <f>SUMIFS('1605'!N:N,'1605'!A:A,A39)</f>
        <v>0</v>
      </c>
      <c r="R39" s="17">
        <f>SUMIFS('1606'!N:N,'1606'!A:A,A39)</f>
        <v>0</v>
      </c>
      <c r="S39" s="17">
        <f>SUMIFS('1607'!N:N,'1607'!A:A,A39)</f>
        <v>0</v>
      </c>
      <c r="T39" s="17">
        <f>SUMIFS('1608'!N:N,'1608'!A:A,A39)</f>
        <v>0</v>
      </c>
      <c r="U39" s="17">
        <f>SUMIFS('1609'!N:N,'1609'!A:A,A39)</f>
        <v>0</v>
      </c>
      <c r="V39" s="17">
        <f>SUMIFS('1610'!N:N,'1610'!A:A,A39)</f>
        <v>0</v>
      </c>
      <c r="W39" s="17">
        <f>SUMIFS('1611'!N:N,'1611'!A:A,A39)</f>
        <v>0</v>
      </c>
      <c r="X39" s="17">
        <f>SUMIFS('1612'!N:N,'1612'!A:A,A39)</f>
        <v>0</v>
      </c>
      <c r="Y39" s="17">
        <f>SUMIFS('1701'!N:N,'1701'!A:A,A39)</f>
        <v>0</v>
      </c>
      <c r="Z39" s="17">
        <f>SUMIFS('1702'!N:N,'1702'!A:A,A39)</f>
        <v>0</v>
      </c>
      <c r="AA39" s="17">
        <f>SUMIFS('1703'!N:N,'1703'!A:A,A39)</f>
        <v>0</v>
      </c>
      <c r="AB39" s="17">
        <f>SUMIFS('1704'!N:N,'1704'!A:A,A39)</f>
        <v>0</v>
      </c>
      <c r="AC39" s="17">
        <f>SUMIFS('1705'!N:N,'1705'!A:A,A39)</f>
        <v>0</v>
      </c>
      <c r="AD39" s="17">
        <f>SUMIFS('1706'!N:N,'1706'!A:A,A39)</f>
        <v>0</v>
      </c>
      <c r="AE39" s="17">
        <f>SUMIFS('1707'!N:N,'1707'!A:A,A39)</f>
        <v>0</v>
      </c>
      <c r="AF39" s="17">
        <f>SUMIFS('1708'!N:N,'1708'!A:A,A39)</f>
        <v>0</v>
      </c>
      <c r="AG39" s="17">
        <f>SUMIFS('1709'!N:N,'1709'!A:A,A39)</f>
        <v>0</v>
      </c>
      <c r="AH39" s="17">
        <f>SUMIFS('1710'!N:N,'1710'!A:A,A39)</f>
        <v>0</v>
      </c>
      <c r="AI39" s="17">
        <f>SUMIFS('1711'!N:N,'1711'!A:A,A39)</f>
        <v>0</v>
      </c>
      <c r="AJ39" s="17">
        <f>SUMIFS('1712'!N:N,'1712'!A:A,A39)</f>
        <v>0</v>
      </c>
      <c r="AK39" s="17">
        <f>SUMIFS('1801'!N:N,'1801'!A:A,A39)</f>
        <v>0</v>
      </c>
      <c r="AL39" s="17">
        <f>SUMIFS('1802'!N:N,'1802'!A:A,A39)</f>
        <v>0</v>
      </c>
      <c r="AM39" s="20">
        <f t="shared" si="1"/>
        <v>20</v>
      </c>
    </row>
    <row r="40" spans="1:39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>
        <f>SUMIFS('1508'!N:N,'1508'!A:A,A40)</f>
        <v>0</v>
      </c>
      <c r="I40" s="17">
        <f>SUMIFS('1509'!N:N,'1509'!A:A,A40)</f>
        <v>0</v>
      </c>
      <c r="J40" s="17">
        <f>SUMIFS('1510'!N:N,'1510'!A:A,A40)</f>
        <v>0</v>
      </c>
      <c r="K40" s="17">
        <f>SUMIFS('1511'!N:N,'1511'!A:A,A40)</f>
        <v>0</v>
      </c>
      <c r="L40" s="17">
        <f>SUMIFS('1512'!N:N,'1512'!A:A,A40)</f>
        <v>0</v>
      </c>
      <c r="M40" s="17">
        <f>SUMIFS('1601'!N:N,'1601'!A:A,A40)</f>
        <v>0</v>
      </c>
      <c r="N40" s="17">
        <f>SUMIFS('1602'!N:N,'1602'!A:A,A40)</f>
        <v>0</v>
      </c>
      <c r="O40" s="17">
        <f>SUMIFS('1603'!N:N,'1603'!A:A,A40)</f>
        <v>2.5</v>
      </c>
      <c r="P40" s="17">
        <f>SUMIFS('1604'!N:N,'1604'!A:A,A40)</f>
        <v>2.61</v>
      </c>
      <c r="Q40" s="17">
        <f>SUMIFS('1605'!N:N,'1605'!A:A,A40)</f>
        <v>2.5</v>
      </c>
      <c r="R40" s="17">
        <f>SUMIFS('1606'!N:N,'1606'!A:A,A40)</f>
        <v>2.5</v>
      </c>
      <c r="S40" s="17">
        <f>SUMIFS('1607'!N:N,'1607'!A:A,A40)</f>
        <v>2.5</v>
      </c>
      <c r="T40" s="17">
        <f>SUMIFS('1608'!N:N,'1608'!A:A,A40)</f>
        <v>2.5</v>
      </c>
      <c r="U40" s="17">
        <f>SUMIFS('1609'!N:N,'1609'!A:A,A40)</f>
        <v>3.89</v>
      </c>
      <c r="V40" s="17">
        <f>SUMIFS('1610'!N:N,'1610'!A:A,A40)</f>
        <v>2.5</v>
      </c>
      <c r="W40" s="17">
        <f>SUMIFS('1611'!N:N,'1611'!A:A,A40)</f>
        <v>2.5</v>
      </c>
      <c r="X40" s="17">
        <f>SUMIFS('1612'!N:N,'1612'!A:A,A40)</f>
        <v>2.5</v>
      </c>
      <c r="Y40" s="17">
        <f>SUMIFS('1701'!N:N,'1701'!A:A,A40)</f>
        <v>2.5</v>
      </c>
      <c r="Z40" s="17">
        <f>SUMIFS('1702'!N:N,'1702'!A:A,A40)</f>
        <v>2.5</v>
      </c>
      <c r="AA40" s="17">
        <f>SUMIFS('1703'!N:N,'1703'!A:A,A40)</f>
        <v>2.5</v>
      </c>
      <c r="AB40" s="17">
        <f>SUMIFS('1704'!N:N,'1704'!A:A,A40)</f>
        <v>2.5</v>
      </c>
      <c r="AC40" s="17">
        <f>SUMIFS('1705'!N:N,'1705'!A:A,A40)</f>
        <v>2.5</v>
      </c>
      <c r="AD40" s="17">
        <f>SUMIFS('1706'!N:N,'1706'!A:A,A40)</f>
        <v>2.5</v>
      </c>
      <c r="AE40" s="17">
        <f>SUMIFS('1707'!N:N,'1707'!A:A,A40)</f>
        <v>2.5</v>
      </c>
      <c r="AF40" s="17">
        <f>SUMIFS('1708'!N:N,'1708'!A:A,A40)</f>
        <v>2.5</v>
      </c>
      <c r="AG40" s="17">
        <f>SUMIFS('1709'!N:N,'1709'!A:A,A40)</f>
        <v>2.5</v>
      </c>
      <c r="AH40" s="17">
        <f>SUMIFS('1710'!N:N,'1710'!A:A,A40)</f>
        <v>2.5</v>
      </c>
      <c r="AI40" s="17">
        <f>SUMIFS('1711'!N:N,'1711'!A:A,A40)</f>
        <v>2.5</v>
      </c>
      <c r="AJ40" s="17">
        <f>SUMIFS('1712'!N:N,'1712'!A:A,A40)</f>
        <v>2.5</v>
      </c>
      <c r="AK40" s="17">
        <f>SUMIFS('1801'!N:N,'1801'!A:A,A40)</f>
        <v>2.5</v>
      </c>
      <c r="AL40" s="17">
        <f>SUMIFS('1802'!N:N,'1802'!A:A,A40)</f>
        <v>2.5</v>
      </c>
      <c r="AM40" s="20">
        <f t="shared" si="1"/>
        <v>61.5</v>
      </c>
    </row>
    <row r="41" spans="1:39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>
        <f>SUMIFS('1508'!N:N,'1508'!A:A,A41)</f>
        <v>0</v>
      </c>
      <c r="I41" s="17">
        <f>SUMIFS('1509'!N:N,'1509'!A:A,A41)</f>
        <v>0</v>
      </c>
      <c r="J41" s="17">
        <f>SUMIFS('1510'!N:N,'1510'!A:A,A41)</f>
        <v>0</v>
      </c>
      <c r="K41" s="17">
        <f>SUMIFS('1511'!N:N,'1511'!A:A,A41)</f>
        <v>0</v>
      </c>
      <c r="L41" s="17">
        <f>SUMIFS('1512'!N:N,'1512'!A:A,A41)</f>
        <v>0</v>
      </c>
      <c r="M41" s="17">
        <f>SUMIFS('1601'!N:N,'1601'!A:A,A41)</f>
        <v>0</v>
      </c>
      <c r="N41" s="17">
        <f>SUMIFS('1602'!N:N,'1602'!A:A,A41)</f>
        <v>0</v>
      </c>
      <c r="O41" s="17">
        <f>SUMIFS('1603'!N:N,'1603'!A:A,A41)</f>
        <v>0</v>
      </c>
      <c r="P41" s="17">
        <f>SUMIFS('1604'!N:N,'1604'!A:A,A41)</f>
        <v>0</v>
      </c>
      <c r="Q41" s="17">
        <f>SUMIFS('1605'!N:N,'1605'!A:A,A41)</f>
        <v>0</v>
      </c>
      <c r="R41" s="17">
        <f>SUMIFS('1606'!N:N,'1606'!A:A,A41)</f>
        <v>0</v>
      </c>
      <c r="S41" s="17">
        <f>SUMIFS('1607'!N:N,'1607'!A:A,A41)</f>
        <v>0</v>
      </c>
      <c r="T41" s="17">
        <f>SUMIFS('1608'!N:N,'1608'!A:A,A41)</f>
        <v>0</v>
      </c>
      <c r="U41" s="17">
        <f>SUMIFS('1609'!N:N,'1609'!A:A,A41)</f>
        <v>0</v>
      </c>
      <c r="V41" s="17">
        <f>SUMIFS('1610'!N:N,'1610'!A:A,A41)</f>
        <v>0</v>
      </c>
      <c r="W41" s="17">
        <f>SUMIFS('1611'!N:N,'1611'!A:A,A41)</f>
        <v>0</v>
      </c>
      <c r="X41" s="17">
        <f>SUMIFS('1612'!N:N,'1612'!A:A,A41)</f>
        <v>0</v>
      </c>
      <c r="Y41" s="17">
        <f>SUMIFS('1701'!N:N,'1701'!A:A,A41)</f>
        <v>0</v>
      </c>
      <c r="Z41" s="17">
        <f>SUMIFS('1702'!N:N,'1702'!A:A,A41)</f>
        <v>0</v>
      </c>
      <c r="AA41" s="17">
        <f>SUMIFS('1703'!N:N,'1703'!A:A,A41)</f>
        <v>0</v>
      </c>
      <c r="AB41" s="17">
        <f>SUMIFS('1704'!N:N,'1704'!A:A,A41)</f>
        <v>0</v>
      </c>
      <c r="AC41" s="17">
        <f>SUMIFS('1705'!N:N,'1705'!A:A,A41)</f>
        <v>0</v>
      </c>
      <c r="AD41" s="17">
        <f>SUMIFS('1706'!N:N,'1706'!A:A,A41)</f>
        <v>0</v>
      </c>
      <c r="AE41" s="17">
        <f>SUMIFS('1707'!N:N,'1707'!A:A,A41)</f>
        <v>0</v>
      </c>
      <c r="AF41" s="17">
        <f>SUMIFS('1708'!N:N,'1708'!A:A,A41)</f>
        <v>0</v>
      </c>
      <c r="AG41" s="17">
        <f>SUMIFS('1709'!N:N,'1709'!A:A,A41)</f>
        <v>0</v>
      </c>
      <c r="AH41" s="17">
        <f>SUMIFS('1710'!N:N,'1710'!A:A,A41)</f>
        <v>0</v>
      </c>
      <c r="AI41" s="17">
        <f>SUMIFS('1711'!N:N,'1711'!A:A,A41)</f>
        <v>0</v>
      </c>
      <c r="AJ41" s="17">
        <f>SUMIFS('1712'!N:N,'1712'!A:A,A41)</f>
        <v>0</v>
      </c>
      <c r="AK41" s="17">
        <f>SUMIFS('1801'!N:N,'1801'!A:A,A41)</f>
        <v>0</v>
      </c>
      <c r="AL41" s="17">
        <f>SUMIFS('1802'!N:N,'1802'!A:A,A41)</f>
        <v>0</v>
      </c>
      <c r="AM41" s="20">
        <f t="shared" si="1"/>
        <v>0</v>
      </c>
    </row>
    <row r="42" spans="1:39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>
        <f>SUMIFS('1508'!N:N,'1508'!A:A,A42)</f>
        <v>0</v>
      </c>
      <c r="I42" s="17">
        <f>SUMIFS('1509'!N:N,'1509'!A:A,A42)</f>
        <v>0</v>
      </c>
      <c r="J42" s="17">
        <f>SUMIFS('1510'!N:N,'1510'!A:A,A42)</f>
        <v>0</v>
      </c>
      <c r="K42" s="17">
        <f>SUMIFS('1511'!N:N,'1511'!A:A,A42)</f>
        <v>0</v>
      </c>
      <c r="L42" s="17">
        <f>SUMIFS('1512'!N:N,'1512'!A:A,A42)</f>
        <v>0</v>
      </c>
      <c r="M42" s="17">
        <f>SUMIFS('1601'!N:N,'1601'!A:A,A42)</f>
        <v>0</v>
      </c>
      <c r="N42" s="17">
        <f>SUMIFS('1602'!N:N,'1602'!A:A,A42)</f>
        <v>0</v>
      </c>
      <c r="O42" s="17">
        <f>SUMIFS('1603'!N:N,'1603'!A:A,A42)</f>
        <v>40</v>
      </c>
      <c r="P42" s="17">
        <f>SUMIFS('1604'!N:N,'1604'!A:A,A42)</f>
        <v>40</v>
      </c>
      <c r="Q42" s="17">
        <f>SUMIFS('1605'!N:N,'1605'!A:A,A42)</f>
        <v>40</v>
      </c>
      <c r="R42" s="17">
        <f>SUMIFS('1606'!N:N,'1606'!A:A,A42)</f>
        <v>40</v>
      </c>
      <c r="S42" s="17">
        <f>SUMIFS('1607'!N:N,'1607'!A:A,A42)</f>
        <v>40</v>
      </c>
      <c r="T42" s="17">
        <f>SUMIFS('1608'!N:N,'1608'!A:A,A42)</f>
        <v>40</v>
      </c>
      <c r="U42" s="17">
        <f>SUMIFS('1609'!N:N,'1609'!A:A,A42)</f>
        <v>40</v>
      </c>
      <c r="V42" s="17">
        <f>SUMIFS('1610'!N:N,'1610'!A:A,A42)</f>
        <v>40</v>
      </c>
      <c r="W42" s="17">
        <f>SUMIFS('1611'!N:N,'1611'!A:A,A42)</f>
        <v>82</v>
      </c>
      <c r="X42" s="17">
        <f>SUMIFS('1612'!N:N,'1612'!A:A,A42)</f>
        <v>40</v>
      </c>
      <c r="Y42" s="17">
        <f>SUMIFS('1701'!N:N,'1701'!A:A,A42)</f>
        <v>40</v>
      </c>
      <c r="Z42" s="17">
        <f>SUMIFS('1702'!N:N,'1702'!A:A,A42)</f>
        <v>0</v>
      </c>
      <c r="AA42" s="17">
        <f>SUMIFS('1703'!N:N,'1703'!A:A,A42)</f>
        <v>0</v>
      </c>
      <c r="AB42" s="17">
        <f>SUMIFS('1704'!N:N,'1704'!A:A,A42)</f>
        <v>40</v>
      </c>
      <c r="AC42" s="17">
        <f>SUMIFS('1705'!N:N,'1705'!A:A,A42)</f>
        <v>40</v>
      </c>
      <c r="AD42" s="17">
        <f>SUMIFS('1706'!N:N,'1706'!A:A,A42)</f>
        <v>40</v>
      </c>
      <c r="AE42" s="17">
        <f>SUMIFS('1707'!N:N,'1707'!A:A,A42)</f>
        <v>40</v>
      </c>
      <c r="AF42" s="17">
        <f>SUMIFS('1708'!N:N,'1708'!A:A,A42)</f>
        <v>40</v>
      </c>
      <c r="AG42" s="17">
        <f>SUMIFS('1709'!N:N,'1709'!A:A,A42)</f>
        <v>40</v>
      </c>
      <c r="AH42" s="17">
        <f>SUMIFS('1710'!N:N,'1710'!A:A,A42)</f>
        <v>40</v>
      </c>
      <c r="AI42" s="17">
        <f>SUMIFS('1711'!N:N,'1711'!A:A,A42)</f>
        <v>40</v>
      </c>
      <c r="AJ42" s="17">
        <f>SUMIFS('1712'!N:N,'1712'!A:A,A42)</f>
        <v>40</v>
      </c>
      <c r="AK42" s="17">
        <f>SUMIFS('1801'!N:N,'1801'!A:A,A42)</f>
        <v>40</v>
      </c>
      <c r="AL42" s="17">
        <f>SUMIFS('1802'!N:N,'1802'!A:A,A42)</f>
        <v>40</v>
      </c>
      <c r="AM42" s="20">
        <f t="shared" si="1"/>
        <v>922</v>
      </c>
    </row>
    <row r="43" spans="1:39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>
        <f>SUMIFS('1508'!N:N,'1508'!A:A,A43)</f>
        <v>0</v>
      </c>
      <c r="I43" s="17">
        <f>SUMIFS('1509'!N:N,'1509'!A:A,A43)</f>
        <v>0</v>
      </c>
      <c r="J43" s="17">
        <f>SUMIFS('1510'!N:N,'1510'!A:A,A43)</f>
        <v>0</v>
      </c>
      <c r="K43" s="17">
        <f>SUMIFS('1511'!N:N,'1511'!A:A,A43)</f>
        <v>0</v>
      </c>
      <c r="L43" s="17">
        <f>SUMIFS('1512'!N:N,'1512'!A:A,A43)</f>
        <v>0</v>
      </c>
      <c r="M43" s="17">
        <f>SUMIFS('1601'!N:N,'1601'!A:A,A43)</f>
        <v>0</v>
      </c>
      <c r="N43" s="17">
        <f>SUMIFS('1602'!N:N,'1602'!A:A,A43)</f>
        <v>0</v>
      </c>
      <c r="O43" s="17">
        <f>SUMIFS('1603'!N:N,'1603'!A:A,A43)</f>
        <v>40</v>
      </c>
      <c r="P43" s="17">
        <f>SUMIFS('1604'!N:N,'1604'!A:A,A43)</f>
        <v>40</v>
      </c>
      <c r="Q43" s="17">
        <f>SUMIFS('1605'!N:N,'1605'!A:A,A43)</f>
        <v>40</v>
      </c>
      <c r="R43" s="17">
        <f>SUMIFS('1606'!N:N,'1606'!A:A,A43)</f>
        <v>40</v>
      </c>
      <c r="S43" s="17">
        <f>SUMIFS('1607'!N:N,'1607'!A:A,A43)</f>
        <v>40</v>
      </c>
      <c r="T43" s="17">
        <f>SUMIFS('1608'!N:N,'1608'!A:A,A43)</f>
        <v>20</v>
      </c>
      <c r="U43" s="17">
        <f>SUMIFS('1609'!N:N,'1609'!A:A,A43)</f>
        <v>20</v>
      </c>
      <c r="V43" s="17">
        <f>SUMIFS('1610'!N:N,'1610'!A:A,A43)</f>
        <v>20</v>
      </c>
      <c r="W43" s="17">
        <f>SUMIFS('1611'!N:N,'1611'!A:A,A43)</f>
        <v>45.7</v>
      </c>
      <c r="X43" s="17">
        <f>SUMIFS('1612'!N:N,'1612'!A:A,A43)</f>
        <v>22.67</v>
      </c>
      <c r="Y43" s="17">
        <f>SUMIFS('1701'!N:N,'1701'!A:A,A43)</f>
        <v>20</v>
      </c>
      <c r="Z43" s="17">
        <f>SUMIFS('1702'!N:N,'1702'!A:A,A43)</f>
        <v>20</v>
      </c>
      <c r="AA43" s="17">
        <f>SUMIFS('1703'!N:N,'1703'!A:A,A43)</f>
        <v>20</v>
      </c>
      <c r="AB43" s="17">
        <f>SUMIFS('1704'!N:N,'1704'!A:A,A43)</f>
        <v>20</v>
      </c>
      <c r="AC43" s="17">
        <f>SUMIFS('1705'!N:N,'1705'!A:A,A43)</f>
        <v>20</v>
      </c>
      <c r="AD43" s="17">
        <f>SUMIFS('1706'!N:N,'1706'!A:A,A43)</f>
        <v>20</v>
      </c>
      <c r="AE43" s="17">
        <f>SUMIFS('1707'!N:N,'1707'!A:A,A43)</f>
        <v>20</v>
      </c>
      <c r="AF43" s="17">
        <f>SUMIFS('1708'!N:N,'1708'!A:A,A43)</f>
        <v>20</v>
      </c>
      <c r="AG43" s="17">
        <f>SUMIFS('1709'!N:N,'1709'!A:A,A43)</f>
        <v>20</v>
      </c>
      <c r="AH43" s="17">
        <f>SUMIFS('1710'!N:N,'1710'!A:A,A43)</f>
        <v>20</v>
      </c>
      <c r="AI43" s="17">
        <f>SUMIFS('1711'!N:N,'1711'!A:A,A43)</f>
        <v>20</v>
      </c>
      <c r="AJ43" s="17">
        <f>SUMIFS('1712'!N:N,'1712'!A:A,A43)</f>
        <v>0</v>
      </c>
      <c r="AK43" s="17">
        <f>SUMIFS('1801'!N:N,'1801'!A:A,A43)</f>
        <v>0</v>
      </c>
      <c r="AL43" s="17">
        <f>SUMIFS('1802'!N:N,'1802'!A:A,A43)</f>
        <v>0</v>
      </c>
      <c r="AM43" s="20">
        <f t="shared" si="1"/>
        <v>548.37</v>
      </c>
    </row>
    <row r="44" spans="1:39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>
        <f>SUMIFS('1508'!N:N,'1508'!A:A,A44)</f>
        <v>0</v>
      </c>
      <c r="I44" s="17">
        <f>SUMIFS('1509'!N:N,'1509'!A:A,A44)</f>
        <v>0</v>
      </c>
      <c r="J44" s="17">
        <f>SUMIFS('1510'!N:N,'1510'!A:A,A44)</f>
        <v>0</v>
      </c>
      <c r="K44" s="17">
        <f>SUMIFS('1511'!N:N,'1511'!A:A,A44)</f>
        <v>0</v>
      </c>
      <c r="L44" s="17">
        <f>SUMIFS('1512'!N:N,'1512'!A:A,A44)</f>
        <v>0</v>
      </c>
      <c r="M44" s="17">
        <f>SUMIFS('1601'!N:N,'1601'!A:A,A44)</f>
        <v>0</v>
      </c>
      <c r="N44" s="17">
        <f>SUMIFS('1602'!N:N,'1602'!A:A,A44)</f>
        <v>0</v>
      </c>
      <c r="O44" s="17">
        <f>SUMIFS('1603'!N:N,'1603'!A:A,A44)</f>
        <v>5</v>
      </c>
      <c r="P44" s="17">
        <f>SUMIFS('1604'!N:N,'1604'!A:A,A44)</f>
        <v>5</v>
      </c>
      <c r="Q44" s="17">
        <f>SUMIFS('1605'!N:N,'1605'!A:A,A44)</f>
        <v>5</v>
      </c>
      <c r="R44" s="17">
        <f>SUMIFS('1606'!N:N,'1606'!A:A,A44)</f>
        <v>5</v>
      </c>
      <c r="S44" s="17">
        <f>SUMIFS('1607'!N:N,'1607'!A:A,A44)</f>
        <v>5</v>
      </c>
      <c r="T44" s="17">
        <f>SUMIFS('1608'!N:N,'1608'!A:A,A44)</f>
        <v>5.42</v>
      </c>
      <c r="U44" s="17">
        <f>SUMIFS('1609'!N:N,'1609'!A:A,A44)</f>
        <v>6.04</v>
      </c>
      <c r="V44" s="17">
        <f>SUMIFS('1610'!N:N,'1610'!A:A,A44)</f>
        <v>12.36</v>
      </c>
      <c r="W44" s="17">
        <f>SUMIFS('1611'!N:N,'1611'!A:A,A44)</f>
        <v>7.75</v>
      </c>
      <c r="X44" s="17">
        <f>SUMIFS('1612'!N:N,'1612'!A:A,A44)</f>
        <v>9.91</v>
      </c>
      <c r="Y44" s="17">
        <f>SUMIFS('1701'!N:N,'1701'!A:A,A44)</f>
        <v>18.52</v>
      </c>
      <c r="Z44" s="17">
        <f>SUMIFS('1702'!N:N,'1702'!A:A,A44)</f>
        <v>8.9</v>
      </c>
      <c r="AA44" s="17">
        <f>SUMIFS('1703'!N:N,'1703'!A:A,A44)</f>
        <v>11.64</v>
      </c>
      <c r="AB44" s="17">
        <f>SUMIFS('1704'!N:N,'1704'!A:A,A44)</f>
        <v>11.76</v>
      </c>
      <c r="AC44" s="17">
        <f>SUMIFS('1705'!N:N,'1705'!A:A,A44)</f>
        <v>13.14</v>
      </c>
      <c r="AD44" s="17">
        <f>SUMIFS('1706'!N:N,'1706'!A:A,A44)</f>
        <v>14.66</v>
      </c>
      <c r="AE44" s="17">
        <f>SUMIFS('1707'!N:N,'1707'!A:A,A44)</f>
        <v>13.98</v>
      </c>
      <c r="AF44" s="17">
        <f>SUMIFS('1708'!N:N,'1708'!A:A,A44)</f>
        <v>12.3</v>
      </c>
      <c r="AG44" s="17">
        <f>SUMIFS('1709'!N:N,'1709'!A:A,A44)</f>
        <v>15</v>
      </c>
      <c r="AH44" s="17">
        <f>SUMIFS('1710'!N:N,'1710'!A:A,A44)</f>
        <v>5</v>
      </c>
      <c r="AI44" s="17">
        <f>SUMIFS('1711'!N:N,'1711'!A:A,A44)</f>
        <v>10.98</v>
      </c>
      <c r="AJ44" s="17">
        <f>SUMIFS('1712'!N:N,'1712'!A:A,A44)</f>
        <v>15.02</v>
      </c>
      <c r="AK44" s="17">
        <f>SUMIFS('1801'!N:N,'1801'!A:A,A44)</f>
        <v>22.24</v>
      </c>
      <c r="AL44" s="17">
        <f>SUMIFS('1802'!N:N,'1802'!A:A,A44)</f>
        <v>22.24</v>
      </c>
      <c r="AM44" s="20">
        <f t="shared" si="1"/>
        <v>261.86</v>
      </c>
    </row>
    <row r="45" spans="1:39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>
        <f>SUMIFS('1508'!N:N,'1508'!A:A,A45)</f>
        <v>0</v>
      </c>
      <c r="I45" s="17">
        <f>SUMIFS('1509'!N:N,'1509'!A:A,A45)</f>
        <v>0</v>
      </c>
      <c r="J45" s="17">
        <f>SUMIFS('1510'!N:N,'1510'!A:A,A45)</f>
        <v>0</v>
      </c>
      <c r="K45" s="17">
        <f>SUMIFS('1511'!N:N,'1511'!A:A,A45)</f>
        <v>0</v>
      </c>
      <c r="L45" s="17">
        <f>SUMIFS('1512'!N:N,'1512'!A:A,A45)</f>
        <v>0</v>
      </c>
      <c r="M45" s="17">
        <f>SUMIFS('1601'!N:N,'1601'!A:A,A45)</f>
        <v>0</v>
      </c>
      <c r="N45" s="17">
        <f>SUMIFS('1602'!N:N,'1602'!A:A,A45)</f>
        <v>0</v>
      </c>
      <c r="O45" s="17">
        <f>SUMIFS('1603'!N:N,'1603'!A:A,A45)</f>
        <v>30.1</v>
      </c>
      <c r="P45" s="17">
        <f>SUMIFS('1604'!N:N,'1604'!A:A,A45)</f>
        <v>113.2</v>
      </c>
      <c r="Q45" s="17">
        <f>SUMIFS('1605'!N:N,'1605'!A:A,A45)</f>
        <v>130.36</v>
      </c>
      <c r="R45" s="17">
        <f>SUMIFS('1606'!N:N,'1606'!A:A,A45)</f>
        <v>144.51</v>
      </c>
      <c r="S45" s="17">
        <f>SUMIFS('1607'!N:N,'1607'!A:A,A45)</f>
        <v>148.75</v>
      </c>
      <c r="T45" s="17">
        <f>SUMIFS('1608'!N:N,'1608'!A:A,A45)</f>
        <v>168.31</v>
      </c>
      <c r="U45" s="17">
        <f>SUMIFS('1609'!N:N,'1609'!A:A,A45)</f>
        <v>201.68</v>
      </c>
      <c r="V45" s="17">
        <f>SUMIFS('1610'!N:N,'1610'!A:A,A45)</f>
        <v>216.14</v>
      </c>
      <c r="W45" s="17">
        <f>SUMIFS('1611'!N:N,'1611'!A:A,A45)</f>
        <v>108.81</v>
      </c>
      <c r="X45" s="17">
        <f>SUMIFS('1612'!N:N,'1612'!A:A,A45)</f>
        <v>148.05</v>
      </c>
      <c r="Y45" s="17">
        <f>SUMIFS('1701'!N:N,'1701'!A:A,A45)</f>
        <v>179.71</v>
      </c>
      <c r="Z45" s="17">
        <f>SUMIFS('1702'!N:N,'1702'!A:A,A45)</f>
        <v>189.2</v>
      </c>
      <c r="AA45" s="17">
        <f>SUMIFS('1703'!N:N,'1703'!A:A,A45)</f>
        <v>200.38</v>
      </c>
      <c r="AB45" s="17">
        <f>SUMIFS('1704'!N:N,'1704'!A:A,A45)</f>
        <v>189.05</v>
      </c>
      <c r="AC45" s="17">
        <f>SUMIFS('1705'!N:N,'1705'!A:A,A45)</f>
        <v>133.74</v>
      </c>
      <c r="AD45" s="17">
        <f>SUMIFS('1706'!N:N,'1706'!A:A,A45)</f>
        <v>82.5</v>
      </c>
      <c r="AE45" s="17">
        <f>SUMIFS('1707'!N:N,'1707'!A:A,A45)</f>
        <v>155.65</v>
      </c>
      <c r="AF45" s="17">
        <f>SUMIFS('1708'!N:N,'1708'!A:A,A45)</f>
        <v>178.19</v>
      </c>
      <c r="AG45" s="17">
        <f>SUMIFS('1709'!N:N,'1709'!A:A,A45)</f>
        <v>158.46</v>
      </c>
      <c r="AH45" s="17">
        <f>SUMIFS('1710'!N:N,'1710'!A:A,A45)</f>
        <v>163.34</v>
      </c>
      <c r="AI45" s="17">
        <f>SUMIFS('1711'!N:N,'1711'!A:A,A45)</f>
        <v>161.02</v>
      </c>
      <c r="AJ45" s="17">
        <f>SUMIFS('1712'!N:N,'1712'!A:A,A45)</f>
        <v>162.88</v>
      </c>
      <c r="AK45" s="17">
        <f>SUMIFS('1801'!N:N,'1801'!A:A,A45)</f>
        <v>129.05</v>
      </c>
      <c r="AL45" s="17">
        <f>SUMIFS('1802'!N:N,'1802'!A:A,A45)</f>
        <v>129.05</v>
      </c>
      <c r="AM45" s="20">
        <f t="shared" si="1"/>
        <v>3622.13</v>
      </c>
    </row>
    <row r="46" spans="1:39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>
        <f>SUMIFS('1508'!N:N,'1508'!A:A,A46)</f>
        <v>0</v>
      </c>
      <c r="I46" s="17">
        <f>SUMIFS('1509'!N:N,'1509'!A:A,A46)</f>
        <v>0</v>
      </c>
      <c r="J46" s="17">
        <f>SUMIFS('1510'!N:N,'1510'!A:A,A46)</f>
        <v>0</v>
      </c>
      <c r="K46" s="17">
        <f>SUMIFS('1511'!N:N,'1511'!A:A,A46)</f>
        <v>0</v>
      </c>
      <c r="L46" s="17">
        <f>SUMIFS('1512'!N:N,'1512'!A:A,A46)</f>
        <v>0</v>
      </c>
      <c r="M46" s="17">
        <f>SUMIFS('1601'!N:N,'1601'!A:A,A46)</f>
        <v>0</v>
      </c>
      <c r="N46" s="17">
        <f>SUMIFS('1602'!N:N,'1602'!A:A,A46)</f>
        <v>0</v>
      </c>
      <c r="O46" s="17">
        <f>SUMIFS('1603'!N:N,'1603'!A:A,A46)</f>
        <v>0</v>
      </c>
      <c r="P46" s="17">
        <f>SUMIFS('1604'!N:N,'1604'!A:A,A46)</f>
        <v>2.5</v>
      </c>
      <c r="Q46" s="17">
        <f>SUMIFS('1605'!N:N,'1605'!A:A,A46)</f>
        <v>2.5</v>
      </c>
      <c r="R46" s="17">
        <f>SUMIFS('1606'!N:N,'1606'!A:A,A46)</f>
        <v>2.5</v>
      </c>
      <c r="S46" s="17">
        <f>SUMIFS('1607'!N:N,'1607'!A:A,A46)</f>
        <v>2.5</v>
      </c>
      <c r="T46" s="17">
        <f>SUMIFS('1608'!N:N,'1608'!A:A,A46)</f>
        <v>2.5</v>
      </c>
      <c r="U46" s="17">
        <f>SUMIFS('1609'!N:N,'1609'!A:A,A46)</f>
        <v>2.5</v>
      </c>
      <c r="V46" s="17">
        <f>SUMIFS('1610'!N:N,'1610'!A:A,A46)</f>
        <v>2.5</v>
      </c>
      <c r="W46" s="17">
        <f>SUMIFS('1611'!N:N,'1611'!A:A,A46)</f>
        <v>2.5</v>
      </c>
      <c r="X46" s="17">
        <f>SUMIFS('1612'!N:N,'1612'!A:A,A46)</f>
        <v>2.5</v>
      </c>
      <c r="Y46" s="17">
        <f>SUMIFS('1701'!N:N,'1701'!A:A,A46)</f>
        <v>2.5</v>
      </c>
      <c r="Z46" s="17">
        <f>SUMIFS('1702'!N:N,'1702'!A:A,A46)</f>
        <v>2.5</v>
      </c>
      <c r="AA46" s="17">
        <f>SUMIFS('1703'!N:N,'1703'!A:A,A46)</f>
        <v>2.5</v>
      </c>
      <c r="AB46" s="17">
        <f>SUMIFS('1704'!N:N,'1704'!A:A,A46)</f>
        <v>2.5</v>
      </c>
      <c r="AC46" s="17">
        <f>SUMIFS('1705'!N:N,'1705'!A:A,A46)</f>
        <v>2.5</v>
      </c>
      <c r="AD46" s="17">
        <f>SUMIFS('1706'!N:N,'1706'!A:A,A46)</f>
        <v>2.5</v>
      </c>
      <c r="AE46" s="17">
        <f>SUMIFS('1707'!N:N,'1707'!A:A,A46)</f>
        <v>2.5</v>
      </c>
      <c r="AF46" s="17">
        <f>SUMIFS('1708'!N:N,'1708'!A:A,A46)</f>
        <v>2.5</v>
      </c>
      <c r="AG46" s="17">
        <f>SUMIFS('1709'!N:N,'1709'!A:A,A46)</f>
        <v>2.5</v>
      </c>
      <c r="AH46" s="17">
        <f>SUMIFS('1710'!N:N,'1710'!A:A,A46)</f>
        <v>2.5</v>
      </c>
      <c r="AI46" s="17">
        <f>SUMIFS('1711'!N:N,'1711'!A:A,A46)</f>
        <v>2.5</v>
      </c>
      <c r="AJ46" s="17">
        <f>SUMIFS('1712'!N:N,'1712'!A:A,A46)</f>
        <v>2.5</v>
      </c>
      <c r="AK46" s="17">
        <f>SUMIFS('1801'!N:N,'1801'!A:A,A46)</f>
        <v>2.5</v>
      </c>
      <c r="AL46" s="17">
        <f>SUMIFS('1802'!N:N,'1802'!A:A,A46)</f>
        <v>2.5</v>
      </c>
      <c r="AM46" s="20">
        <f t="shared" si="1"/>
        <v>57.5</v>
      </c>
    </row>
    <row r="47" spans="1:39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>
        <f>SUMIFS('1508'!N:N,'1508'!A:A,A47)</f>
        <v>0</v>
      </c>
      <c r="I47" s="17">
        <f>SUMIFS('1509'!N:N,'1509'!A:A,A47)</f>
        <v>0</v>
      </c>
      <c r="J47" s="17">
        <f>SUMIFS('1510'!N:N,'1510'!A:A,A47)</f>
        <v>0</v>
      </c>
      <c r="K47" s="17">
        <f>SUMIFS('1511'!N:N,'1511'!A:A,A47)</f>
        <v>0</v>
      </c>
      <c r="L47" s="17">
        <f>SUMIFS('1512'!N:N,'1512'!A:A,A47)</f>
        <v>0</v>
      </c>
      <c r="M47" s="17">
        <f>SUMIFS('1601'!N:N,'1601'!A:A,A47)</f>
        <v>0</v>
      </c>
      <c r="N47" s="17">
        <f>SUMIFS('1602'!N:N,'1602'!A:A,A47)</f>
        <v>0</v>
      </c>
      <c r="O47" s="17">
        <f>SUMIFS('1603'!N:N,'1603'!A:A,A47)</f>
        <v>2.5</v>
      </c>
      <c r="P47" s="17">
        <f>SUMIFS('1604'!N:N,'1604'!A:A,A47)</f>
        <v>2.5</v>
      </c>
      <c r="Q47" s="17">
        <f>SUMIFS('1605'!N:N,'1605'!A:A,A47)</f>
        <v>2.5</v>
      </c>
      <c r="R47" s="17">
        <f>SUMIFS('1606'!N:N,'1606'!A:A,A47)</f>
        <v>2.5</v>
      </c>
      <c r="S47" s="17">
        <f>SUMIFS('1607'!N:N,'1607'!A:A,A47)</f>
        <v>2.5</v>
      </c>
      <c r="T47" s="17">
        <f>SUMIFS('1608'!N:N,'1608'!A:A,A47)</f>
        <v>2.5</v>
      </c>
      <c r="U47" s="17">
        <f>SUMIFS('1609'!N:N,'1609'!A:A,A47)</f>
        <v>2.5</v>
      </c>
      <c r="V47" s="17">
        <f>SUMIFS('1610'!N:N,'1610'!A:A,A47)</f>
        <v>2.5</v>
      </c>
      <c r="W47" s="17">
        <f>SUMIFS('1611'!N:N,'1611'!A:A,A47)</f>
        <v>2.5</v>
      </c>
      <c r="X47" s="17">
        <f>SUMIFS('1612'!N:N,'1612'!A:A,A47)</f>
        <v>2.5</v>
      </c>
      <c r="Y47" s="17">
        <f>SUMIFS('1701'!N:N,'1701'!A:A,A47)</f>
        <v>2.5</v>
      </c>
      <c r="Z47" s="17">
        <f>SUMIFS('1702'!N:N,'1702'!A:A,A47)</f>
        <v>0</v>
      </c>
      <c r="AA47" s="17">
        <f>SUMIFS('1703'!N:N,'1703'!A:A,A47)</f>
        <v>0</v>
      </c>
      <c r="AB47" s="17">
        <f>SUMIFS('1704'!N:N,'1704'!A:A,A47)</f>
        <v>0</v>
      </c>
      <c r="AC47" s="17">
        <f>SUMIFS('1705'!N:N,'1705'!A:A,A47)</f>
        <v>0</v>
      </c>
      <c r="AD47" s="17">
        <f>SUMIFS('1706'!N:N,'1706'!A:A,A47)</f>
        <v>0</v>
      </c>
      <c r="AE47" s="17">
        <f>SUMIFS('1707'!N:N,'1707'!A:A,A47)</f>
        <v>0</v>
      </c>
      <c r="AF47" s="17">
        <f>SUMIFS('1708'!N:N,'1708'!A:A,A47)</f>
        <v>0</v>
      </c>
      <c r="AG47" s="17">
        <f>SUMIFS('1709'!N:N,'1709'!A:A,A47)</f>
        <v>0</v>
      </c>
      <c r="AH47" s="17">
        <f>SUMIFS('1710'!N:N,'1710'!A:A,A47)</f>
        <v>0</v>
      </c>
      <c r="AI47" s="17">
        <f>SUMIFS('1711'!N:N,'1711'!A:A,A47)</f>
        <v>0</v>
      </c>
      <c r="AJ47" s="17">
        <f>SUMIFS('1712'!N:N,'1712'!A:A,A47)</f>
        <v>0</v>
      </c>
      <c r="AK47" s="17">
        <f>SUMIFS('1801'!N:N,'1801'!A:A,A47)</f>
        <v>0</v>
      </c>
      <c r="AL47" s="17">
        <f>SUMIFS('1802'!N:N,'1802'!A:A,A47)</f>
        <v>0</v>
      </c>
      <c r="AM47" s="20">
        <f t="shared" si="1"/>
        <v>27.5</v>
      </c>
    </row>
    <row r="48" spans="1:39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>
        <f>SUMIFS('1508'!N:N,'1508'!A:A,A48)</f>
        <v>0</v>
      </c>
      <c r="I48" s="17">
        <f>SUMIFS('1509'!N:N,'1509'!A:A,A48)</f>
        <v>0</v>
      </c>
      <c r="J48" s="17">
        <f>SUMIFS('1510'!N:N,'1510'!A:A,A48)</f>
        <v>0</v>
      </c>
      <c r="K48" s="17">
        <f>SUMIFS('1511'!N:N,'1511'!A:A,A48)</f>
        <v>0</v>
      </c>
      <c r="L48" s="17">
        <f>SUMIFS('1512'!N:N,'1512'!A:A,A48)</f>
        <v>0</v>
      </c>
      <c r="M48" s="17">
        <f>SUMIFS('1601'!N:N,'1601'!A:A,A48)</f>
        <v>0</v>
      </c>
      <c r="N48" s="17">
        <f>SUMIFS('1602'!N:N,'1602'!A:A,A48)</f>
        <v>0</v>
      </c>
      <c r="O48" s="17">
        <f>SUMIFS('1603'!N:N,'1603'!A:A,A48)</f>
        <v>0</v>
      </c>
      <c r="P48" s="17">
        <f>SUMIFS('1604'!N:N,'1604'!A:A,A48)</f>
        <v>5</v>
      </c>
      <c r="Q48" s="17">
        <f>SUMIFS('1605'!N:N,'1605'!A:A,A48)</f>
        <v>5</v>
      </c>
      <c r="R48" s="17">
        <f>SUMIFS('1606'!N:N,'1606'!A:A,A48)</f>
        <v>5</v>
      </c>
      <c r="S48" s="17">
        <f>SUMIFS('1607'!N:N,'1607'!A:A,A48)</f>
        <v>5</v>
      </c>
      <c r="T48" s="17">
        <f>SUMIFS('1608'!N:N,'1608'!A:A,A48)</f>
        <v>5</v>
      </c>
      <c r="U48" s="17">
        <f>SUMIFS('1609'!N:N,'1609'!A:A,A48)</f>
        <v>5</v>
      </c>
      <c r="V48" s="17">
        <f>SUMIFS('1610'!N:N,'1610'!A:A,A48)</f>
        <v>5</v>
      </c>
      <c r="W48" s="17">
        <f>SUMIFS('1611'!N:N,'1611'!A:A,A48)</f>
        <v>5</v>
      </c>
      <c r="X48" s="17">
        <f>SUMIFS('1612'!N:N,'1612'!A:A,A48)</f>
        <v>5</v>
      </c>
      <c r="Y48" s="17">
        <f>SUMIFS('1701'!N:N,'1701'!A:A,A48)</f>
        <v>5</v>
      </c>
      <c r="Z48" s="17">
        <f>SUMIFS('1702'!N:N,'1702'!A:A,A48)</f>
        <v>0</v>
      </c>
      <c r="AA48" s="17">
        <f>SUMIFS('1703'!N:N,'1703'!A:A,A48)</f>
        <v>5</v>
      </c>
      <c r="AB48" s="17">
        <f>SUMIFS('1704'!N:N,'1704'!A:A,A48)</f>
        <v>5</v>
      </c>
      <c r="AC48" s="17">
        <f>SUMIFS('1705'!N:N,'1705'!A:A,A48)</f>
        <v>5</v>
      </c>
      <c r="AD48" s="17">
        <f>SUMIFS('1706'!N:N,'1706'!A:A,A48)</f>
        <v>10.4</v>
      </c>
      <c r="AE48" s="17">
        <f>SUMIFS('1707'!N:N,'1707'!A:A,A48)</f>
        <v>24.43</v>
      </c>
      <c r="AF48" s="17">
        <f>SUMIFS('1708'!N:N,'1708'!A:A,A48)</f>
        <v>33.24</v>
      </c>
      <c r="AG48" s="17">
        <f>SUMIFS('1709'!N:N,'1709'!A:A,A48)</f>
        <v>36.77</v>
      </c>
      <c r="AH48" s="17">
        <f>SUMIFS('1710'!N:N,'1710'!A:A,A48)</f>
        <v>36.25</v>
      </c>
      <c r="AI48" s="17">
        <f>SUMIFS('1711'!N:N,'1711'!A:A,A48)</f>
        <v>45.26</v>
      </c>
      <c r="AJ48" s="17">
        <f>SUMIFS('1712'!N:N,'1712'!A:A,A48)</f>
        <v>47.65</v>
      </c>
      <c r="AK48" s="17">
        <f>SUMIFS('1801'!N:N,'1801'!A:A,A48)</f>
        <v>45.8</v>
      </c>
      <c r="AL48" s="17">
        <f>SUMIFS('1802'!N:N,'1802'!A:A,A48)</f>
        <v>45.88</v>
      </c>
      <c r="AM48" s="20">
        <f t="shared" si="1"/>
        <v>390.68</v>
      </c>
    </row>
    <row r="49" spans="1:39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>
        <f>SUMIFS('1508'!N:N,'1508'!A:A,A49)</f>
        <v>0</v>
      </c>
      <c r="I49" s="17">
        <f>SUMIFS('1509'!N:N,'1509'!A:A,A49)</f>
        <v>0</v>
      </c>
      <c r="J49" s="17">
        <f>SUMIFS('1510'!N:N,'1510'!A:A,A49)</f>
        <v>0</v>
      </c>
      <c r="K49" s="17">
        <f>SUMIFS('1511'!N:N,'1511'!A:A,A49)</f>
        <v>0</v>
      </c>
      <c r="L49" s="17">
        <f>SUMIFS('1512'!N:N,'1512'!A:A,A49)</f>
        <v>0</v>
      </c>
      <c r="M49" s="17">
        <f>SUMIFS('1601'!N:N,'1601'!A:A,A49)</f>
        <v>0</v>
      </c>
      <c r="N49" s="17">
        <f>SUMIFS('1602'!N:N,'1602'!A:A,A49)</f>
        <v>0</v>
      </c>
      <c r="O49" s="17">
        <f>SUMIFS('1603'!N:N,'1603'!A:A,A49)</f>
        <v>0</v>
      </c>
      <c r="P49" s="17">
        <f>SUMIFS('1604'!N:N,'1604'!A:A,A49)</f>
        <v>10</v>
      </c>
      <c r="Q49" s="17">
        <f>SUMIFS('1605'!N:N,'1605'!A:A,A49)</f>
        <v>10</v>
      </c>
      <c r="R49" s="17">
        <f>SUMIFS('1606'!N:N,'1606'!A:A,A49)</f>
        <v>10</v>
      </c>
      <c r="S49" s="17">
        <f>SUMIFS('1607'!N:N,'1607'!A:A,A49)</f>
        <v>10</v>
      </c>
      <c r="T49" s="17">
        <f>SUMIFS('1608'!N:N,'1608'!A:A,A49)</f>
        <v>10</v>
      </c>
      <c r="U49" s="17">
        <f>SUMIFS('1609'!N:N,'1609'!A:A,A49)</f>
        <v>10</v>
      </c>
      <c r="V49" s="17">
        <f>SUMIFS('1610'!N:N,'1610'!A:A,A49)</f>
        <v>10</v>
      </c>
      <c r="W49" s="17">
        <f>SUMIFS('1611'!N:N,'1611'!A:A,A49)</f>
        <v>10</v>
      </c>
      <c r="X49" s="17">
        <f>SUMIFS('1612'!N:N,'1612'!A:A,A49)</f>
        <v>10</v>
      </c>
      <c r="Y49" s="17">
        <f>SUMIFS('1701'!N:N,'1701'!A:A,A49)</f>
        <v>10</v>
      </c>
      <c r="Z49" s="17">
        <f>SUMIFS('1702'!N:N,'1702'!A:A,A49)</f>
        <v>10</v>
      </c>
      <c r="AA49" s="17">
        <f>SUMIFS('1703'!N:N,'1703'!A:A,A49)</f>
        <v>10</v>
      </c>
      <c r="AB49" s="17">
        <f>SUMIFS('1704'!N:N,'1704'!A:A,A49)</f>
        <v>10</v>
      </c>
      <c r="AC49" s="17">
        <f>SUMIFS('1705'!N:N,'1705'!A:A,A49)</f>
        <v>10</v>
      </c>
      <c r="AD49" s="17">
        <f>SUMIFS('1706'!N:N,'1706'!A:A,A49)</f>
        <v>10</v>
      </c>
      <c r="AE49" s="17">
        <f>SUMIFS('1707'!N:N,'1707'!A:A,A49)</f>
        <v>10</v>
      </c>
      <c r="AF49" s="17">
        <f>SUMIFS('1708'!N:N,'1708'!A:A,A49)</f>
        <v>10</v>
      </c>
      <c r="AG49" s="17">
        <f>SUMIFS('1709'!N:N,'1709'!A:A,A49)</f>
        <v>10</v>
      </c>
      <c r="AH49" s="17">
        <f>SUMIFS('1710'!N:N,'1710'!A:A,A49)</f>
        <v>10</v>
      </c>
      <c r="AI49" s="17">
        <f>SUMIFS('1711'!N:N,'1711'!A:A,A49)</f>
        <v>10</v>
      </c>
      <c r="AJ49" s="17">
        <f>SUMIFS('1712'!N:N,'1712'!A:A,A49)</f>
        <v>10</v>
      </c>
      <c r="AK49" s="17">
        <f>SUMIFS('1801'!N:N,'1801'!A:A,A49)</f>
        <v>10</v>
      </c>
      <c r="AL49" s="17">
        <f>SUMIFS('1802'!N:N,'1802'!A:A,A49)</f>
        <v>10</v>
      </c>
      <c r="AM49" s="20">
        <f t="shared" si="1"/>
        <v>230</v>
      </c>
    </row>
    <row r="50" spans="1:39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>
        <f>SUMIFS('1508'!N:N,'1508'!A:A,A50)</f>
        <v>0</v>
      </c>
      <c r="I50" s="17">
        <f>SUMIFS('1509'!N:N,'1509'!A:A,A50)</f>
        <v>0</v>
      </c>
      <c r="J50" s="17">
        <f>SUMIFS('1510'!N:N,'1510'!A:A,A50)</f>
        <v>0</v>
      </c>
      <c r="K50" s="17">
        <f>SUMIFS('1511'!N:N,'1511'!A:A,A50)</f>
        <v>0</v>
      </c>
      <c r="L50" s="17">
        <f>SUMIFS('1512'!N:N,'1512'!A:A,A50)</f>
        <v>0</v>
      </c>
      <c r="M50" s="17">
        <f>SUMIFS('1601'!N:N,'1601'!A:A,A50)</f>
        <v>0</v>
      </c>
      <c r="N50" s="17">
        <f>SUMIFS('1602'!N:N,'1602'!A:A,A50)</f>
        <v>0</v>
      </c>
      <c r="O50" s="17">
        <f>SUMIFS('1603'!N:N,'1603'!A:A,A50)</f>
        <v>0</v>
      </c>
      <c r="P50" s="17">
        <f>SUMIFS('1604'!N:N,'1604'!A:A,A50)</f>
        <v>4</v>
      </c>
      <c r="Q50" s="17">
        <f>SUMIFS('1605'!N:N,'1605'!A:A,A50)</f>
        <v>0</v>
      </c>
      <c r="R50" s="17">
        <f>SUMIFS('1606'!N:N,'1606'!A:A,A50)</f>
        <v>4</v>
      </c>
      <c r="S50" s="17">
        <f>SUMIFS('1607'!N:N,'1607'!A:A,A50)</f>
        <v>2.5</v>
      </c>
      <c r="T50" s="17">
        <f>SUMIFS('1608'!N:N,'1608'!A:A,A50)</f>
        <v>3.24</v>
      </c>
      <c r="U50" s="17">
        <f>SUMIFS('1609'!N:N,'1609'!A:A,A50)</f>
        <v>2.5</v>
      </c>
      <c r="V50" s="17">
        <f>SUMIFS('1610'!N:N,'1610'!A:A,A50)</f>
        <v>2.5</v>
      </c>
      <c r="W50" s="17">
        <f>SUMIFS('1611'!N:N,'1611'!A:A,A50)</f>
        <v>4.86</v>
      </c>
      <c r="X50" s="17">
        <f>SUMIFS('1612'!N:N,'1612'!A:A,A50)</f>
        <v>5.76</v>
      </c>
      <c r="Y50" s="17">
        <f>SUMIFS('1701'!N:N,'1701'!A:A,A50)</f>
        <v>2.5</v>
      </c>
      <c r="Z50" s="17">
        <f>SUMIFS('1702'!N:N,'1702'!A:A,A50)</f>
        <v>2.8</v>
      </c>
      <c r="AA50" s="17">
        <f>SUMIFS('1703'!N:N,'1703'!A:A,A50)</f>
        <v>2.61</v>
      </c>
      <c r="AB50" s="17">
        <f>SUMIFS('1704'!N:N,'1704'!A:A,A50)</f>
        <v>4.46</v>
      </c>
      <c r="AC50" s="17">
        <f>SUMIFS('1705'!N:N,'1705'!A:A,A50)</f>
        <v>2.8</v>
      </c>
      <c r="AD50" s="17">
        <f>SUMIFS('1706'!N:N,'1706'!A:A,A50)</f>
        <v>2.5</v>
      </c>
      <c r="AE50" s="17">
        <f>SUMIFS('1707'!N:N,'1707'!A:A,A50)</f>
        <v>7.64</v>
      </c>
      <c r="AF50" s="17">
        <f>SUMIFS('1708'!N:N,'1708'!A:A,A50)</f>
        <v>7.82</v>
      </c>
      <c r="AG50" s="17">
        <f>SUMIFS('1709'!N:N,'1709'!A:A,A50)</f>
        <v>1.67</v>
      </c>
      <c r="AH50" s="17">
        <f>SUMIFS('1710'!N:N,'1710'!A:A,A50)</f>
        <v>4.59</v>
      </c>
      <c r="AI50" s="17">
        <f>SUMIFS('1711'!N:N,'1711'!A:A,A50)</f>
        <v>4.93</v>
      </c>
      <c r="AJ50" s="17">
        <f>SUMIFS('1712'!N:N,'1712'!A:A,A50)</f>
        <v>2.5</v>
      </c>
      <c r="AK50" s="17">
        <f>SUMIFS('1801'!N:N,'1801'!A:A,A50)</f>
        <v>2.5</v>
      </c>
      <c r="AL50" s="17">
        <f>SUMIFS('1802'!N:N,'1802'!A:A,A50)</f>
        <v>2.5</v>
      </c>
      <c r="AM50" s="20">
        <f t="shared" si="1"/>
        <v>81.18</v>
      </c>
    </row>
    <row r="51" spans="1:39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>
        <f>SUMIFS('1508'!N:N,'1508'!A:A,A51)</f>
        <v>0</v>
      </c>
      <c r="I51" s="17">
        <f>SUMIFS('1509'!N:N,'1509'!A:A,A51)</f>
        <v>0</v>
      </c>
      <c r="J51" s="17">
        <f>SUMIFS('1510'!N:N,'1510'!A:A,A51)</f>
        <v>0</v>
      </c>
      <c r="K51" s="17">
        <f>SUMIFS('1511'!N:N,'1511'!A:A,A51)</f>
        <v>0</v>
      </c>
      <c r="L51" s="17">
        <f>SUMIFS('1512'!N:N,'1512'!A:A,A51)</f>
        <v>0</v>
      </c>
      <c r="M51" s="17">
        <f>SUMIFS('1601'!N:N,'1601'!A:A,A51)</f>
        <v>0</v>
      </c>
      <c r="N51" s="17">
        <f>SUMIFS('1602'!N:N,'1602'!A:A,A51)</f>
        <v>0</v>
      </c>
      <c r="O51" s="17">
        <f>SUMIFS('1603'!N:N,'1603'!A:A,A51)</f>
        <v>0</v>
      </c>
      <c r="P51" s="17">
        <f>SUMIFS('1604'!N:N,'1604'!A:A,A51)</f>
        <v>49.66</v>
      </c>
      <c r="Q51" s="17">
        <f>SUMIFS('1605'!N:N,'1605'!A:A,A51)</f>
        <v>36.67</v>
      </c>
      <c r="R51" s="17">
        <f>SUMIFS('1606'!N:N,'1606'!A:A,A51)</f>
        <v>50.56</v>
      </c>
      <c r="S51" s="17">
        <f>SUMIFS('1607'!N:N,'1607'!A:A,A51)</f>
        <v>20</v>
      </c>
      <c r="T51" s="17">
        <f>SUMIFS('1608'!N:N,'1608'!A:A,A51)</f>
        <v>32.39</v>
      </c>
      <c r="U51" s="17">
        <f>SUMIFS('1609'!N:N,'1609'!A:A,A51)</f>
        <v>33.68</v>
      </c>
      <c r="V51" s="17">
        <f>SUMIFS('1610'!N:N,'1610'!A:A,A51)</f>
        <v>20</v>
      </c>
      <c r="W51" s="17">
        <f>SUMIFS('1611'!N:N,'1611'!A:A,A51)</f>
        <v>20</v>
      </c>
      <c r="X51" s="17">
        <f>SUMIFS('1612'!N:N,'1612'!A:A,A51)</f>
        <v>20</v>
      </c>
      <c r="Y51" s="17">
        <f>SUMIFS('1701'!N:N,'1701'!A:A,A51)</f>
        <v>20</v>
      </c>
      <c r="Z51" s="17">
        <f>SUMIFS('1702'!N:N,'1702'!A:A,A51)</f>
        <v>20</v>
      </c>
      <c r="AA51" s="17">
        <f>SUMIFS('1703'!N:N,'1703'!A:A,A51)</f>
        <v>20</v>
      </c>
      <c r="AB51" s="17">
        <f>SUMIFS('1704'!N:N,'1704'!A:A,A51)</f>
        <v>20</v>
      </c>
      <c r="AC51" s="17">
        <f>SUMIFS('1705'!N:N,'1705'!A:A,A51)</f>
        <v>20</v>
      </c>
      <c r="AD51" s="17">
        <f>SUMIFS('1706'!N:N,'1706'!A:A,A51)</f>
        <v>20</v>
      </c>
      <c r="AE51" s="17">
        <f>SUMIFS('1707'!N:N,'1707'!A:A,A51)</f>
        <v>20</v>
      </c>
      <c r="AF51" s="17">
        <f>SUMIFS('1708'!N:N,'1708'!A:A,A51)</f>
        <v>20</v>
      </c>
      <c r="AG51" s="17">
        <f>SUMIFS('1709'!N:N,'1709'!A:A,A51)</f>
        <v>20</v>
      </c>
      <c r="AH51" s="17">
        <f>SUMIFS('1710'!N:N,'1710'!A:A,A51)</f>
        <v>20</v>
      </c>
      <c r="AI51" s="17">
        <f>SUMIFS('1711'!N:N,'1711'!A:A,A51)</f>
        <v>20</v>
      </c>
      <c r="AJ51" s="17">
        <f>SUMIFS('1712'!N:N,'1712'!A:A,A51)</f>
        <v>20</v>
      </c>
      <c r="AK51" s="17">
        <f>SUMIFS('1801'!N:N,'1801'!A:A,A51)</f>
        <v>20</v>
      </c>
      <c r="AL51" s="17">
        <f>SUMIFS('1802'!N:N,'1802'!A:A,A51)</f>
        <v>20</v>
      </c>
      <c r="AM51" s="20">
        <f t="shared" si="1"/>
        <v>562.96</v>
      </c>
    </row>
    <row r="52" spans="1:39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>
        <f>SUMIFS('1508'!N:N,'1508'!A:A,A52)</f>
        <v>0</v>
      </c>
      <c r="I52" s="17">
        <f>SUMIFS('1509'!N:N,'1509'!A:A,A52)</f>
        <v>0</v>
      </c>
      <c r="J52" s="17">
        <f>SUMIFS('1510'!N:N,'1510'!A:A,A52)</f>
        <v>0</v>
      </c>
      <c r="K52" s="17">
        <f>SUMIFS('1511'!N:N,'1511'!A:A,A52)</f>
        <v>0</v>
      </c>
      <c r="L52" s="17">
        <f>SUMIFS('1512'!N:N,'1512'!A:A,A52)</f>
        <v>0</v>
      </c>
      <c r="M52" s="17">
        <f>SUMIFS('1601'!N:N,'1601'!A:A,A52)</f>
        <v>0</v>
      </c>
      <c r="N52" s="17">
        <f>SUMIFS('1602'!N:N,'1602'!A:A,A52)</f>
        <v>0</v>
      </c>
      <c r="O52" s="17">
        <f>SUMIFS('1603'!N:N,'1603'!A:A,A52)</f>
        <v>0</v>
      </c>
      <c r="P52" s="17">
        <f>SUMIFS('1604'!N:N,'1604'!A:A,A52)</f>
        <v>4</v>
      </c>
      <c r="Q52" s="17">
        <f>SUMIFS('1605'!N:N,'1605'!A:A,A52)</f>
        <v>4</v>
      </c>
      <c r="R52" s="17">
        <f>SUMIFS('1606'!N:N,'1606'!A:A,A52)</f>
        <v>6.5</v>
      </c>
      <c r="S52" s="17">
        <f>SUMIFS('1607'!N:N,'1607'!A:A,A52)</f>
        <v>2.5</v>
      </c>
      <c r="T52" s="17">
        <f>SUMIFS('1608'!N:N,'1608'!A:A,A52)</f>
        <v>2.5</v>
      </c>
      <c r="U52" s="17">
        <f>SUMIFS('1609'!N:N,'1609'!A:A,A52)</f>
        <v>2.5</v>
      </c>
      <c r="V52" s="17">
        <f>SUMIFS('1610'!N:N,'1610'!A:A,A52)</f>
        <v>2.61</v>
      </c>
      <c r="W52" s="17">
        <f>SUMIFS('1611'!N:N,'1611'!A:A,A52)</f>
        <v>2.5</v>
      </c>
      <c r="X52" s="17">
        <f>SUMIFS('1612'!N:N,'1612'!A:A,A52)</f>
        <v>2.5</v>
      </c>
      <c r="Y52" s="17">
        <f>SUMIFS('1701'!N:N,'1701'!A:A,A52)</f>
        <v>5</v>
      </c>
      <c r="Z52" s="17">
        <f>SUMIFS('1702'!N:N,'1702'!A:A,A52)</f>
        <v>5</v>
      </c>
      <c r="AA52" s="17">
        <f>SUMIFS('1703'!N:N,'1703'!A:A,A52)</f>
        <v>5</v>
      </c>
      <c r="AB52" s="17">
        <f>SUMIFS('1704'!N:N,'1704'!A:A,A52)</f>
        <v>5</v>
      </c>
      <c r="AC52" s="17">
        <f>SUMIFS('1705'!N:N,'1705'!A:A,A52)</f>
        <v>5</v>
      </c>
      <c r="AD52" s="17">
        <f>SUMIFS('1706'!N:N,'1706'!A:A,A52)</f>
        <v>5</v>
      </c>
      <c r="AE52" s="17">
        <f>SUMIFS('1707'!N:N,'1707'!A:A,A52)</f>
        <v>5</v>
      </c>
      <c r="AF52" s="17">
        <f>SUMIFS('1708'!N:N,'1708'!A:A,A52)</f>
        <v>5</v>
      </c>
      <c r="AG52" s="17">
        <f>SUMIFS('1709'!N:N,'1709'!A:A,A52)</f>
        <v>5</v>
      </c>
      <c r="AH52" s="17">
        <f>SUMIFS('1710'!N:N,'1710'!A:A,A52)</f>
        <v>5</v>
      </c>
      <c r="AI52" s="17">
        <f>SUMIFS('1711'!N:N,'1711'!A:A,A52)</f>
        <v>5</v>
      </c>
      <c r="AJ52" s="17">
        <f>SUMIFS('1712'!N:N,'1712'!A:A,A52)</f>
        <v>5</v>
      </c>
      <c r="AK52" s="17">
        <f>SUMIFS('1801'!N:N,'1801'!A:A,A52)</f>
        <v>5</v>
      </c>
      <c r="AL52" s="17">
        <f>SUMIFS('1802'!N:N,'1802'!A:A,A52)</f>
        <v>5</v>
      </c>
      <c r="AM52" s="20">
        <f t="shared" si="1"/>
        <v>99.61</v>
      </c>
    </row>
    <row r="53" spans="1:39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>
        <f>SUMIFS('1508'!N:N,'1508'!A:A,A53)</f>
        <v>0</v>
      </c>
      <c r="I53" s="17">
        <f>SUMIFS('1509'!N:N,'1509'!A:A,A53)</f>
        <v>0</v>
      </c>
      <c r="J53" s="17">
        <f>SUMIFS('1510'!N:N,'1510'!A:A,A53)</f>
        <v>0</v>
      </c>
      <c r="K53" s="17">
        <f>SUMIFS('1511'!N:N,'1511'!A:A,A53)</f>
        <v>0</v>
      </c>
      <c r="L53" s="17">
        <f>SUMIFS('1512'!N:N,'1512'!A:A,A53)</f>
        <v>0</v>
      </c>
      <c r="M53" s="17">
        <f>SUMIFS('1601'!N:N,'1601'!A:A,A53)</f>
        <v>0</v>
      </c>
      <c r="N53" s="17">
        <f>SUMIFS('1602'!N:N,'1602'!A:A,A53)</f>
        <v>0</v>
      </c>
      <c r="O53" s="17">
        <f>SUMIFS('1603'!N:N,'1603'!A:A,A53)</f>
        <v>0</v>
      </c>
      <c r="P53" s="17">
        <f>SUMIFS('1604'!N:N,'1604'!A:A,A53)</f>
        <v>10.32</v>
      </c>
      <c r="Q53" s="17">
        <f>SUMIFS('1605'!N:N,'1605'!A:A,A53)</f>
        <v>0</v>
      </c>
      <c r="R53" s="17">
        <f>SUMIFS('1606'!N:N,'1606'!A:A,A53)</f>
        <v>0</v>
      </c>
      <c r="S53" s="17">
        <f>SUMIFS('1607'!N:N,'1607'!A:A,A53)</f>
        <v>0</v>
      </c>
      <c r="T53" s="17">
        <f>SUMIFS('1608'!N:N,'1608'!A:A,A53)</f>
        <v>0</v>
      </c>
      <c r="U53" s="17">
        <f>SUMIFS('1609'!N:N,'1609'!A:A,A53)</f>
        <v>0</v>
      </c>
      <c r="V53" s="17">
        <f>SUMIFS('1610'!N:N,'1610'!A:A,A53)</f>
        <v>0</v>
      </c>
      <c r="W53" s="17">
        <f>SUMIFS('1611'!N:N,'1611'!A:A,A53)</f>
        <v>0</v>
      </c>
      <c r="X53" s="17">
        <f>SUMIFS('1612'!N:N,'1612'!A:A,A53)</f>
        <v>0</v>
      </c>
      <c r="Y53" s="17">
        <f>SUMIFS('1701'!N:N,'1701'!A:A,A53)</f>
        <v>0</v>
      </c>
      <c r="Z53" s="17">
        <f>SUMIFS('1702'!N:N,'1702'!A:A,A53)</f>
        <v>0</v>
      </c>
      <c r="AA53" s="17">
        <f>SUMIFS('1703'!N:N,'1703'!A:A,A53)</f>
        <v>0</v>
      </c>
      <c r="AB53" s="17">
        <f>SUMIFS('1704'!N:N,'1704'!A:A,A53)</f>
        <v>0</v>
      </c>
      <c r="AC53" s="17">
        <f>SUMIFS('1705'!N:N,'1705'!A:A,A53)</f>
        <v>0</v>
      </c>
      <c r="AD53" s="17">
        <f>SUMIFS('1706'!N:N,'1706'!A:A,A53)</f>
        <v>0</v>
      </c>
      <c r="AE53" s="17">
        <f>SUMIFS('1707'!N:N,'1707'!A:A,A53)</f>
        <v>0</v>
      </c>
      <c r="AF53" s="17">
        <f>SUMIFS('1708'!N:N,'1708'!A:A,A53)</f>
        <v>0</v>
      </c>
      <c r="AG53" s="17">
        <f>SUMIFS('1709'!N:N,'1709'!A:A,A53)</f>
        <v>0</v>
      </c>
      <c r="AH53" s="17">
        <f>SUMIFS('1710'!N:N,'1710'!A:A,A53)</f>
        <v>0</v>
      </c>
      <c r="AI53" s="17">
        <f>SUMIFS('1711'!N:N,'1711'!A:A,A53)</f>
        <v>0</v>
      </c>
      <c r="AJ53" s="17">
        <f>SUMIFS('1712'!N:N,'1712'!A:A,A53)</f>
        <v>0</v>
      </c>
      <c r="AK53" s="17">
        <f>SUMIFS('1801'!N:N,'1801'!A:A,A53)</f>
        <v>0</v>
      </c>
      <c r="AL53" s="17">
        <f>SUMIFS('1802'!N:N,'1802'!A:A,A53)</f>
        <v>0</v>
      </c>
      <c r="AM53" s="20">
        <f t="shared" si="1"/>
        <v>10.32</v>
      </c>
    </row>
    <row r="54" spans="1:39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>
        <f>SUMIFS('1508'!N:N,'1508'!A:A,A54)</f>
        <v>0</v>
      </c>
      <c r="I54" s="17">
        <f>SUMIFS('1509'!N:N,'1509'!A:A,A54)</f>
        <v>0</v>
      </c>
      <c r="J54" s="17">
        <f>SUMIFS('1510'!N:N,'1510'!A:A,A54)</f>
        <v>0</v>
      </c>
      <c r="K54" s="17">
        <f>SUMIFS('1511'!N:N,'1511'!A:A,A54)</f>
        <v>0</v>
      </c>
      <c r="L54" s="17">
        <f>SUMIFS('1512'!N:N,'1512'!A:A,A54)</f>
        <v>0</v>
      </c>
      <c r="M54" s="17">
        <f>SUMIFS('1601'!N:N,'1601'!A:A,A54)</f>
        <v>0</v>
      </c>
      <c r="N54" s="17">
        <f>SUMIFS('1602'!N:N,'1602'!A:A,A54)</f>
        <v>0</v>
      </c>
      <c r="O54" s="17">
        <f>SUMIFS('1603'!N:N,'1603'!A:A,A54)</f>
        <v>0</v>
      </c>
      <c r="P54" s="17">
        <f>SUMIFS('1604'!N:N,'1604'!A:A,A54)</f>
        <v>2.5</v>
      </c>
      <c r="Q54" s="17">
        <f>SUMIFS('1605'!N:N,'1605'!A:A,A54)</f>
        <v>2.5</v>
      </c>
      <c r="R54" s="17">
        <f>SUMIFS('1606'!N:N,'1606'!A:A,A54)</f>
        <v>15.1</v>
      </c>
      <c r="S54" s="17">
        <f>SUMIFS('1607'!N:N,'1607'!A:A,A54)</f>
        <v>0</v>
      </c>
      <c r="T54" s="17">
        <f>SUMIFS('1608'!N:N,'1608'!A:A,A54)</f>
        <v>0</v>
      </c>
      <c r="U54" s="17">
        <f>SUMIFS('1609'!N:N,'1609'!A:A,A54)</f>
        <v>0</v>
      </c>
      <c r="V54" s="17">
        <f>SUMIFS('1610'!N:N,'1610'!A:A,A54)</f>
        <v>0</v>
      </c>
      <c r="W54" s="17">
        <f>SUMIFS('1611'!N:N,'1611'!A:A,A54)</f>
        <v>0</v>
      </c>
      <c r="X54" s="17">
        <f>SUMIFS('1612'!N:N,'1612'!A:A,A54)</f>
        <v>0</v>
      </c>
      <c r="Y54" s="17">
        <f>SUMIFS('1701'!N:N,'1701'!A:A,A54)</f>
        <v>0</v>
      </c>
      <c r="Z54" s="17">
        <f>SUMIFS('1702'!N:N,'1702'!A:A,A54)</f>
        <v>0</v>
      </c>
      <c r="AA54" s="17">
        <f>SUMIFS('1703'!N:N,'1703'!A:A,A54)</f>
        <v>0</v>
      </c>
      <c r="AB54" s="17">
        <f>SUMIFS('1704'!N:N,'1704'!A:A,A54)</f>
        <v>0</v>
      </c>
      <c r="AC54" s="17">
        <f>SUMIFS('1705'!N:N,'1705'!A:A,A54)</f>
        <v>0</v>
      </c>
      <c r="AD54" s="17">
        <f>SUMIFS('1706'!N:N,'1706'!A:A,A54)</f>
        <v>0</v>
      </c>
      <c r="AE54" s="17">
        <f>SUMIFS('1707'!N:N,'1707'!A:A,A54)</f>
        <v>0</v>
      </c>
      <c r="AF54" s="17">
        <f>SUMIFS('1708'!N:N,'1708'!A:A,A54)</f>
        <v>0</v>
      </c>
      <c r="AG54" s="17">
        <f>SUMIFS('1709'!N:N,'1709'!A:A,A54)</f>
        <v>0</v>
      </c>
      <c r="AH54" s="17">
        <f>SUMIFS('1710'!N:N,'1710'!A:A,A54)</f>
        <v>0</v>
      </c>
      <c r="AI54" s="17">
        <f>SUMIFS('1711'!N:N,'1711'!A:A,A54)</f>
        <v>0</v>
      </c>
      <c r="AJ54" s="17">
        <f>SUMIFS('1712'!N:N,'1712'!A:A,A54)</f>
        <v>0</v>
      </c>
      <c r="AK54" s="17">
        <f>SUMIFS('1801'!N:N,'1801'!A:A,A54)</f>
        <v>0</v>
      </c>
      <c r="AL54" s="17">
        <f>SUMIFS('1802'!N:N,'1802'!A:A,A54)</f>
        <v>0</v>
      </c>
      <c r="AM54" s="20">
        <f t="shared" si="1"/>
        <v>20.1</v>
      </c>
    </row>
    <row r="55" spans="1:39">
      <c r="A55" s="17">
        <v>232094</v>
      </c>
      <c r="B55" s="17" t="s">
        <v>140</v>
      </c>
      <c r="C55" s="17" t="s">
        <v>16</v>
      </c>
      <c r="D55" s="18">
        <v>42495</v>
      </c>
      <c r="E55" s="17" t="s">
        <v>17</v>
      </c>
      <c r="F55" s="17">
        <v>13194596220</v>
      </c>
      <c r="G55" s="17" t="s">
        <v>18</v>
      </c>
      <c r="H55" s="17">
        <f>SUMIFS('1508'!N:N,'1508'!A:A,A55)</f>
        <v>0</v>
      </c>
      <c r="I55" s="17">
        <f>SUMIFS('1509'!N:N,'1509'!A:A,A55)</f>
        <v>0</v>
      </c>
      <c r="J55" s="17">
        <f>SUMIFS('1510'!N:N,'1510'!A:A,A55)</f>
        <v>0</v>
      </c>
      <c r="K55" s="17">
        <f>SUMIFS('1511'!N:N,'1511'!A:A,A55)</f>
        <v>0</v>
      </c>
      <c r="L55" s="17">
        <f>SUMIFS('1512'!N:N,'1512'!A:A,A55)</f>
        <v>0</v>
      </c>
      <c r="M55" s="17">
        <f>SUMIFS('1601'!N:N,'1601'!A:A,A55)</f>
        <v>0</v>
      </c>
      <c r="N55" s="17">
        <f>SUMIFS('1602'!N:N,'1602'!A:A,A55)</f>
        <v>0</v>
      </c>
      <c r="O55" s="17">
        <f>SUMIFS('1603'!N:N,'1603'!A:A,A55)</f>
        <v>0</v>
      </c>
      <c r="P55" s="17">
        <f>SUMIFS('1604'!N:N,'1604'!A:A,A55)</f>
        <v>0</v>
      </c>
      <c r="Q55" s="17">
        <f>SUMIFS('1605'!N:N,'1605'!A:A,A55)</f>
        <v>10</v>
      </c>
      <c r="R55" s="17">
        <f>SUMIFS('1606'!N:N,'1606'!A:A,A55)</f>
        <v>10</v>
      </c>
      <c r="S55" s="17">
        <f>SUMIFS('1607'!N:N,'1607'!A:A,A55)</f>
        <v>10</v>
      </c>
      <c r="T55" s="17">
        <f>SUMIFS('1608'!N:N,'1608'!A:A,A55)</f>
        <v>10</v>
      </c>
      <c r="U55" s="17">
        <f>SUMIFS('1609'!N:N,'1609'!A:A,A55)</f>
        <v>10</v>
      </c>
      <c r="V55" s="17">
        <f>SUMIFS('1610'!N:N,'1610'!A:A,A55)</f>
        <v>10</v>
      </c>
      <c r="W55" s="17">
        <f>SUMIFS('1611'!N:N,'1611'!A:A,A55)</f>
        <v>4.03</v>
      </c>
      <c r="X55" s="17">
        <f>SUMIFS('1612'!N:N,'1612'!A:A,A55)</f>
        <v>0</v>
      </c>
      <c r="Y55" s="17">
        <f>SUMIFS('1701'!N:N,'1701'!A:A,A55)</f>
        <v>0</v>
      </c>
      <c r="Z55" s="17">
        <f>SUMIFS('1702'!N:N,'1702'!A:A,A55)</f>
        <v>0</v>
      </c>
      <c r="AA55" s="17">
        <f>SUMIFS('1703'!N:N,'1703'!A:A,A55)</f>
        <v>0</v>
      </c>
      <c r="AB55" s="17">
        <f>SUMIFS('1704'!N:N,'1704'!A:A,A55)</f>
        <v>0</v>
      </c>
      <c r="AC55" s="17">
        <f>SUMIFS('1705'!N:N,'1705'!A:A,A55)</f>
        <v>0</v>
      </c>
      <c r="AD55" s="17">
        <f>SUMIFS('1706'!N:N,'1706'!A:A,A55)</f>
        <v>0</v>
      </c>
      <c r="AE55" s="17">
        <f>SUMIFS('1707'!N:N,'1707'!A:A,A55)</f>
        <v>0</v>
      </c>
      <c r="AF55" s="17">
        <f>SUMIFS('1708'!N:N,'1708'!A:A,A55)</f>
        <v>0</v>
      </c>
      <c r="AG55" s="17">
        <f>SUMIFS('1709'!N:N,'1709'!A:A,A55)</f>
        <v>0</v>
      </c>
      <c r="AH55" s="17">
        <f>SUMIFS('1710'!N:N,'1710'!A:A,A55)</f>
        <v>0</v>
      </c>
      <c r="AI55" s="17">
        <f>SUMIFS('1711'!N:N,'1711'!A:A,A55)</f>
        <v>0</v>
      </c>
      <c r="AJ55" s="17">
        <f>SUMIFS('1712'!N:N,'1712'!A:A,A55)</f>
        <v>0</v>
      </c>
      <c r="AK55" s="17">
        <f>SUMIFS('1801'!N:N,'1801'!A:A,A55)</f>
        <v>0</v>
      </c>
      <c r="AL55" s="17">
        <f>SUMIFS('1802'!N:N,'1802'!A:A,A55)</f>
        <v>0</v>
      </c>
      <c r="AM55" s="20">
        <f t="shared" si="1"/>
        <v>64.03</v>
      </c>
    </row>
    <row r="56" spans="1:39">
      <c r="A56" s="17">
        <v>232187</v>
      </c>
      <c r="B56" s="17" t="s">
        <v>142</v>
      </c>
      <c r="C56" s="17" t="s">
        <v>26</v>
      </c>
      <c r="D56" s="18">
        <v>42499</v>
      </c>
      <c r="E56" s="17" t="s">
        <v>17</v>
      </c>
      <c r="F56" s="17">
        <v>13089740575</v>
      </c>
      <c r="G56" s="17" t="s">
        <v>18</v>
      </c>
      <c r="H56" s="17">
        <f>SUMIFS('1508'!N:N,'1508'!A:A,A56)</f>
        <v>0</v>
      </c>
      <c r="I56" s="17">
        <f>SUMIFS('1509'!N:N,'1509'!A:A,A56)</f>
        <v>0</v>
      </c>
      <c r="J56" s="17">
        <f>SUMIFS('1510'!N:N,'1510'!A:A,A56)</f>
        <v>0</v>
      </c>
      <c r="K56" s="17">
        <f>SUMIFS('1511'!N:N,'1511'!A:A,A56)</f>
        <v>0</v>
      </c>
      <c r="L56" s="17">
        <f>SUMIFS('1512'!N:N,'1512'!A:A,A56)</f>
        <v>0</v>
      </c>
      <c r="M56" s="17">
        <f>SUMIFS('1601'!N:N,'1601'!A:A,A56)</f>
        <v>0</v>
      </c>
      <c r="N56" s="17">
        <f>SUMIFS('1602'!N:N,'1602'!A:A,A56)</f>
        <v>0</v>
      </c>
      <c r="O56" s="17">
        <f>SUMIFS('1603'!N:N,'1603'!A:A,A56)</f>
        <v>0</v>
      </c>
      <c r="P56" s="17">
        <f>SUMIFS('1604'!N:N,'1604'!A:A,A56)</f>
        <v>0</v>
      </c>
      <c r="Q56" s="17">
        <f>SUMIFS('1605'!N:N,'1605'!A:A,A56)</f>
        <v>2.5</v>
      </c>
      <c r="R56" s="17">
        <f>SUMIFS('1606'!N:N,'1606'!A:A,A56)</f>
        <v>2.5</v>
      </c>
      <c r="S56" s="17">
        <f>SUMIFS('1607'!N:N,'1607'!A:A,A56)</f>
        <v>2.5</v>
      </c>
      <c r="T56" s="17">
        <f>SUMIFS('1608'!N:N,'1608'!A:A,A56)</f>
        <v>5.19</v>
      </c>
      <c r="U56" s="17">
        <f>SUMIFS('1609'!N:N,'1609'!A:A,A56)</f>
        <v>5</v>
      </c>
      <c r="V56" s="17">
        <f>SUMIFS('1610'!N:N,'1610'!A:A,A56)</f>
        <v>0</v>
      </c>
      <c r="W56" s="17">
        <f>SUMIFS('1611'!N:N,'1611'!A:A,A56)</f>
        <v>5</v>
      </c>
      <c r="X56" s="17">
        <f>SUMIFS('1612'!N:N,'1612'!A:A,A56)</f>
        <v>11.47</v>
      </c>
      <c r="Y56" s="17">
        <f>SUMIFS('1701'!N:N,'1701'!A:A,A56)</f>
        <v>5</v>
      </c>
      <c r="Z56" s="17">
        <f>SUMIFS('1702'!N:N,'1702'!A:A,A56)</f>
        <v>2.5</v>
      </c>
      <c r="AA56" s="17">
        <f>SUMIFS('1703'!N:N,'1703'!A:A,A56)</f>
        <v>2.5</v>
      </c>
      <c r="AB56" s="17">
        <f>SUMIFS('1704'!N:N,'1704'!A:A,A56)</f>
        <v>2.5</v>
      </c>
      <c r="AC56" s="17">
        <f>SUMIFS('1705'!N:N,'1705'!A:A,A56)</f>
        <v>2.5</v>
      </c>
      <c r="AD56" s="17">
        <f>SUMIFS('1706'!N:N,'1706'!A:A,A56)</f>
        <v>2.5</v>
      </c>
      <c r="AE56" s="17">
        <f>SUMIFS('1707'!N:N,'1707'!A:A,A56)</f>
        <v>2.5</v>
      </c>
      <c r="AF56" s="17">
        <f>SUMIFS('1708'!N:N,'1708'!A:A,A56)</f>
        <v>2.5</v>
      </c>
      <c r="AG56" s="17">
        <f>SUMIFS('1709'!N:N,'1709'!A:A,A56)</f>
        <v>2.5</v>
      </c>
      <c r="AH56" s="17">
        <f>SUMIFS('1710'!N:N,'1710'!A:A,A56)</f>
        <v>2.5</v>
      </c>
      <c r="AI56" s="17">
        <f>SUMIFS('1711'!N:N,'1711'!A:A,A56)</f>
        <v>2.5</v>
      </c>
      <c r="AJ56" s="17">
        <f>SUMIFS('1712'!N:N,'1712'!A:A,A56)</f>
        <v>2.81</v>
      </c>
      <c r="AK56" s="17">
        <f>SUMIFS('1801'!N:N,'1801'!A:A,A56)</f>
        <v>2.5</v>
      </c>
      <c r="AL56" s="17">
        <f>SUMIFS('1802'!N:N,'1802'!A:A,A56)</f>
        <v>2.5</v>
      </c>
      <c r="AM56" s="20">
        <f t="shared" si="1"/>
        <v>71.97</v>
      </c>
    </row>
    <row r="57" spans="1:39">
      <c r="A57" s="17">
        <v>232262</v>
      </c>
      <c r="B57" s="17" t="s">
        <v>144</v>
      </c>
      <c r="C57" s="17" t="s">
        <v>61</v>
      </c>
      <c r="D57" s="18">
        <v>42501</v>
      </c>
      <c r="E57" s="17" t="s">
        <v>17</v>
      </c>
      <c r="F57" s="17">
        <v>13009968712</v>
      </c>
      <c r="G57" s="17" t="s">
        <v>18</v>
      </c>
      <c r="H57" s="17">
        <f>SUMIFS('1508'!N:N,'1508'!A:A,A57)</f>
        <v>0</v>
      </c>
      <c r="I57" s="17">
        <f>SUMIFS('1509'!N:N,'1509'!A:A,A57)</f>
        <v>0</v>
      </c>
      <c r="J57" s="17">
        <f>SUMIFS('1510'!N:N,'1510'!A:A,A57)</f>
        <v>0</v>
      </c>
      <c r="K57" s="17">
        <f>SUMIFS('1511'!N:N,'1511'!A:A,A57)</f>
        <v>0</v>
      </c>
      <c r="L57" s="17">
        <f>SUMIFS('1512'!N:N,'1512'!A:A,A57)</f>
        <v>0</v>
      </c>
      <c r="M57" s="17">
        <f>SUMIFS('1601'!N:N,'1601'!A:A,A57)</f>
        <v>0</v>
      </c>
      <c r="N57" s="17">
        <f>SUMIFS('1602'!N:N,'1602'!A:A,A57)</f>
        <v>0</v>
      </c>
      <c r="O57" s="17">
        <f>SUMIFS('1603'!N:N,'1603'!A:A,A57)</f>
        <v>0</v>
      </c>
      <c r="P57" s="17">
        <f>SUMIFS('1604'!N:N,'1604'!A:A,A57)</f>
        <v>0</v>
      </c>
      <c r="Q57" s="17">
        <f>SUMIFS('1605'!N:N,'1605'!A:A,A57)</f>
        <v>2.5</v>
      </c>
      <c r="R57" s="17">
        <f>SUMIFS('1606'!N:N,'1606'!A:A,A57)</f>
        <v>2.5</v>
      </c>
      <c r="S57" s="17">
        <f>SUMIFS('1607'!N:N,'1607'!A:A,A57)</f>
        <v>2.5</v>
      </c>
      <c r="T57" s="17">
        <f>SUMIFS('1608'!N:N,'1608'!A:A,A57)</f>
        <v>2.5</v>
      </c>
      <c r="U57" s="17">
        <f>SUMIFS('1609'!N:N,'1609'!A:A,A57)</f>
        <v>2.5</v>
      </c>
      <c r="V57" s="17">
        <f>SUMIFS('1610'!N:N,'1610'!A:A,A57)</f>
        <v>2.5</v>
      </c>
      <c r="W57" s="17">
        <f>SUMIFS('1611'!N:N,'1611'!A:A,A57)</f>
        <v>2.5</v>
      </c>
      <c r="X57" s="17">
        <f>SUMIFS('1612'!N:N,'1612'!A:A,A57)</f>
        <v>2.5</v>
      </c>
      <c r="Y57" s="17">
        <f>SUMIFS('1701'!N:N,'1701'!A:A,A57)</f>
        <v>2.5</v>
      </c>
      <c r="Z57" s="17">
        <f>SUMIFS('1702'!N:N,'1702'!A:A,A57)</f>
        <v>2.5</v>
      </c>
      <c r="AA57" s="17">
        <f>SUMIFS('1703'!N:N,'1703'!A:A,A57)</f>
        <v>2.5</v>
      </c>
      <c r="AB57" s="17">
        <f>SUMIFS('1704'!N:N,'1704'!A:A,A57)</f>
        <v>2.5</v>
      </c>
      <c r="AC57" s="17">
        <f>SUMIFS('1705'!N:N,'1705'!A:A,A57)</f>
        <v>2.5</v>
      </c>
      <c r="AD57" s="17">
        <f>SUMIFS('1706'!N:N,'1706'!A:A,A57)</f>
        <v>2.5</v>
      </c>
      <c r="AE57" s="17">
        <f>SUMIFS('1707'!N:N,'1707'!A:A,A57)</f>
        <v>2.5</v>
      </c>
      <c r="AF57" s="17">
        <f>SUMIFS('1708'!N:N,'1708'!A:A,A57)</f>
        <v>2.5</v>
      </c>
      <c r="AG57" s="17">
        <f>SUMIFS('1709'!N:N,'1709'!A:A,A57)</f>
        <v>0</v>
      </c>
      <c r="AH57" s="17">
        <f>SUMIFS('1710'!N:N,'1710'!A:A,A57)</f>
        <v>2.5</v>
      </c>
      <c r="AI57" s="17">
        <f>SUMIFS('1711'!N:N,'1711'!A:A,A57)</f>
        <v>2.5</v>
      </c>
      <c r="AJ57" s="17">
        <f>SUMIFS('1712'!N:N,'1712'!A:A,A57)</f>
        <v>2.5</v>
      </c>
      <c r="AK57" s="17">
        <f>SUMIFS('1801'!N:N,'1801'!A:A,A57)</f>
        <v>2.5</v>
      </c>
      <c r="AL57" s="17">
        <f>SUMIFS('1802'!N:N,'1802'!A:A,A57)</f>
        <v>2.5</v>
      </c>
      <c r="AM57" s="20">
        <f t="shared" si="1"/>
        <v>52.5</v>
      </c>
    </row>
    <row r="58" spans="1:39">
      <c r="A58" s="17">
        <v>232268</v>
      </c>
      <c r="B58" s="17" t="s">
        <v>146</v>
      </c>
      <c r="C58" s="17" t="s">
        <v>67</v>
      </c>
      <c r="D58" s="18">
        <v>42501</v>
      </c>
      <c r="E58" s="17" t="s">
        <v>17</v>
      </c>
      <c r="F58" s="17">
        <v>13039775697</v>
      </c>
      <c r="G58" s="17" t="s">
        <v>18</v>
      </c>
      <c r="H58" s="17">
        <f>SUMIFS('1508'!N:N,'1508'!A:A,A58)</f>
        <v>0</v>
      </c>
      <c r="I58" s="17">
        <f>SUMIFS('1509'!N:N,'1509'!A:A,A58)</f>
        <v>0</v>
      </c>
      <c r="J58" s="17">
        <f>SUMIFS('1510'!N:N,'1510'!A:A,A58)</f>
        <v>0</v>
      </c>
      <c r="K58" s="17">
        <f>SUMIFS('1511'!N:N,'1511'!A:A,A58)</f>
        <v>0</v>
      </c>
      <c r="L58" s="17">
        <f>SUMIFS('1512'!N:N,'1512'!A:A,A58)</f>
        <v>0</v>
      </c>
      <c r="M58" s="17">
        <f>SUMIFS('1601'!N:N,'1601'!A:A,A58)</f>
        <v>0</v>
      </c>
      <c r="N58" s="17">
        <f>SUMIFS('1602'!N:N,'1602'!A:A,A58)</f>
        <v>0</v>
      </c>
      <c r="O58" s="17">
        <f>SUMIFS('1603'!N:N,'1603'!A:A,A58)</f>
        <v>0</v>
      </c>
      <c r="P58" s="17">
        <f>SUMIFS('1604'!N:N,'1604'!A:A,A58)</f>
        <v>0</v>
      </c>
      <c r="Q58" s="17">
        <f>SUMIFS('1605'!N:N,'1605'!A:A,A58)</f>
        <v>81.87</v>
      </c>
      <c r="R58" s="17">
        <f>SUMIFS('1606'!N:N,'1606'!A:A,A58)</f>
        <v>40</v>
      </c>
      <c r="S58" s="17">
        <f>SUMIFS('1607'!N:N,'1607'!A:A,A58)</f>
        <v>0</v>
      </c>
      <c r="T58" s="17">
        <f>SUMIFS('1608'!N:N,'1608'!A:A,A58)</f>
        <v>0</v>
      </c>
      <c r="U58" s="17">
        <f>SUMIFS('1609'!N:N,'1609'!A:A,A58)</f>
        <v>0</v>
      </c>
      <c r="V58" s="17">
        <f>SUMIFS('1610'!N:N,'1610'!A:A,A58)</f>
        <v>0</v>
      </c>
      <c r="W58" s="17">
        <f>SUMIFS('1611'!N:N,'1611'!A:A,A58)</f>
        <v>0</v>
      </c>
      <c r="X58" s="17">
        <f>SUMIFS('1612'!N:N,'1612'!A:A,A58)</f>
        <v>0</v>
      </c>
      <c r="Y58" s="17">
        <f>SUMIFS('1701'!N:N,'1701'!A:A,A58)</f>
        <v>0</v>
      </c>
      <c r="Z58" s="17">
        <f>SUMIFS('1702'!N:N,'1702'!A:A,A58)</f>
        <v>0</v>
      </c>
      <c r="AA58" s="17">
        <f>SUMIFS('1703'!N:N,'1703'!A:A,A58)</f>
        <v>0</v>
      </c>
      <c r="AB58" s="17">
        <f>SUMIFS('1704'!N:N,'1704'!A:A,A58)</f>
        <v>0</v>
      </c>
      <c r="AC58" s="17">
        <f>SUMIFS('1705'!N:N,'1705'!A:A,A58)</f>
        <v>0</v>
      </c>
      <c r="AD58" s="17">
        <f>SUMIFS('1706'!N:N,'1706'!A:A,A58)</f>
        <v>0</v>
      </c>
      <c r="AE58" s="17">
        <f>SUMIFS('1707'!N:N,'1707'!A:A,A58)</f>
        <v>0</v>
      </c>
      <c r="AF58" s="17">
        <f>SUMIFS('1708'!N:N,'1708'!A:A,A58)</f>
        <v>0</v>
      </c>
      <c r="AG58" s="17">
        <f>SUMIFS('1709'!N:N,'1709'!A:A,A58)</f>
        <v>0</v>
      </c>
      <c r="AH58" s="17">
        <f>SUMIFS('1710'!N:N,'1710'!A:A,A58)</f>
        <v>0</v>
      </c>
      <c r="AI58" s="17">
        <f>SUMIFS('1711'!N:N,'1711'!A:A,A58)</f>
        <v>0</v>
      </c>
      <c r="AJ58" s="17">
        <f>SUMIFS('1712'!N:N,'1712'!A:A,A58)</f>
        <v>0</v>
      </c>
      <c r="AK58" s="17">
        <f>SUMIFS('1801'!N:N,'1801'!A:A,A58)</f>
        <v>0</v>
      </c>
      <c r="AL58" s="17">
        <f>SUMIFS('1802'!N:N,'1802'!A:A,A58)</f>
        <v>0</v>
      </c>
      <c r="AM58" s="20">
        <f t="shared" si="1"/>
        <v>121.87</v>
      </c>
    </row>
    <row r="59" spans="1:39">
      <c r="A59" s="17">
        <v>232269</v>
      </c>
      <c r="B59" s="17" t="s">
        <v>148</v>
      </c>
      <c r="C59" s="17" t="s">
        <v>20</v>
      </c>
      <c r="D59" s="18">
        <v>42501</v>
      </c>
      <c r="E59" s="17" t="s">
        <v>17</v>
      </c>
      <c r="F59" s="17">
        <v>13144635512</v>
      </c>
      <c r="G59" s="17" t="s">
        <v>18</v>
      </c>
      <c r="H59" s="17">
        <f>SUMIFS('1508'!N:N,'1508'!A:A,A59)</f>
        <v>0</v>
      </c>
      <c r="I59" s="17">
        <f>SUMIFS('1509'!N:N,'1509'!A:A,A59)</f>
        <v>0</v>
      </c>
      <c r="J59" s="17">
        <f>SUMIFS('1510'!N:N,'1510'!A:A,A59)</f>
        <v>0</v>
      </c>
      <c r="K59" s="17">
        <f>SUMIFS('1511'!N:N,'1511'!A:A,A59)</f>
        <v>0</v>
      </c>
      <c r="L59" s="17">
        <f>SUMIFS('1512'!N:N,'1512'!A:A,A59)</f>
        <v>0</v>
      </c>
      <c r="M59" s="17">
        <f>SUMIFS('1601'!N:N,'1601'!A:A,A59)</f>
        <v>0</v>
      </c>
      <c r="N59" s="17">
        <f>SUMIFS('1602'!N:N,'1602'!A:A,A59)</f>
        <v>0</v>
      </c>
      <c r="O59" s="17">
        <f>SUMIFS('1603'!N:N,'1603'!A:A,A59)</f>
        <v>0</v>
      </c>
      <c r="P59" s="17">
        <f>SUMIFS('1604'!N:N,'1604'!A:A,A59)</f>
        <v>0</v>
      </c>
      <c r="Q59" s="17">
        <f>SUMIFS('1605'!N:N,'1605'!A:A,A59)</f>
        <v>5</v>
      </c>
      <c r="R59" s="17">
        <f>SUMIFS('1606'!N:N,'1606'!A:A,A59)</f>
        <v>0</v>
      </c>
      <c r="S59" s="17">
        <f>SUMIFS('1607'!N:N,'1607'!A:A,A59)</f>
        <v>0</v>
      </c>
      <c r="T59" s="17">
        <f>SUMIFS('1608'!N:N,'1608'!A:A,A59)</f>
        <v>0</v>
      </c>
      <c r="U59" s="17">
        <f>SUMIFS('1609'!N:N,'1609'!A:A,A59)</f>
        <v>0</v>
      </c>
      <c r="V59" s="17">
        <f>SUMIFS('1610'!N:N,'1610'!A:A,A59)</f>
        <v>0</v>
      </c>
      <c r="W59" s="17">
        <f>SUMIFS('1611'!N:N,'1611'!A:A,A59)</f>
        <v>0</v>
      </c>
      <c r="X59" s="17">
        <f>SUMIFS('1612'!N:N,'1612'!A:A,A59)</f>
        <v>0</v>
      </c>
      <c r="Y59" s="17">
        <f>SUMIFS('1701'!N:N,'1701'!A:A,A59)</f>
        <v>0</v>
      </c>
      <c r="Z59" s="17">
        <f>SUMIFS('1702'!N:N,'1702'!A:A,A59)</f>
        <v>0</v>
      </c>
      <c r="AA59" s="17">
        <f>SUMIFS('1703'!N:N,'1703'!A:A,A59)</f>
        <v>0</v>
      </c>
      <c r="AB59" s="17">
        <f>SUMIFS('1704'!N:N,'1704'!A:A,A59)</f>
        <v>0</v>
      </c>
      <c r="AC59" s="17">
        <f>SUMIFS('1705'!N:N,'1705'!A:A,A59)</f>
        <v>0</v>
      </c>
      <c r="AD59" s="17">
        <f>SUMIFS('1706'!N:N,'1706'!A:A,A59)</f>
        <v>0</v>
      </c>
      <c r="AE59" s="17">
        <f>SUMIFS('1707'!N:N,'1707'!A:A,A59)</f>
        <v>0</v>
      </c>
      <c r="AF59" s="17">
        <f>SUMIFS('1708'!N:N,'1708'!A:A,A59)</f>
        <v>0</v>
      </c>
      <c r="AG59" s="17">
        <f>SUMIFS('1709'!N:N,'1709'!A:A,A59)</f>
        <v>0</v>
      </c>
      <c r="AH59" s="17">
        <f>SUMIFS('1710'!N:N,'1710'!A:A,A59)</f>
        <v>0</v>
      </c>
      <c r="AI59" s="17">
        <f>SUMIFS('1711'!N:N,'1711'!A:A,A59)</f>
        <v>0</v>
      </c>
      <c r="AJ59" s="17">
        <f>SUMIFS('1712'!N:N,'1712'!A:A,A59)</f>
        <v>0</v>
      </c>
      <c r="AK59" s="17">
        <f>SUMIFS('1801'!N:N,'1801'!A:A,A59)</f>
        <v>0</v>
      </c>
      <c r="AL59" s="17">
        <f>SUMIFS('1802'!N:N,'1802'!A:A,A59)</f>
        <v>0</v>
      </c>
      <c r="AM59" s="20">
        <f t="shared" si="1"/>
        <v>5</v>
      </c>
    </row>
    <row r="60" spans="1:39">
      <c r="A60" s="17">
        <v>232289</v>
      </c>
      <c r="B60" s="17" t="s">
        <v>150</v>
      </c>
      <c r="C60" s="17" t="s">
        <v>16</v>
      </c>
      <c r="D60" s="18">
        <v>42502</v>
      </c>
      <c r="E60" s="17" t="s">
        <v>17</v>
      </c>
      <c r="F60" s="17">
        <v>13039835520</v>
      </c>
      <c r="G60" s="17" t="s">
        <v>18</v>
      </c>
      <c r="H60" s="17">
        <f>SUMIFS('1508'!N:N,'1508'!A:A,A60)</f>
        <v>0</v>
      </c>
      <c r="I60" s="17">
        <f>SUMIFS('1509'!N:N,'1509'!A:A,A60)</f>
        <v>0</v>
      </c>
      <c r="J60" s="17">
        <f>SUMIFS('1510'!N:N,'1510'!A:A,A60)</f>
        <v>0</v>
      </c>
      <c r="K60" s="17">
        <f>SUMIFS('1511'!N:N,'1511'!A:A,A60)</f>
        <v>0</v>
      </c>
      <c r="L60" s="17">
        <f>SUMIFS('1512'!N:N,'1512'!A:A,A60)</f>
        <v>0</v>
      </c>
      <c r="M60" s="17">
        <f>SUMIFS('1601'!N:N,'1601'!A:A,A60)</f>
        <v>0</v>
      </c>
      <c r="N60" s="17">
        <f>SUMIFS('1602'!N:N,'1602'!A:A,A60)</f>
        <v>0</v>
      </c>
      <c r="O60" s="17">
        <f>SUMIFS('1603'!N:N,'1603'!A:A,A60)</f>
        <v>0</v>
      </c>
      <c r="P60" s="17">
        <f>SUMIFS('1604'!N:N,'1604'!A:A,A60)</f>
        <v>0</v>
      </c>
      <c r="Q60" s="17">
        <f>SUMIFS('1605'!N:N,'1605'!A:A,A60)</f>
        <v>20</v>
      </c>
      <c r="R60" s="17">
        <f>SUMIFS('1606'!N:N,'1606'!A:A,A60)</f>
        <v>20</v>
      </c>
      <c r="S60" s="17">
        <f>SUMIFS('1607'!N:N,'1607'!A:A,A60)</f>
        <v>20</v>
      </c>
      <c r="T60" s="17">
        <f>SUMIFS('1608'!N:N,'1608'!A:A,A60)</f>
        <v>20</v>
      </c>
      <c r="U60" s="17">
        <f>SUMIFS('1609'!N:N,'1609'!A:A,A60)</f>
        <v>20</v>
      </c>
      <c r="V60" s="17">
        <f>SUMIFS('1610'!N:N,'1610'!A:A,A60)</f>
        <v>20</v>
      </c>
      <c r="W60" s="17">
        <f>SUMIFS('1611'!N:N,'1611'!A:A,A60)</f>
        <v>20</v>
      </c>
      <c r="X60" s="17">
        <f>SUMIFS('1612'!N:N,'1612'!A:A,A60)</f>
        <v>20</v>
      </c>
      <c r="Y60" s="17">
        <f>SUMIFS('1701'!N:N,'1701'!A:A,A60)</f>
        <v>20</v>
      </c>
      <c r="Z60" s="17">
        <f>SUMIFS('1702'!N:N,'1702'!A:A,A60)</f>
        <v>20</v>
      </c>
      <c r="AA60" s="17">
        <f>SUMIFS('1703'!N:N,'1703'!A:A,A60)</f>
        <v>20</v>
      </c>
      <c r="AB60" s="17">
        <f>SUMIFS('1704'!N:N,'1704'!A:A,A60)</f>
        <v>17.45</v>
      </c>
      <c r="AC60" s="17">
        <f>SUMIFS('1705'!N:N,'1705'!A:A,A60)</f>
        <v>0</v>
      </c>
      <c r="AD60" s="17">
        <f>SUMIFS('1706'!N:N,'1706'!A:A,A60)</f>
        <v>0</v>
      </c>
      <c r="AE60" s="17">
        <f>SUMIFS('1707'!N:N,'1707'!A:A,A60)</f>
        <v>0</v>
      </c>
      <c r="AF60" s="17">
        <f>SUMIFS('1708'!N:N,'1708'!A:A,A60)</f>
        <v>0</v>
      </c>
      <c r="AG60" s="17">
        <f>SUMIFS('1709'!N:N,'1709'!A:A,A60)</f>
        <v>0</v>
      </c>
      <c r="AH60" s="17">
        <f>SUMIFS('1710'!N:N,'1710'!A:A,A60)</f>
        <v>0</v>
      </c>
      <c r="AI60" s="17">
        <f>SUMIFS('1711'!N:N,'1711'!A:A,A60)</f>
        <v>0</v>
      </c>
      <c r="AJ60" s="17">
        <f>SUMIFS('1712'!N:N,'1712'!A:A,A60)</f>
        <v>0</v>
      </c>
      <c r="AK60" s="17">
        <f>SUMIFS('1801'!N:N,'1801'!A:A,A60)</f>
        <v>0</v>
      </c>
      <c r="AL60" s="17">
        <f>SUMIFS('1802'!N:N,'1802'!A:A,A60)</f>
        <v>0</v>
      </c>
      <c r="AM60" s="20">
        <f t="shared" si="1"/>
        <v>237.45</v>
      </c>
    </row>
    <row r="61" spans="1:39">
      <c r="A61" s="17">
        <v>232442</v>
      </c>
      <c r="B61" s="17" t="s">
        <v>152</v>
      </c>
      <c r="C61" s="17" t="s">
        <v>153</v>
      </c>
      <c r="D61" s="18">
        <v>42506</v>
      </c>
      <c r="E61" s="17" t="s">
        <v>17</v>
      </c>
      <c r="F61" s="17">
        <v>13091750030</v>
      </c>
      <c r="G61" s="17" t="s">
        <v>18</v>
      </c>
      <c r="H61" s="17">
        <f>SUMIFS('1508'!N:N,'1508'!A:A,A61)</f>
        <v>0</v>
      </c>
      <c r="I61" s="17">
        <f>SUMIFS('1509'!N:N,'1509'!A:A,A61)</f>
        <v>0</v>
      </c>
      <c r="J61" s="17">
        <f>SUMIFS('1510'!N:N,'1510'!A:A,A61)</f>
        <v>0</v>
      </c>
      <c r="K61" s="17">
        <f>SUMIFS('1511'!N:N,'1511'!A:A,A61)</f>
        <v>0</v>
      </c>
      <c r="L61" s="17">
        <f>SUMIFS('1512'!N:N,'1512'!A:A,A61)</f>
        <v>0</v>
      </c>
      <c r="M61" s="17">
        <f>SUMIFS('1601'!N:N,'1601'!A:A,A61)</f>
        <v>0</v>
      </c>
      <c r="N61" s="17">
        <f>SUMIFS('1602'!N:N,'1602'!A:A,A61)</f>
        <v>0</v>
      </c>
      <c r="O61" s="17">
        <f>SUMIFS('1603'!N:N,'1603'!A:A,A61)</f>
        <v>0</v>
      </c>
      <c r="P61" s="17">
        <f>SUMIFS('1604'!N:N,'1604'!A:A,A61)</f>
        <v>0</v>
      </c>
      <c r="Q61" s="17">
        <f>SUMIFS('1605'!N:N,'1605'!A:A,A61)</f>
        <v>60</v>
      </c>
      <c r="R61" s="17">
        <f>SUMIFS('1606'!N:N,'1606'!A:A,A61)</f>
        <v>60</v>
      </c>
      <c r="S61" s="17">
        <f>SUMIFS('1607'!N:N,'1607'!A:A,A61)</f>
        <v>60</v>
      </c>
      <c r="T61" s="17">
        <f>SUMIFS('1608'!N:N,'1608'!A:A,A61)</f>
        <v>60</v>
      </c>
      <c r="U61" s="17">
        <f>SUMIFS('1609'!N:N,'1609'!A:A,A61)</f>
        <v>60</v>
      </c>
      <c r="V61" s="17">
        <f>SUMIFS('1610'!N:N,'1610'!A:A,A61)</f>
        <v>60</v>
      </c>
      <c r="W61" s="17">
        <f>SUMIFS('1611'!N:N,'1611'!A:A,A61)</f>
        <v>60</v>
      </c>
      <c r="X61" s="17">
        <f>SUMIFS('1612'!N:N,'1612'!A:A,A61)</f>
        <v>60</v>
      </c>
      <c r="Y61" s="17">
        <f>SUMIFS('1701'!N:N,'1701'!A:A,A61)</f>
        <v>60</v>
      </c>
      <c r="Z61" s="17">
        <f>SUMIFS('1702'!N:N,'1702'!A:A,A61)</f>
        <v>60</v>
      </c>
      <c r="AA61" s="17">
        <f>SUMIFS('1703'!N:N,'1703'!A:A,A61)</f>
        <v>60</v>
      </c>
      <c r="AB61" s="17">
        <f>SUMIFS('1704'!N:N,'1704'!A:A,A61)</f>
        <v>60</v>
      </c>
      <c r="AC61" s="17">
        <f>SUMIFS('1705'!N:N,'1705'!A:A,A61)</f>
        <v>0</v>
      </c>
      <c r="AD61" s="17">
        <f>SUMIFS('1706'!N:N,'1706'!A:A,A61)</f>
        <v>0</v>
      </c>
      <c r="AE61" s="17">
        <f>SUMIFS('1707'!N:N,'1707'!A:A,A61)</f>
        <v>0</v>
      </c>
      <c r="AF61" s="17">
        <f>SUMIFS('1708'!N:N,'1708'!A:A,A61)</f>
        <v>0</v>
      </c>
      <c r="AG61" s="17">
        <f>SUMIFS('1709'!N:N,'1709'!A:A,A61)</f>
        <v>0</v>
      </c>
      <c r="AH61" s="17">
        <f>SUMIFS('1710'!N:N,'1710'!A:A,A61)</f>
        <v>0</v>
      </c>
      <c r="AI61" s="17">
        <f>SUMIFS('1711'!N:N,'1711'!A:A,A61)</f>
        <v>0</v>
      </c>
      <c r="AJ61" s="17">
        <f>SUMIFS('1712'!N:N,'1712'!A:A,A61)</f>
        <v>0</v>
      </c>
      <c r="AK61" s="17">
        <f>SUMIFS('1801'!N:N,'1801'!A:A,A61)</f>
        <v>0</v>
      </c>
      <c r="AL61" s="17">
        <f>SUMIFS('1802'!N:N,'1802'!A:A,A61)</f>
        <v>0</v>
      </c>
      <c r="AM61" s="20">
        <f t="shared" si="1"/>
        <v>720</v>
      </c>
    </row>
    <row r="62" spans="1:39">
      <c r="A62" s="17">
        <v>232736</v>
      </c>
      <c r="B62" s="17" t="s">
        <v>241</v>
      </c>
      <c r="C62" s="17" t="s">
        <v>16</v>
      </c>
      <c r="D62" s="18">
        <v>42515</v>
      </c>
      <c r="E62" s="17" t="s">
        <v>17</v>
      </c>
      <c r="F62" s="17">
        <v>13029823031</v>
      </c>
      <c r="G62" s="17" t="s">
        <v>18</v>
      </c>
      <c r="H62" s="17">
        <f>SUMIFS('1508'!N:N,'1508'!A:A,A62)</f>
        <v>0</v>
      </c>
      <c r="I62" s="17">
        <f>SUMIFS('1509'!N:N,'1509'!A:A,A62)</f>
        <v>0</v>
      </c>
      <c r="J62" s="17">
        <f>SUMIFS('1510'!N:N,'1510'!A:A,A62)</f>
        <v>0</v>
      </c>
      <c r="K62" s="17">
        <f>SUMIFS('1511'!N:N,'1511'!A:A,A62)</f>
        <v>0</v>
      </c>
      <c r="L62" s="17">
        <f>SUMIFS('1512'!N:N,'1512'!A:A,A62)</f>
        <v>0</v>
      </c>
      <c r="M62" s="17">
        <f>SUMIFS('1601'!N:N,'1601'!A:A,A62)</f>
        <v>0</v>
      </c>
      <c r="N62" s="17">
        <f>SUMIFS('1602'!N:N,'1602'!A:A,A62)</f>
        <v>0</v>
      </c>
      <c r="O62" s="17">
        <f>SUMIFS('1603'!N:N,'1603'!A:A,A62)</f>
        <v>0</v>
      </c>
      <c r="P62" s="17">
        <f>SUMIFS('1604'!N:N,'1604'!A:A,A62)</f>
        <v>0</v>
      </c>
      <c r="Q62" s="17">
        <f>SUMIFS('1605'!N:N,'1605'!A:A,A62)</f>
        <v>10</v>
      </c>
      <c r="R62" s="17">
        <f>SUMIFS('1606'!N:N,'1606'!A:A,A62)</f>
        <v>10</v>
      </c>
      <c r="S62" s="17">
        <f>SUMIFS('1607'!N:N,'1607'!A:A,A62)</f>
        <v>10</v>
      </c>
      <c r="T62" s="17">
        <f>SUMIFS('1608'!N:N,'1608'!A:A,A62)</f>
        <v>10</v>
      </c>
      <c r="U62" s="17">
        <f>SUMIFS('1609'!N:N,'1609'!A:A,A62)</f>
        <v>10</v>
      </c>
      <c r="V62" s="17">
        <f>SUMIFS('1610'!N:N,'1610'!A:A,A62)</f>
        <v>10</v>
      </c>
      <c r="W62" s="17">
        <f>SUMIFS('1611'!N:N,'1611'!A:A,A62)</f>
        <v>10</v>
      </c>
      <c r="X62" s="17">
        <f>SUMIFS('1612'!N:N,'1612'!A:A,A62)</f>
        <v>10</v>
      </c>
      <c r="Y62" s="17">
        <f>SUMIFS('1701'!N:N,'1701'!A:A,A62)</f>
        <v>10</v>
      </c>
      <c r="Z62" s="17">
        <f>SUMIFS('1702'!N:N,'1702'!A:A,A62)</f>
        <v>10</v>
      </c>
      <c r="AA62" s="17">
        <f>SUMIFS('1703'!N:N,'1703'!A:A,A62)</f>
        <v>10</v>
      </c>
      <c r="AB62" s="17">
        <f>SUMIFS('1704'!N:N,'1704'!A:A,A62)</f>
        <v>10</v>
      </c>
      <c r="AC62" s="17">
        <f>SUMIFS('1705'!N:N,'1705'!A:A,A62)</f>
        <v>5.66</v>
      </c>
      <c r="AD62" s="17">
        <f>SUMIFS('1706'!N:N,'1706'!A:A,A62)</f>
        <v>0</v>
      </c>
      <c r="AE62" s="17">
        <f>SUMIFS('1707'!N:N,'1707'!A:A,A62)</f>
        <v>0</v>
      </c>
      <c r="AF62" s="17">
        <f>SUMIFS('1708'!N:N,'1708'!A:A,A62)</f>
        <v>0</v>
      </c>
      <c r="AG62" s="17">
        <f>SUMIFS('1709'!N:N,'1709'!A:A,A62)</f>
        <v>0</v>
      </c>
      <c r="AH62" s="17">
        <f>SUMIFS('1710'!N:N,'1710'!A:A,A62)</f>
        <v>0</v>
      </c>
      <c r="AI62" s="17">
        <f>SUMIFS('1711'!N:N,'1711'!A:A,A62)</f>
        <v>0</v>
      </c>
      <c r="AJ62" s="17">
        <f>SUMIFS('1712'!N:N,'1712'!A:A,A62)</f>
        <v>0</v>
      </c>
      <c r="AK62" s="17">
        <f>SUMIFS('1801'!N:N,'1801'!A:A,A62)</f>
        <v>0</v>
      </c>
      <c r="AL62" s="17">
        <f>SUMIFS('1802'!N:N,'1802'!A:A,A62)</f>
        <v>0</v>
      </c>
      <c r="AM62" s="20">
        <f t="shared" si="1"/>
        <v>125.66</v>
      </c>
    </row>
    <row r="63" spans="1:39">
      <c r="A63" s="17">
        <v>232791</v>
      </c>
      <c r="B63" s="17" t="s">
        <v>156</v>
      </c>
      <c r="C63" s="17" t="s">
        <v>153</v>
      </c>
      <c r="D63" s="18">
        <v>42517</v>
      </c>
      <c r="E63" s="17" t="s">
        <v>17</v>
      </c>
      <c r="F63" s="17">
        <v>13089902168</v>
      </c>
      <c r="G63" s="17" t="s">
        <v>18</v>
      </c>
      <c r="H63" s="17">
        <f>SUMIFS('1508'!N:N,'1508'!A:A,A63)</f>
        <v>0</v>
      </c>
      <c r="I63" s="17">
        <f>SUMIFS('1509'!N:N,'1509'!A:A,A63)</f>
        <v>0</v>
      </c>
      <c r="J63" s="17">
        <f>SUMIFS('1510'!N:N,'1510'!A:A,A63)</f>
        <v>0</v>
      </c>
      <c r="K63" s="17">
        <f>SUMIFS('1511'!N:N,'1511'!A:A,A63)</f>
        <v>0</v>
      </c>
      <c r="L63" s="17">
        <f>SUMIFS('1512'!N:N,'1512'!A:A,A63)</f>
        <v>0</v>
      </c>
      <c r="M63" s="17">
        <f>SUMIFS('1601'!N:N,'1601'!A:A,A63)</f>
        <v>0</v>
      </c>
      <c r="N63" s="17">
        <f>SUMIFS('1602'!N:N,'1602'!A:A,A63)</f>
        <v>0</v>
      </c>
      <c r="O63" s="17">
        <f>SUMIFS('1603'!N:N,'1603'!A:A,A63)</f>
        <v>0</v>
      </c>
      <c r="P63" s="17">
        <f>SUMIFS('1604'!N:N,'1604'!A:A,A63)</f>
        <v>0</v>
      </c>
      <c r="Q63" s="17">
        <f>SUMIFS('1605'!N:N,'1605'!A:A,A63)</f>
        <v>5</v>
      </c>
      <c r="R63" s="17">
        <f>SUMIFS('1606'!N:N,'1606'!A:A,A63)</f>
        <v>0</v>
      </c>
      <c r="S63" s="17">
        <f>SUMIFS('1607'!N:N,'1607'!A:A,A63)</f>
        <v>0</v>
      </c>
      <c r="T63" s="17">
        <f>SUMIFS('1608'!N:N,'1608'!A:A,A63)</f>
        <v>0</v>
      </c>
      <c r="U63" s="17">
        <f>SUMIFS('1609'!N:N,'1609'!A:A,A63)</f>
        <v>0</v>
      </c>
      <c r="V63" s="17">
        <f>SUMIFS('1610'!N:N,'1610'!A:A,A63)</f>
        <v>0</v>
      </c>
      <c r="W63" s="17">
        <f>SUMIFS('1611'!N:N,'1611'!A:A,A63)</f>
        <v>0</v>
      </c>
      <c r="X63" s="17">
        <f>SUMIFS('1612'!N:N,'1612'!A:A,A63)</f>
        <v>0</v>
      </c>
      <c r="Y63" s="17">
        <f>SUMIFS('1701'!N:N,'1701'!A:A,A63)</f>
        <v>0</v>
      </c>
      <c r="Z63" s="17">
        <f>SUMIFS('1702'!N:N,'1702'!A:A,A63)</f>
        <v>0</v>
      </c>
      <c r="AA63" s="17">
        <f>SUMIFS('1703'!N:N,'1703'!A:A,A63)</f>
        <v>0</v>
      </c>
      <c r="AB63" s="17">
        <f>SUMIFS('1704'!N:N,'1704'!A:A,A63)</f>
        <v>0</v>
      </c>
      <c r="AC63" s="17">
        <f>SUMIFS('1705'!N:N,'1705'!A:A,A63)</f>
        <v>0</v>
      </c>
      <c r="AD63" s="17">
        <f>SUMIFS('1706'!N:N,'1706'!A:A,A63)</f>
        <v>0</v>
      </c>
      <c r="AE63" s="17">
        <f>SUMIFS('1707'!N:N,'1707'!A:A,A63)</f>
        <v>0</v>
      </c>
      <c r="AF63" s="17">
        <f>SUMIFS('1708'!N:N,'1708'!A:A,A63)</f>
        <v>0</v>
      </c>
      <c r="AG63" s="17">
        <f>SUMIFS('1709'!N:N,'1709'!A:A,A63)</f>
        <v>0</v>
      </c>
      <c r="AH63" s="17">
        <f>SUMIFS('1710'!N:N,'1710'!A:A,A63)</f>
        <v>0</v>
      </c>
      <c r="AI63" s="17">
        <f>SUMIFS('1711'!N:N,'1711'!A:A,A63)</f>
        <v>0</v>
      </c>
      <c r="AJ63" s="17">
        <f>SUMIFS('1712'!N:N,'1712'!A:A,A63)</f>
        <v>0</v>
      </c>
      <c r="AK63" s="17">
        <f>SUMIFS('1801'!N:N,'1801'!A:A,A63)</f>
        <v>0</v>
      </c>
      <c r="AL63" s="17">
        <f>SUMIFS('1802'!N:N,'1802'!A:A,A63)</f>
        <v>0</v>
      </c>
      <c r="AM63" s="20">
        <f t="shared" si="1"/>
        <v>5</v>
      </c>
    </row>
    <row r="64" spans="1:39">
      <c r="A64" s="17">
        <v>232795</v>
      </c>
      <c r="B64" s="17" t="s">
        <v>158</v>
      </c>
      <c r="C64" s="17" t="s">
        <v>23</v>
      </c>
      <c r="D64" s="18">
        <v>42517</v>
      </c>
      <c r="E64" s="17" t="s">
        <v>17</v>
      </c>
      <c r="F64" s="17">
        <v>15546108519</v>
      </c>
      <c r="G64" s="17" t="s">
        <v>18</v>
      </c>
      <c r="H64" s="17">
        <f>SUMIFS('1508'!N:N,'1508'!A:A,A64)</f>
        <v>0</v>
      </c>
      <c r="I64" s="17">
        <f>SUMIFS('1509'!N:N,'1509'!A:A,A64)</f>
        <v>0</v>
      </c>
      <c r="J64" s="17">
        <f>SUMIFS('1510'!N:N,'1510'!A:A,A64)</f>
        <v>0</v>
      </c>
      <c r="K64" s="17">
        <f>SUMIFS('1511'!N:N,'1511'!A:A,A64)</f>
        <v>0</v>
      </c>
      <c r="L64" s="17">
        <f>SUMIFS('1512'!N:N,'1512'!A:A,A64)</f>
        <v>0</v>
      </c>
      <c r="M64" s="17">
        <f>SUMIFS('1601'!N:N,'1601'!A:A,A64)</f>
        <v>0</v>
      </c>
      <c r="N64" s="17">
        <f>SUMIFS('1602'!N:N,'1602'!A:A,A64)</f>
        <v>0</v>
      </c>
      <c r="O64" s="17">
        <f>SUMIFS('1603'!N:N,'1603'!A:A,A64)</f>
        <v>0</v>
      </c>
      <c r="P64" s="17">
        <f>SUMIFS('1604'!N:N,'1604'!A:A,A64)</f>
        <v>0</v>
      </c>
      <c r="Q64" s="17">
        <f>SUMIFS('1605'!N:N,'1605'!A:A,A64)</f>
        <v>0</v>
      </c>
      <c r="R64" s="17">
        <f>SUMIFS('1606'!N:N,'1606'!A:A,A64)</f>
        <v>90.98</v>
      </c>
      <c r="S64" s="17">
        <f>SUMIFS('1607'!N:N,'1607'!A:A,A64)</f>
        <v>70.58</v>
      </c>
      <c r="T64" s="17">
        <f>SUMIFS('1608'!N:N,'1608'!A:A,A64)</f>
        <v>163.43</v>
      </c>
      <c r="U64" s="17">
        <f>SUMIFS('1609'!N:N,'1609'!A:A,A64)</f>
        <v>16.91</v>
      </c>
      <c r="V64" s="17">
        <f>SUMIFS('1610'!N:N,'1610'!A:A,A64)</f>
        <v>18.24</v>
      </c>
      <c r="W64" s="17">
        <f>SUMIFS('1611'!N:N,'1611'!A:A,A64)</f>
        <v>26.41</v>
      </c>
      <c r="X64" s="17">
        <f>SUMIFS('1612'!N:N,'1612'!A:A,A64)</f>
        <v>0</v>
      </c>
      <c r="Y64" s="17">
        <f>SUMIFS('1701'!N:N,'1701'!A:A,A64)</f>
        <v>0</v>
      </c>
      <c r="Z64" s="17">
        <f>SUMIFS('1702'!N:N,'1702'!A:A,A64)</f>
        <v>0</v>
      </c>
      <c r="AA64" s="17">
        <f>SUMIFS('1703'!N:N,'1703'!A:A,A64)</f>
        <v>13.55</v>
      </c>
      <c r="AB64" s="17">
        <f>SUMIFS('1704'!N:N,'1704'!A:A,A64)</f>
        <v>330.88</v>
      </c>
      <c r="AC64" s="17">
        <f>SUMIFS('1705'!N:N,'1705'!A:A,A64)</f>
        <v>273.04</v>
      </c>
      <c r="AD64" s="17">
        <f>SUMIFS('1706'!N:N,'1706'!A:A,A64)</f>
        <v>117.04</v>
      </c>
      <c r="AE64" s="17">
        <f>SUMIFS('1707'!N:N,'1707'!A:A,A64)</f>
        <v>113.96</v>
      </c>
      <c r="AF64" s="17">
        <f>SUMIFS('1708'!N:N,'1708'!A:A,A64)</f>
        <v>200.54</v>
      </c>
      <c r="AG64" s="17">
        <f>SUMIFS('1709'!N:N,'1709'!A:A,A64)</f>
        <v>242.96</v>
      </c>
      <c r="AH64" s="17">
        <f>SUMIFS('1710'!N:N,'1710'!A:A,A64)</f>
        <v>148.51</v>
      </c>
      <c r="AI64" s="17">
        <f>SUMIFS('1711'!N:N,'1711'!A:A,A64)</f>
        <v>216.02</v>
      </c>
      <c r="AJ64" s="17">
        <f>SUMIFS('1712'!N:N,'1712'!A:A,A64)</f>
        <v>0</v>
      </c>
      <c r="AK64" s="17">
        <f>SUMIFS('1801'!N:N,'1801'!A:A,A64)</f>
        <v>4.62</v>
      </c>
      <c r="AL64" s="17">
        <f>SUMIFS('1802'!N:N,'1802'!A:A,A64)</f>
        <v>4.62</v>
      </c>
      <c r="AM64" s="20">
        <f t="shared" si="1"/>
        <v>2052.29</v>
      </c>
    </row>
    <row r="65" spans="1:39">
      <c r="A65" s="17">
        <v>232923</v>
      </c>
      <c r="B65" s="17" t="s">
        <v>161</v>
      </c>
      <c r="C65" s="17" t="s">
        <v>52</v>
      </c>
      <c r="D65" s="18">
        <v>42522</v>
      </c>
      <c r="E65" s="17" t="s">
        <v>17</v>
      </c>
      <c r="F65" s="17">
        <v>13039953705</v>
      </c>
      <c r="G65" s="17" t="s">
        <v>18</v>
      </c>
      <c r="H65" s="17">
        <f>SUMIFS('1508'!N:N,'1508'!A:A,A65)</f>
        <v>0</v>
      </c>
      <c r="I65" s="17">
        <f>SUMIFS('1509'!N:N,'1509'!A:A,A65)</f>
        <v>0</v>
      </c>
      <c r="J65" s="17">
        <f>SUMIFS('1510'!N:N,'1510'!A:A,A65)</f>
        <v>0</v>
      </c>
      <c r="K65" s="17">
        <f>SUMIFS('1511'!N:N,'1511'!A:A,A65)</f>
        <v>0</v>
      </c>
      <c r="L65" s="17">
        <f>SUMIFS('1512'!N:N,'1512'!A:A,A65)</f>
        <v>0</v>
      </c>
      <c r="M65" s="17">
        <f>SUMIFS('1601'!N:N,'1601'!A:A,A65)</f>
        <v>0</v>
      </c>
      <c r="N65" s="17">
        <f>SUMIFS('1602'!N:N,'1602'!A:A,A65)</f>
        <v>0</v>
      </c>
      <c r="O65" s="17">
        <f>SUMIFS('1603'!N:N,'1603'!A:A,A65)</f>
        <v>0</v>
      </c>
      <c r="P65" s="17">
        <f>SUMIFS('1604'!N:N,'1604'!A:A,A65)</f>
        <v>0</v>
      </c>
      <c r="Q65" s="17">
        <f>SUMIFS('1605'!N:N,'1605'!A:A,A65)</f>
        <v>0</v>
      </c>
      <c r="R65" s="17">
        <f>SUMIFS('1606'!N:N,'1606'!A:A,A65)</f>
        <v>33.7</v>
      </c>
      <c r="S65" s="17">
        <f>SUMIFS('1607'!N:N,'1607'!A:A,A65)</f>
        <v>20</v>
      </c>
      <c r="T65" s="17">
        <f>SUMIFS('1608'!N:N,'1608'!A:A,A65)</f>
        <v>20</v>
      </c>
      <c r="U65" s="17">
        <f>SUMIFS('1609'!N:N,'1609'!A:A,A65)</f>
        <v>21.27</v>
      </c>
      <c r="V65" s="17">
        <f>SUMIFS('1610'!N:N,'1610'!A:A,A65)</f>
        <v>11.78</v>
      </c>
      <c r="W65" s="17">
        <f>SUMIFS('1611'!N:N,'1611'!A:A,A65)</f>
        <v>21.23</v>
      </c>
      <c r="X65" s="17">
        <f>SUMIFS('1612'!N:N,'1612'!A:A,A65)</f>
        <v>15.14</v>
      </c>
      <c r="Y65" s="17">
        <f>SUMIFS('1701'!N:N,'1701'!A:A,A65)</f>
        <v>10</v>
      </c>
      <c r="Z65" s="17">
        <f>SUMIFS('1702'!N:N,'1702'!A:A,A65)</f>
        <v>10</v>
      </c>
      <c r="AA65" s="17">
        <f>SUMIFS('1703'!N:N,'1703'!A:A,A65)</f>
        <v>10</v>
      </c>
      <c r="AB65" s="17">
        <f>SUMIFS('1704'!N:N,'1704'!A:A,A65)</f>
        <v>20.51</v>
      </c>
      <c r="AC65" s="17">
        <f>SUMIFS('1705'!N:N,'1705'!A:A,A65)</f>
        <v>34.19</v>
      </c>
      <c r="AD65" s="17">
        <f>SUMIFS('1706'!N:N,'1706'!A:A,A65)</f>
        <v>21.26</v>
      </c>
      <c r="AE65" s="17">
        <f>SUMIFS('1707'!N:N,'1707'!A:A,A65)</f>
        <v>21.23</v>
      </c>
      <c r="AF65" s="17">
        <f>SUMIFS('1708'!N:N,'1708'!A:A,A65)</f>
        <v>30.57</v>
      </c>
      <c r="AG65" s="17">
        <f>SUMIFS('1709'!N:N,'1709'!A:A,A65)</f>
        <v>26.94</v>
      </c>
      <c r="AH65" s="17">
        <f>SUMIFS('1710'!N:N,'1710'!A:A,A65)</f>
        <v>20</v>
      </c>
      <c r="AI65" s="17">
        <f>SUMIFS('1711'!N:N,'1711'!A:A,A65)</f>
        <v>20</v>
      </c>
      <c r="AJ65" s="17">
        <f>SUMIFS('1712'!N:N,'1712'!A:A,A65)</f>
        <v>20</v>
      </c>
      <c r="AK65" s="17">
        <f>SUMIFS('1801'!N:N,'1801'!A:A,A65)</f>
        <v>20</v>
      </c>
      <c r="AL65" s="17">
        <f>SUMIFS('1802'!N:N,'1802'!A:A,A65)</f>
        <v>20</v>
      </c>
      <c r="AM65" s="20">
        <f t="shared" si="1"/>
        <v>427.82</v>
      </c>
    </row>
    <row r="66" spans="1:39">
      <c r="A66" s="17">
        <v>232933</v>
      </c>
      <c r="B66" s="17" t="s">
        <v>163</v>
      </c>
      <c r="C66" s="17" t="s">
        <v>16</v>
      </c>
      <c r="D66" s="18">
        <v>42522</v>
      </c>
      <c r="E66" s="17" t="s">
        <v>17</v>
      </c>
      <c r="F66" s="17">
        <v>13029903327</v>
      </c>
      <c r="G66" s="17" t="s">
        <v>18</v>
      </c>
      <c r="H66" s="17">
        <f>SUMIFS('1508'!N:N,'1508'!A:A,A66)</f>
        <v>0</v>
      </c>
      <c r="I66" s="17">
        <f>SUMIFS('1509'!N:N,'1509'!A:A,A66)</f>
        <v>0</v>
      </c>
      <c r="J66" s="17">
        <f>SUMIFS('1510'!N:N,'1510'!A:A,A66)</f>
        <v>0</v>
      </c>
      <c r="K66" s="17">
        <f>SUMIFS('1511'!N:N,'1511'!A:A,A66)</f>
        <v>0</v>
      </c>
      <c r="L66" s="17">
        <f>SUMIFS('1512'!N:N,'1512'!A:A,A66)</f>
        <v>0</v>
      </c>
      <c r="M66" s="17">
        <f>SUMIFS('1601'!N:N,'1601'!A:A,A66)</f>
        <v>0</v>
      </c>
      <c r="N66" s="17">
        <f>SUMIFS('1602'!N:N,'1602'!A:A,A66)</f>
        <v>0</v>
      </c>
      <c r="O66" s="17">
        <f>SUMIFS('1603'!N:N,'1603'!A:A,A66)</f>
        <v>0</v>
      </c>
      <c r="P66" s="17">
        <f>SUMIFS('1604'!N:N,'1604'!A:A,A66)</f>
        <v>0</v>
      </c>
      <c r="Q66" s="17">
        <f>SUMIFS('1605'!N:N,'1605'!A:A,A66)</f>
        <v>0</v>
      </c>
      <c r="R66" s="17">
        <f>SUMIFS('1606'!N:N,'1606'!A:A,A66)</f>
        <v>20</v>
      </c>
      <c r="S66" s="17">
        <f>SUMIFS('1607'!N:N,'1607'!A:A,A66)</f>
        <v>0</v>
      </c>
      <c r="T66" s="17">
        <f>SUMIFS('1608'!N:N,'1608'!A:A,A66)</f>
        <v>0</v>
      </c>
      <c r="U66" s="17">
        <f>SUMIFS('1609'!N:N,'1609'!A:A,A66)</f>
        <v>0</v>
      </c>
      <c r="V66" s="17">
        <f>SUMIFS('1610'!N:N,'1610'!A:A,A66)</f>
        <v>0</v>
      </c>
      <c r="W66" s="17">
        <f>SUMIFS('1611'!N:N,'1611'!A:A,A66)</f>
        <v>0</v>
      </c>
      <c r="X66" s="17">
        <f>SUMIFS('1612'!N:N,'1612'!A:A,A66)</f>
        <v>0</v>
      </c>
      <c r="Y66" s="17">
        <f>SUMIFS('1701'!N:N,'1701'!A:A,A66)</f>
        <v>0</v>
      </c>
      <c r="Z66" s="17">
        <f>SUMIFS('1702'!N:N,'1702'!A:A,A66)</f>
        <v>0</v>
      </c>
      <c r="AA66" s="17">
        <f>SUMIFS('1703'!N:N,'1703'!A:A,A66)</f>
        <v>0</v>
      </c>
      <c r="AB66" s="17">
        <f>SUMIFS('1704'!N:N,'1704'!A:A,A66)</f>
        <v>0</v>
      </c>
      <c r="AC66" s="17">
        <f>SUMIFS('1705'!N:N,'1705'!A:A,A66)</f>
        <v>0</v>
      </c>
      <c r="AD66" s="17">
        <f>SUMIFS('1706'!N:N,'1706'!A:A,A66)</f>
        <v>0</v>
      </c>
      <c r="AE66" s="17">
        <f>SUMIFS('1707'!N:N,'1707'!A:A,A66)</f>
        <v>0</v>
      </c>
      <c r="AF66" s="17">
        <f>SUMIFS('1708'!N:N,'1708'!A:A,A66)</f>
        <v>0</v>
      </c>
      <c r="AG66" s="17">
        <f>SUMIFS('1709'!N:N,'1709'!A:A,A66)</f>
        <v>0</v>
      </c>
      <c r="AH66" s="17">
        <f>SUMIFS('1710'!N:N,'1710'!A:A,A66)</f>
        <v>0</v>
      </c>
      <c r="AI66" s="17">
        <f>SUMIFS('1711'!N:N,'1711'!A:A,A66)</f>
        <v>0</v>
      </c>
      <c r="AJ66" s="17">
        <f>SUMIFS('1712'!N:N,'1712'!A:A,A66)</f>
        <v>0</v>
      </c>
      <c r="AK66" s="17">
        <f>SUMIFS('1801'!N:N,'1801'!A:A,A66)</f>
        <v>0</v>
      </c>
      <c r="AL66" s="17">
        <f>SUMIFS('1802'!N:N,'1802'!A:A,A66)</f>
        <v>0</v>
      </c>
      <c r="AM66" s="20">
        <f t="shared" si="1"/>
        <v>20</v>
      </c>
    </row>
    <row r="67" spans="1:39">
      <c r="A67" s="17">
        <v>233227</v>
      </c>
      <c r="B67" s="17" t="s">
        <v>165</v>
      </c>
      <c r="C67" s="17" t="s">
        <v>23</v>
      </c>
      <c r="D67" s="18">
        <v>42529</v>
      </c>
      <c r="E67" s="17" t="s">
        <v>17</v>
      </c>
      <c r="F67" s="17">
        <v>13115316502</v>
      </c>
      <c r="G67" s="17" t="s">
        <v>18</v>
      </c>
      <c r="H67" s="17">
        <f>SUMIFS('1508'!N:N,'1508'!A:A,A67)</f>
        <v>0</v>
      </c>
      <c r="I67" s="17">
        <f>SUMIFS('1509'!N:N,'1509'!A:A,A67)</f>
        <v>0</v>
      </c>
      <c r="J67" s="17">
        <f>SUMIFS('1510'!N:N,'1510'!A:A,A67)</f>
        <v>0</v>
      </c>
      <c r="K67" s="17">
        <f>SUMIFS('1511'!N:N,'1511'!A:A,A67)</f>
        <v>0</v>
      </c>
      <c r="L67" s="17">
        <f>SUMIFS('1512'!N:N,'1512'!A:A,A67)</f>
        <v>0</v>
      </c>
      <c r="M67" s="17">
        <f>SUMIFS('1601'!N:N,'1601'!A:A,A67)</f>
        <v>0</v>
      </c>
      <c r="N67" s="17">
        <f>SUMIFS('1602'!N:N,'1602'!A:A,A67)</f>
        <v>0</v>
      </c>
      <c r="O67" s="17">
        <f>SUMIFS('1603'!N:N,'1603'!A:A,A67)</f>
        <v>0</v>
      </c>
      <c r="P67" s="17">
        <f>SUMIFS('1604'!N:N,'1604'!A:A,A67)</f>
        <v>0</v>
      </c>
      <c r="Q67" s="17">
        <f>SUMIFS('1605'!N:N,'1605'!A:A,A67)</f>
        <v>0</v>
      </c>
      <c r="R67" s="17">
        <f>SUMIFS('1606'!N:N,'1606'!A:A,A67)</f>
        <v>25.93</v>
      </c>
      <c r="S67" s="17">
        <f>SUMIFS('1607'!N:N,'1607'!A:A,A67)</f>
        <v>23.87</v>
      </c>
      <c r="T67" s="17">
        <f>SUMIFS('1608'!N:N,'1608'!A:A,A67)</f>
        <v>20</v>
      </c>
      <c r="U67" s="17">
        <f>SUMIFS('1609'!N:N,'1609'!A:A,A67)</f>
        <v>20</v>
      </c>
      <c r="V67" s="17">
        <f>SUMIFS('1610'!N:N,'1610'!A:A,A67)</f>
        <v>2.5</v>
      </c>
      <c r="W67" s="17">
        <f>SUMIFS('1611'!N:N,'1611'!A:A,A67)</f>
        <v>28.26</v>
      </c>
      <c r="X67" s="17">
        <f>SUMIFS('1612'!N:N,'1612'!A:A,A67)</f>
        <v>22.44</v>
      </c>
      <c r="Y67" s="17">
        <f>SUMIFS('1701'!N:N,'1701'!A:A,A67)</f>
        <v>20</v>
      </c>
      <c r="Z67" s="17">
        <f>SUMIFS('1702'!N:N,'1702'!A:A,A67)</f>
        <v>20</v>
      </c>
      <c r="AA67" s="17">
        <f>SUMIFS('1703'!N:N,'1703'!A:A,A67)</f>
        <v>20</v>
      </c>
      <c r="AB67" s="17">
        <f>SUMIFS('1704'!N:N,'1704'!A:A,A67)</f>
        <v>29.04</v>
      </c>
      <c r="AC67" s="17">
        <f>SUMIFS('1705'!N:N,'1705'!A:A,A67)</f>
        <v>32.62</v>
      </c>
      <c r="AD67" s="17">
        <f>SUMIFS('1706'!N:N,'1706'!A:A,A67)</f>
        <v>58.54</v>
      </c>
      <c r="AE67" s="17">
        <f>SUMIFS('1707'!N:N,'1707'!A:A,A67)</f>
        <v>68.54</v>
      </c>
      <c r="AF67" s="17">
        <f>SUMIFS('1708'!N:N,'1708'!A:A,A67)</f>
        <v>57.28</v>
      </c>
      <c r="AG67" s="17">
        <f>SUMIFS('1709'!N:N,'1709'!A:A,A67)</f>
        <v>53.36</v>
      </c>
      <c r="AH67" s="17">
        <f>SUMIFS('1710'!N:N,'1710'!A:A,A67)</f>
        <v>25.71</v>
      </c>
      <c r="AI67" s="17">
        <f>SUMIFS('1711'!N:N,'1711'!A:A,A67)</f>
        <v>35.53</v>
      </c>
      <c r="AJ67" s="17">
        <f>SUMIFS('1712'!N:N,'1712'!A:A,A67)</f>
        <v>20.54</v>
      </c>
      <c r="AK67" s="17">
        <f>SUMIFS('1801'!N:N,'1801'!A:A,A67)</f>
        <v>34.67</v>
      </c>
      <c r="AL67" s="17">
        <f>SUMIFS('1802'!N:N,'1802'!A:A,A67)</f>
        <v>34.67</v>
      </c>
      <c r="AM67" s="20">
        <f t="shared" ref="AM67:AM98" si="2">SUM(H67:AL67)</f>
        <v>653.5</v>
      </c>
    </row>
    <row r="68" spans="1:39">
      <c r="A68" s="17">
        <v>233334</v>
      </c>
      <c r="B68" s="17" t="s">
        <v>115</v>
      </c>
      <c r="C68" s="17" t="s">
        <v>23</v>
      </c>
      <c r="D68" s="18">
        <v>42534</v>
      </c>
      <c r="E68" s="17" t="s">
        <v>17</v>
      </c>
      <c r="F68" s="17">
        <v>15636160874</v>
      </c>
      <c r="G68" s="17" t="s">
        <v>18</v>
      </c>
      <c r="H68" s="17">
        <f>SUMIFS('1508'!N:N,'1508'!A:A,A68)</f>
        <v>0</v>
      </c>
      <c r="I68" s="17">
        <f>SUMIFS('1509'!N:N,'1509'!A:A,A68)</f>
        <v>0</v>
      </c>
      <c r="J68" s="17">
        <f>SUMIFS('1510'!N:N,'1510'!A:A,A68)</f>
        <v>0</v>
      </c>
      <c r="K68" s="17">
        <f>SUMIFS('1511'!N:N,'1511'!A:A,A68)</f>
        <v>0</v>
      </c>
      <c r="L68" s="17">
        <f>SUMIFS('1512'!N:N,'1512'!A:A,A68)</f>
        <v>0</v>
      </c>
      <c r="M68" s="17">
        <f>SUMIFS('1601'!N:N,'1601'!A:A,A68)</f>
        <v>0</v>
      </c>
      <c r="N68" s="17">
        <f>SUMIFS('1602'!N:N,'1602'!A:A,A68)</f>
        <v>0</v>
      </c>
      <c r="O68" s="17">
        <f>SUMIFS('1603'!N:N,'1603'!A:A,A68)</f>
        <v>0</v>
      </c>
      <c r="P68" s="17">
        <f>SUMIFS('1604'!N:N,'1604'!A:A,A68)</f>
        <v>0</v>
      </c>
      <c r="Q68" s="17">
        <f>SUMIFS('1605'!N:N,'1605'!A:A,A68)</f>
        <v>0</v>
      </c>
      <c r="R68" s="17">
        <f>SUMIFS('1606'!N:N,'1606'!A:A,A68)</f>
        <v>5</v>
      </c>
      <c r="S68" s="17">
        <f>SUMIFS('1607'!N:N,'1607'!A:A,A68)</f>
        <v>20.17</v>
      </c>
      <c r="T68" s="17">
        <f>SUMIFS('1608'!N:N,'1608'!A:A,A68)</f>
        <v>25.67</v>
      </c>
      <c r="U68" s="17">
        <f>SUMIFS('1609'!N:N,'1609'!A:A,A68)</f>
        <v>20</v>
      </c>
      <c r="V68" s="17">
        <f>SUMIFS('1610'!N:N,'1610'!A:A,A68)</f>
        <v>20</v>
      </c>
      <c r="W68" s="17">
        <f>SUMIFS('1611'!N:N,'1611'!A:A,A68)</f>
        <v>20</v>
      </c>
      <c r="X68" s="17">
        <f>SUMIFS('1612'!N:N,'1612'!A:A,A68)</f>
        <v>20</v>
      </c>
      <c r="Y68" s="17">
        <f>SUMIFS('1701'!N:N,'1701'!A:A,A68)</f>
        <v>20</v>
      </c>
      <c r="Z68" s="17">
        <f>SUMIFS('1702'!N:N,'1702'!A:A,A68)</f>
        <v>20</v>
      </c>
      <c r="AA68" s="17">
        <f>SUMIFS('1703'!N:N,'1703'!A:A,A68)</f>
        <v>20</v>
      </c>
      <c r="AB68" s="17">
        <f>SUMIFS('1704'!N:N,'1704'!A:A,A68)</f>
        <v>20</v>
      </c>
      <c r="AC68" s="17">
        <f>SUMIFS('1705'!N:N,'1705'!A:A,A68)</f>
        <v>20</v>
      </c>
      <c r="AD68" s="17">
        <f>SUMIFS('1706'!N:N,'1706'!A:A,A68)</f>
        <v>20</v>
      </c>
      <c r="AE68" s="17">
        <f>SUMIFS('1707'!N:N,'1707'!A:A,A68)</f>
        <v>20</v>
      </c>
      <c r="AF68" s="17">
        <f>SUMIFS('1708'!N:N,'1708'!A:A,A68)</f>
        <v>20</v>
      </c>
      <c r="AG68" s="17">
        <f>SUMIFS('1709'!N:N,'1709'!A:A,A68)</f>
        <v>20</v>
      </c>
      <c r="AH68" s="17">
        <f>SUMIFS('1710'!N:N,'1710'!A:A,A68)</f>
        <v>20</v>
      </c>
      <c r="AI68" s="17">
        <f>SUMIFS('1711'!N:N,'1711'!A:A,A68)</f>
        <v>20</v>
      </c>
      <c r="AJ68" s="17">
        <f>SUMIFS('1712'!N:N,'1712'!A:A,A68)</f>
        <v>20</v>
      </c>
      <c r="AK68" s="17">
        <f>SUMIFS('1801'!N:N,'1801'!A:A,A68)</f>
        <v>20</v>
      </c>
      <c r="AL68" s="17">
        <f>SUMIFS('1802'!N:N,'1802'!A:A,A68)</f>
        <v>0</v>
      </c>
      <c r="AM68" s="20">
        <f t="shared" si="2"/>
        <v>390.84</v>
      </c>
    </row>
    <row r="69" spans="1:39">
      <c r="A69" s="17">
        <v>234112</v>
      </c>
      <c r="B69" s="17" t="s">
        <v>166</v>
      </c>
      <c r="C69" s="17" t="s">
        <v>23</v>
      </c>
      <c r="D69" s="18">
        <v>42538</v>
      </c>
      <c r="E69" s="17" t="s">
        <v>17</v>
      </c>
      <c r="F69" s="17">
        <v>13091884792</v>
      </c>
      <c r="G69" s="17" t="s">
        <v>18</v>
      </c>
      <c r="H69" s="17">
        <f>SUMIFS('1508'!N:N,'1508'!A:A,A69)</f>
        <v>0</v>
      </c>
      <c r="I69" s="17">
        <f>SUMIFS('1509'!N:N,'1509'!A:A,A69)</f>
        <v>0</v>
      </c>
      <c r="J69" s="17">
        <f>SUMIFS('1510'!N:N,'1510'!A:A,A69)</f>
        <v>0</v>
      </c>
      <c r="K69" s="17">
        <f>SUMIFS('1511'!N:N,'1511'!A:A,A69)</f>
        <v>0</v>
      </c>
      <c r="L69" s="17">
        <f>SUMIFS('1512'!N:N,'1512'!A:A,A69)</f>
        <v>0</v>
      </c>
      <c r="M69" s="17">
        <f>SUMIFS('1601'!N:N,'1601'!A:A,A69)</f>
        <v>0</v>
      </c>
      <c r="N69" s="17">
        <f>SUMIFS('1602'!N:N,'1602'!A:A,A69)</f>
        <v>0</v>
      </c>
      <c r="O69" s="17">
        <f>SUMIFS('1603'!N:N,'1603'!A:A,A69)</f>
        <v>0</v>
      </c>
      <c r="P69" s="17">
        <f>SUMIFS('1604'!N:N,'1604'!A:A,A69)</f>
        <v>0</v>
      </c>
      <c r="Q69" s="17">
        <f>SUMIFS('1605'!N:N,'1605'!A:A,A69)</f>
        <v>0</v>
      </c>
      <c r="R69" s="17">
        <f>SUMIFS('1606'!N:N,'1606'!A:A,A69)</f>
        <v>250</v>
      </c>
      <c r="S69" s="17">
        <f>SUMIFS('1607'!N:N,'1607'!A:A,A69)</f>
        <v>0</v>
      </c>
      <c r="T69" s="17">
        <f>SUMIFS('1608'!N:N,'1608'!A:A,A69)</f>
        <v>0</v>
      </c>
      <c r="U69" s="17">
        <f>SUMIFS('1609'!N:N,'1609'!A:A,A69)</f>
        <v>0</v>
      </c>
      <c r="V69" s="17">
        <f>SUMIFS('1610'!N:N,'1610'!A:A,A69)</f>
        <v>0</v>
      </c>
      <c r="W69" s="17">
        <f>SUMIFS('1611'!N:N,'1611'!A:A,A69)</f>
        <v>0</v>
      </c>
      <c r="X69" s="17">
        <f>SUMIFS('1612'!N:N,'1612'!A:A,A69)</f>
        <v>0</v>
      </c>
      <c r="Y69" s="17">
        <f>SUMIFS('1701'!N:N,'1701'!A:A,A69)</f>
        <v>0</v>
      </c>
      <c r="Z69" s="17">
        <f>SUMIFS('1702'!N:N,'1702'!A:A,A69)</f>
        <v>0</v>
      </c>
      <c r="AA69" s="17">
        <f>SUMIFS('1703'!N:N,'1703'!A:A,A69)</f>
        <v>0</v>
      </c>
      <c r="AB69" s="17">
        <f>SUMIFS('1704'!N:N,'1704'!A:A,A69)</f>
        <v>0</v>
      </c>
      <c r="AC69" s="17">
        <f>SUMIFS('1705'!N:N,'1705'!A:A,A69)</f>
        <v>0</v>
      </c>
      <c r="AD69" s="17">
        <f>SUMIFS('1706'!N:N,'1706'!A:A,A69)</f>
        <v>0</v>
      </c>
      <c r="AE69" s="17">
        <f>SUMIFS('1707'!N:N,'1707'!A:A,A69)</f>
        <v>0</v>
      </c>
      <c r="AF69" s="17">
        <f>SUMIFS('1708'!N:N,'1708'!A:A,A69)</f>
        <v>0</v>
      </c>
      <c r="AG69" s="17">
        <f>SUMIFS('1709'!N:N,'1709'!A:A,A69)</f>
        <v>0</v>
      </c>
      <c r="AH69" s="17">
        <f>SUMIFS('1710'!N:N,'1710'!A:A,A69)</f>
        <v>0</v>
      </c>
      <c r="AI69" s="17">
        <f>SUMIFS('1711'!N:N,'1711'!A:A,A69)</f>
        <v>0</v>
      </c>
      <c r="AJ69" s="17">
        <f>SUMIFS('1712'!N:N,'1712'!A:A,A69)</f>
        <v>0</v>
      </c>
      <c r="AK69" s="17">
        <f>SUMIFS('1801'!N:N,'1801'!A:A,A69)</f>
        <v>0</v>
      </c>
      <c r="AL69" s="17">
        <f>SUMIFS('1802'!N:N,'1802'!A:A,A69)</f>
        <v>0</v>
      </c>
      <c r="AM69" s="20">
        <f t="shared" si="2"/>
        <v>250</v>
      </c>
    </row>
    <row r="70" spans="1:39">
      <c r="A70" s="17">
        <v>234113</v>
      </c>
      <c r="B70" s="17" t="s">
        <v>168</v>
      </c>
      <c r="C70" s="17" t="s">
        <v>23</v>
      </c>
      <c r="D70" s="18">
        <v>42538</v>
      </c>
      <c r="E70" s="17" t="s">
        <v>17</v>
      </c>
      <c r="F70" s="17">
        <v>13091884758</v>
      </c>
      <c r="G70" s="17" t="s">
        <v>18</v>
      </c>
      <c r="H70" s="17">
        <f>SUMIFS('1508'!N:N,'1508'!A:A,A70)</f>
        <v>0</v>
      </c>
      <c r="I70" s="17">
        <f>SUMIFS('1509'!N:N,'1509'!A:A,A70)</f>
        <v>0</v>
      </c>
      <c r="J70" s="17">
        <f>SUMIFS('1510'!N:N,'1510'!A:A,A70)</f>
        <v>0</v>
      </c>
      <c r="K70" s="17">
        <f>SUMIFS('1511'!N:N,'1511'!A:A,A70)</f>
        <v>0</v>
      </c>
      <c r="L70" s="17">
        <f>SUMIFS('1512'!N:N,'1512'!A:A,A70)</f>
        <v>0</v>
      </c>
      <c r="M70" s="17">
        <f>SUMIFS('1601'!N:N,'1601'!A:A,A70)</f>
        <v>0</v>
      </c>
      <c r="N70" s="17">
        <f>SUMIFS('1602'!N:N,'1602'!A:A,A70)</f>
        <v>0</v>
      </c>
      <c r="O70" s="17">
        <f>SUMIFS('1603'!N:N,'1603'!A:A,A70)</f>
        <v>0</v>
      </c>
      <c r="P70" s="17">
        <f>SUMIFS('1604'!N:N,'1604'!A:A,A70)</f>
        <v>0</v>
      </c>
      <c r="Q70" s="17">
        <f>SUMIFS('1605'!N:N,'1605'!A:A,A70)</f>
        <v>0</v>
      </c>
      <c r="R70" s="17">
        <f>SUMIFS('1606'!N:N,'1606'!A:A,A70)</f>
        <v>250</v>
      </c>
      <c r="S70" s="17">
        <f>SUMIFS('1607'!N:N,'1607'!A:A,A70)</f>
        <v>0</v>
      </c>
      <c r="T70" s="17">
        <f>SUMIFS('1608'!N:N,'1608'!A:A,A70)</f>
        <v>0</v>
      </c>
      <c r="U70" s="17">
        <f>SUMIFS('1609'!N:N,'1609'!A:A,A70)</f>
        <v>0</v>
      </c>
      <c r="V70" s="17">
        <f>SUMIFS('1610'!N:N,'1610'!A:A,A70)</f>
        <v>0</v>
      </c>
      <c r="W70" s="17">
        <f>SUMIFS('1611'!N:N,'1611'!A:A,A70)</f>
        <v>0</v>
      </c>
      <c r="X70" s="17">
        <f>SUMIFS('1612'!N:N,'1612'!A:A,A70)</f>
        <v>0</v>
      </c>
      <c r="Y70" s="17">
        <f>SUMIFS('1701'!N:N,'1701'!A:A,A70)</f>
        <v>0</v>
      </c>
      <c r="Z70" s="17">
        <f>SUMIFS('1702'!N:N,'1702'!A:A,A70)</f>
        <v>0</v>
      </c>
      <c r="AA70" s="17">
        <f>SUMIFS('1703'!N:N,'1703'!A:A,A70)</f>
        <v>0</v>
      </c>
      <c r="AB70" s="17">
        <f>SUMIFS('1704'!N:N,'1704'!A:A,A70)</f>
        <v>0</v>
      </c>
      <c r="AC70" s="17">
        <f>SUMIFS('1705'!N:N,'1705'!A:A,A70)</f>
        <v>0</v>
      </c>
      <c r="AD70" s="17">
        <f>SUMIFS('1706'!N:N,'1706'!A:A,A70)</f>
        <v>0</v>
      </c>
      <c r="AE70" s="17">
        <f>SUMIFS('1707'!N:N,'1707'!A:A,A70)</f>
        <v>0</v>
      </c>
      <c r="AF70" s="17">
        <f>SUMIFS('1708'!N:N,'1708'!A:A,A70)</f>
        <v>0</v>
      </c>
      <c r="AG70" s="17">
        <f>SUMIFS('1709'!N:N,'1709'!A:A,A70)</f>
        <v>0</v>
      </c>
      <c r="AH70" s="17">
        <f>SUMIFS('1710'!N:N,'1710'!A:A,A70)</f>
        <v>0</v>
      </c>
      <c r="AI70" s="17">
        <f>SUMIFS('1711'!N:N,'1711'!A:A,A70)</f>
        <v>0</v>
      </c>
      <c r="AJ70" s="17">
        <f>SUMIFS('1712'!N:N,'1712'!A:A,A70)</f>
        <v>0</v>
      </c>
      <c r="AK70" s="17">
        <f>SUMIFS('1801'!N:N,'1801'!A:A,A70)</f>
        <v>0</v>
      </c>
      <c r="AL70" s="17">
        <f>SUMIFS('1802'!N:N,'1802'!A:A,A70)</f>
        <v>0</v>
      </c>
      <c r="AM70" s="20">
        <f t="shared" si="2"/>
        <v>250</v>
      </c>
    </row>
    <row r="71" spans="1:39">
      <c r="A71" s="17">
        <v>234114</v>
      </c>
      <c r="B71" s="17" t="s">
        <v>169</v>
      </c>
      <c r="C71" s="17" t="s">
        <v>23</v>
      </c>
      <c r="D71" s="18">
        <v>42538</v>
      </c>
      <c r="E71" s="17" t="s">
        <v>17</v>
      </c>
      <c r="F71" s="17">
        <v>13091884720</v>
      </c>
      <c r="G71" s="17" t="s">
        <v>18</v>
      </c>
      <c r="H71" s="17">
        <f>SUMIFS('1508'!N:N,'1508'!A:A,A71)</f>
        <v>0</v>
      </c>
      <c r="I71" s="17">
        <f>SUMIFS('1509'!N:N,'1509'!A:A,A71)</f>
        <v>0</v>
      </c>
      <c r="J71" s="17">
        <f>SUMIFS('1510'!N:N,'1510'!A:A,A71)</f>
        <v>0</v>
      </c>
      <c r="K71" s="17">
        <f>SUMIFS('1511'!N:N,'1511'!A:A,A71)</f>
        <v>0</v>
      </c>
      <c r="L71" s="17">
        <f>SUMIFS('1512'!N:N,'1512'!A:A,A71)</f>
        <v>0</v>
      </c>
      <c r="M71" s="17">
        <f>SUMIFS('1601'!N:N,'1601'!A:A,A71)</f>
        <v>0</v>
      </c>
      <c r="N71" s="17">
        <f>SUMIFS('1602'!N:N,'1602'!A:A,A71)</f>
        <v>0</v>
      </c>
      <c r="O71" s="17">
        <f>SUMIFS('1603'!N:N,'1603'!A:A,A71)</f>
        <v>0</v>
      </c>
      <c r="P71" s="17">
        <f>SUMIFS('1604'!N:N,'1604'!A:A,A71)</f>
        <v>0</v>
      </c>
      <c r="Q71" s="17">
        <f>SUMIFS('1605'!N:N,'1605'!A:A,A71)</f>
        <v>0</v>
      </c>
      <c r="R71" s="17">
        <f>SUMIFS('1606'!N:N,'1606'!A:A,A71)</f>
        <v>250</v>
      </c>
      <c r="S71" s="17">
        <f>SUMIFS('1607'!N:N,'1607'!A:A,A71)</f>
        <v>0</v>
      </c>
      <c r="T71" s="17">
        <f>SUMIFS('1608'!N:N,'1608'!A:A,A71)</f>
        <v>0</v>
      </c>
      <c r="U71" s="17">
        <f>SUMIFS('1609'!N:N,'1609'!A:A,A71)</f>
        <v>0</v>
      </c>
      <c r="V71" s="17">
        <f>SUMIFS('1610'!N:N,'1610'!A:A,A71)</f>
        <v>0</v>
      </c>
      <c r="W71" s="17">
        <f>SUMIFS('1611'!N:N,'1611'!A:A,A71)</f>
        <v>0</v>
      </c>
      <c r="X71" s="17">
        <f>SUMIFS('1612'!N:N,'1612'!A:A,A71)</f>
        <v>0</v>
      </c>
      <c r="Y71" s="17">
        <f>SUMIFS('1701'!N:N,'1701'!A:A,A71)</f>
        <v>0</v>
      </c>
      <c r="Z71" s="17">
        <f>SUMIFS('1702'!N:N,'1702'!A:A,A71)</f>
        <v>0</v>
      </c>
      <c r="AA71" s="17">
        <f>SUMIFS('1703'!N:N,'1703'!A:A,A71)</f>
        <v>0</v>
      </c>
      <c r="AB71" s="17">
        <f>SUMIFS('1704'!N:N,'1704'!A:A,A71)</f>
        <v>0</v>
      </c>
      <c r="AC71" s="17">
        <f>SUMIFS('1705'!N:N,'1705'!A:A,A71)</f>
        <v>0</v>
      </c>
      <c r="AD71" s="17">
        <f>SUMIFS('1706'!N:N,'1706'!A:A,A71)</f>
        <v>0</v>
      </c>
      <c r="AE71" s="17">
        <f>SUMIFS('1707'!N:N,'1707'!A:A,A71)</f>
        <v>0</v>
      </c>
      <c r="AF71" s="17">
        <f>SUMIFS('1708'!N:N,'1708'!A:A,A71)</f>
        <v>0</v>
      </c>
      <c r="AG71" s="17">
        <f>SUMIFS('1709'!N:N,'1709'!A:A,A71)</f>
        <v>0</v>
      </c>
      <c r="AH71" s="17">
        <f>SUMIFS('1710'!N:N,'1710'!A:A,A71)</f>
        <v>0</v>
      </c>
      <c r="AI71" s="17">
        <f>SUMIFS('1711'!N:N,'1711'!A:A,A71)</f>
        <v>0</v>
      </c>
      <c r="AJ71" s="17">
        <f>SUMIFS('1712'!N:N,'1712'!A:A,A71)</f>
        <v>0</v>
      </c>
      <c r="AK71" s="17">
        <f>SUMIFS('1801'!N:N,'1801'!A:A,A71)</f>
        <v>0</v>
      </c>
      <c r="AL71" s="17">
        <f>SUMIFS('1802'!N:N,'1802'!A:A,A71)</f>
        <v>0</v>
      </c>
      <c r="AM71" s="20">
        <f t="shared" si="2"/>
        <v>250</v>
      </c>
    </row>
    <row r="72" spans="1:39">
      <c r="A72" s="17">
        <v>234470</v>
      </c>
      <c r="B72" s="17" t="s">
        <v>171</v>
      </c>
      <c r="C72" s="17" t="s">
        <v>67</v>
      </c>
      <c r="D72" s="18">
        <v>42552</v>
      </c>
      <c r="E72" s="17" t="s">
        <v>17</v>
      </c>
      <c r="F72" s="17">
        <v>13124560757</v>
      </c>
      <c r="G72" s="17" t="s">
        <v>18</v>
      </c>
      <c r="H72" s="17">
        <f>SUMIFS('1508'!N:N,'1508'!A:A,A72)</f>
        <v>0</v>
      </c>
      <c r="I72" s="17">
        <f>SUMIFS('1509'!N:N,'1509'!A:A,A72)</f>
        <v>0</v>
      </c>
      <c r="J72" s="17">
        <f>SUMIFS('1510'!N:N,'1510'!A:A,A72)</f>
        <v>0</v>
      </c>
      <c r="K72" s="17">
        <f>SUMIFS('1511'!N:N,'1511'!A:A,A72)</f>
        <v>0</v>
      </c>
      <c r="L72" s="17">
        <f>SUMIFS('1512'!N:N,'1512'!A:A,A72)</f>
        <v>0</v>
      </c>
      <c r="M72" s="17">
        <f>SUMIFS('1601'!N:N,'1601'!A:A,A72)</f>
        <v>0</v>
      </c>
      <c r="N72" s="17">
        <f>SUMIFS('1602'!N:N,'1602'!A:A,A72)</f>
        <v>0</v>
      </c>
      <c r="O72" s="17">
        <f>SUMIFS('1603'!N:N,'1603'!A:A,A72)</f>
        <v>0</v>
      </c>
      <c r="P72" s="17">
        <f>SUMIFS('1604'!N:N,'1604'!A:A,A72)</f>
        <v>0</v>
      </c>
      <c r="Q72" s="17">
        <f>SUMIFS('1605'!N:N,'1605'!A:A,A72)</f>
        <v>0</v>
      </c>
      <c r="R72" s="17">
        <f>SUMIFS('1606'!N:N,'1606'!A:A,A72)</f>
        <v>0</v>
      </c>
      <c r="S72" s="17">
        <f>SUMIFS('1607'!N:N,'1607'!A:A,A72)</f>
        <v>19.92</v>
      </c>
      <c r="T72" s="17">
        <f>SUMIFS('1608'!N:N,'1608'!A:A,A72)</f>
        <v>21.9</v>
      </c>
      <c r="U72" s="17">
        <f>SUMIFS('1609'!N:N,'1609'!A:A,A72)</f>
        <v>13.39</v>
      </c>
      <c r="V72" s="17">
        <f>SUMIFS('1610'!N:N,'1610'!A:A,A72)</f>
        <v>10.43</v>
      </c>
      <c r="W72" s="17">
        <f>SUMIFS('1611'!N:N,'1611'!A:A,A72)</f>
        <v>12.92</v>
      </c>
      <c r="X72" s="17">
        <f>SUMIFS('1612'!N:N,'1612'!A:A,A72)</f>
        <v>10</v>
      </c>
      <c r="Y72" s="17">
        <f>SUMIFS('1701'!N:N,'1701'!A:A,A72)</f>
        <v>10</v>
      </c>
      <c r="Z72" s="17">
        <f>SUMIFS('1702'!N:N,'1702'!A:A,A72)</f>
        <v>10</v>
      </c>
      <c r="AA72" s="17">
        <f>SUMIFS('1703'!N:N,'1703'!A:A,A72)</f>
        <v>10</v>
      </c>
      <c r="AB72" s="17">
        <f>SUMIFS('1704'!N:N,'1704'!A:A,A72)</f>
        <v>43.04</v>
      </c>
      <c r="AC72" s="17">
        <f>SUMIFS('1705'!N:N,'1705'!A:A,A72)</f>
        <v>43.7</v>
      </c>
      <c r="AD72" s="17">
        <f>SUMIFS('1706'!N:N,'1706'!A:A,A72)</f>
        <v>36.9</v>
      </c>
      <c r="AE72" s="17">
        <f>SUMIFS('1707'!N:N,'1707'!A:A,A72)</f>
        <v>22.44</v>
      </c>
      <c r="AF72" s="17">
        <f>SUMIFS('1708'!N:N,'1708'!A:A,A72)</f>
        <v>27.49</v>
      </c>
      <c r="AG72" s="17">
        <f>SUMIFS('1709'!N:N,'1709'!A:A,A72)</f>
        <v>16.23</v>
      </c>
      <c r="AH72" s="17">
        <f>SUMIFS('1710'!N:N,'1710'!A:A,A72)</f>
        <v>7.16</v>
      </c>
      <c r="AI72" s="17">
        <f>SUMIFS('1711'!N:N,'1711'!A:A,A72)</f>
        <v>5</v>
      </c>
      <c r="AJ72" s="17">
        <f>SUMIFS('1712'!N:N,'1712'!A:A,A72)</f>
        <v>5</v>
      </c>
      <c r="AK72" s="17">
        <f>SUMIFS('1801'!N:N,'1801'!A:A,A72)</f>
        <v>5</v>
      </c>
      <c r="AL72" s="17">
        <f>SUMIFS('1802'!N:N,'1802'!A:A,A72)</f>
        <v>5</v>
      </c>
      <c r="AM72" s="20">
        <f t="shared" si="2"/>
        <v>335.52</v>
      </c>
    </row>
    <row r="73" spans="1:39">
      <c r="A73" s="17">
        <v>234471</v>
      </c>
      <c r="B73" s="17" t="s">
        <v>173</v>
      </c>
      <c r="C73" s="17" t="s">
        <v>16</v>
      </c>
      <c r="D73" s="18">
        <v>42552</v>
      </c>
      <c r="E73" s="17" t="s">
        <v>17</v>
      </c>
      <c r="F73" s="17">
        <v>13069740736</v>
      </c>
      <c r="G73" s="17" t="s">
        <v>18</v>
      </c>
      <c r="H73" s="17">
        <f>SUMIFS('1508'!N:N,'1508'!A:A,A73)</f>
        <v>0</v>
      </c>
      <c r="I73" s="17">
        <f>SUMIFS('1509'!N:N,'1509'!A:A,A73)</f>
        <v>0</v>
      </c>
      <c r="J73" s="17">
        <f>SUMIFS('1510'!N:N,'1510'!A:A,A73)</f>
        <v>0</v>
      </c>
      <c r="K73" s="17">
        <f>SUMIFS('1511'!N:N,'1511'!A:A,A73)</f>
        <v>0</v>
      </c>
      <c r="L73" s="17">
        <f>SUMIFS('1512'!N:N,'1512'!A:A,A73)</f>
        <v>0</v>
      </c>
      <c r="M73" s="17">
        <f>SUMIFS('1601'!N:N,'1601'!A:A,A73)</f>
        <v>0</v>
      </c>
      <c r="N73" s="17">
        <f>SUMIFS('1602'!N:N,'1602'!A:A,A73)</f>
        <v>0</v>
      </c>
      <c r="O73" s="17">
        <f>SUMIFS('1603'!N:N,'1603'!A:A,A73)</f>
        <v>0</v>
      </c>
      <c r="P73" s="17">
        <f>SUMIFS('1604'!N:N,'1604'!A:A,A73)</f>
        <v>0</v>
      </c>
      <c r="Q73" s="17">
        <f>SUMIFS('1605'!N:N,'1605'!A:A,A73)</f>
        <v>0</v>
      </c>
      <c r="R73" s="17">
        <f>SUMIFS('1606'!N:N,'1606'!A:A,A73)</f>
        <v>0</v>
      </c>
      <c r="S73" s="17">
        <f>SUMIFS('1607'!N:N,'1607'!A:A,A73)</f>
        <v>5</v>
      </c>
      <c r="T73" s="17">
        <f>SUMIFS('1608'!N:N,'1608'!A:A,A73)</f>
        <v>5</v>
      </c>
      <c r="U73" s="17">
        <f>SUMIFS('1609'!N:N,'1609'!A:A,A73)</f>
        <v>11.34</v>
      </c>
      <c r="V73" s="17">
        <f>SUMIFS('1610'!N:N,'1610'!A:A,A73)</f>
        <v>5</v>
      </c>
      <c r="W73" s="17">
        <f>SUMIFS('1611'!N:N,'1611'!A:A,A73)</f>
        <v>5</v>
      </c>
      <c r="X73" s="17">
        <f>SUMIFS('1612'!N:N,'1612'!A:A,A73)</f>
        <v>5</v>
      </c>
      <c r="Y73" s="17">
        <f>SUMIFS('1701'!N:N,'1701'!A:A,A73)</f>
        <v>5</v>
      </c>
      <c r="Z73" s="17">
        <f>SUMIFS('1702'!N:N,'1702'!A:A,A73)</f>
        <v>5</v>
      </c>
      <c r="AA73" s="17">
        <f>SUMIFS('1703'!N:N,'1703'!A:A,A73)</f>
        <v>5.93</v>
      </c>
      <c r="AB73" s="17">
        <f>SUMIFS('1704'!N:N,'1704'!A:A,A73)</f>
        <v>5</v>
      </c>
      <c r="AC73" s="17">
        <f>SUMIFS('1705'!N:N,'1705'!A:A,A73)</f>
        <v>5</v>
      </c>
      <c r="AD73" s="17">
        <f>SUMIFS('1706'!N:N,'1706'!A:A,A73)</f>
        <v>5</v>
      </c>
      <c r="AE73" s="17">
        <f>SUMIFS('1707'!N:N,'1707'!A:A,A73)</f>
        <v>5</v>
      </c>
      <c r="AF73" s="17">
        <f>SUMIFS('1708'!N:N,'1708'!A:A,A73)</f>
        <v>5</v>
      </c>
      <c r="AG73" s="17">
        <f>SUMIFS('1709'!N:N,'1709'!A:A,A73)</f>
        <v>5</v>
      </c>
      <c r="AH73" s="17">
        <f>SUMIFS('1710'!N:N,'1710'!A:A,A73)</f>
        <v>5</v>
      </c>
      <c r="AI73" s="17">
        <f>SUMIFS('1711'!N:N,'1711'!A:A,A73)</f>
        <v>4.23</v>
      </c>
      <c r="AJ73" s="17">
        <f>SUMIFS('1712'!N:N,'1712'!A:A,A73)</f>
        <v>0</v>
      </c>
      <c r="AK73" s="17">
        <f>SUMIFS('1801'!N:N,'1801'!A:A,A73)</f>
        <v>0</v>
      </c>
      <c r="AL73" s="17">
        <f>SUMIFS('1802'!N:N,'1802'!A:A,A73)</f>
        <v>0</v>
      </c>
      <c r="AM73" s="20">
        <f t="shared" si="2"/>
        <v>91.5</v>
      </c>
    </row>
    <row r="74" spans="1:39">
      <c r="A74" s="17">
        <v>234473</v>
      </c>
      <c r="B74" s="17" t="s">
        <v>174</v>
      </c>
      <c r="C74" s="17" t="s">
        <v>67</v>
      </c>
      <c r="D74" s="18">
        <v>42552</v>
      </c>
      <c r="E74" s="17" t="s">
        <v>17</v>
      </c>
      <c r="F74" s="17">
        <v>13029933036</v>
      </c>
      <c r="G74" s="17" t="s">
        <v>18</v>
      </c>
      <c r="H74" s="17">
        <f>SUMIFS('1508'!N:N,'1508'!A:A,A74)</f>
        <v>0</v>
      </c>
      <c r="I74" s="17">
        <f>SUMIFS('1509'!N:N,'1509'!A:A,A74)</f>
        <v>0</v>
      </c>
      <c r="J74" s="17">
        <f>SUMIFS('1510'!N:N,'1510'!A:A,A74)</f>
        <v>0</v>
      </c>
      <c r="K74" s="17">
        <f>SUMIFS('1511'!N:N,'1511'!A:A,A74)</f>
        <v>0</v>
      </c>
      <c r="L74" s="17">
        <f>SUMIFS('1512'!N:N,'1512'!A:A,A74)</f>
        <v>0</v>
      </c>
      <c r="M74" s="17">
        <f>SUMIFS('1601'!N:N,'1601'!A:A,A74)</f>
        <v>0</v>
      </c>
      <c r="N74" s="17">
        <f>SUMIFS('1602'!N:N,'1602'!A:A,A74)</f>
        <v>0</v>
      </c>
      <c r="O74" s="17">
        <f>SUMIFS('1603'!N:N,'1603'!A:A,A74)</f>
        <v>0</v>
      </c>
      <c r="P74" s="17">
        <f>SUMIFS('1604'!N:N,'1604'!A:A,A74)</f>
        <v>0</v>
      </c>
      <c r="Q74" s="17">
        <f>SUMIFS('1605'!N:N,'1605'!A:A,A74)</f>
        <v>0</v>
      </c>
      <c r="R74" s="17">
        <f>SUMIFS('1606'!N:N,'1606'!A:A,A74)</f>
        <v>0</v>
      </c>
      <c r="S74" s="17">
        <f>SUMIFS('1607'!N:N,'1607'!A:A,A74)</f>
        <v>5</v>
      </c>
      <c r="T74" s="17">
        <f>SUMIFS('1608'!N:N,'1608'!A:A,A74)</f>
        <v>5</v>
      </c>
      <c r="U74" s="17">
        <f>SUMIFS('1609'!N:N,'1609'!A:A,A74)</f>
        <v>5</v>
      </c>
      <c r="V74" s="17">
        <f>SUMIFS('1610'!N:N,'1610'!A:A,A74)</f>
        <v>5</v>
      </c>
      <c r="W74" s="17">
        <f>SUMIFS('1611'!N:N,'1611'!A:A,A74)</f>
        <v>5</v>
      </c>
      <c r="X74" s="17">
        <f>SUMIFS('1612'!N:N,'1612'!A:A,A74)</f>
        <v>5</v>
      </c>
      <c r="Y74" s="17">
        <f>SUMIFS('1701'!N:N,'1701'!A:A,A74)</f>
        <v>0</v>
      </c>
      <c r="Z74" s="17">
        <f>SUMIFS('1702'!N:N,'1702'!A:A,A74)</f>
        <v>5</v>
      </c>
      <c r="AA74" s="17">
        <f>SUMIFS('1703'!N:N,'1703'!A:A,A74)</f>
        <v>5</v>
      </c>
      <c r="AB74" s="17">
        <f>SUMIFS('1704'!N:N,'1704'!A:A,A74)</f>
        <v>5</v>
      </c>
      <c r="AC74" s="17">
        <f>SUMIFS('1705'!N:N,'1705'!A:A,A74)</f>
        <v>5</v>
      </c>
      <c r="AD74" s="17">
        <f>SUMIFS('1706'!N:N,'1706'!A:A,A74)</f>
        <v>5</v>
      </c>
      <c r="AE74" s="17">
        <f>SUMIFS('1707'!N:N,'1707'!A:A,A74)</f>
        <v>5</v>
      </c>
      <c r="AF74" s="17">
        <f>SUMIFS('1708'!N:N,'1708'!A:A,A74)</f>
        <v>5</v>
      </c>
      <c r="AG74" s="17">
        <f>SUMIFS('1709'!N:N,'1709'!A:A,A74)</f>
        <v>5</v>
      </c>
      <c r="AH74" s="17">
        <f>SUMIFS('1710'!N:N,'1710'!A:A,A74)</f>
        <v>5</v>
      </c>
      <c r="AI74" s="17">
        <f>SUMIFS('1711'!N:N,'1711'!A:A,A74)</f>
        <v>0.96</v>
      </c>
      <c r="AJ74" s="17">
        <f>SUMIFS('1712'!N:N,'1712'!A:A,A74)</f>
        <v>0</v>
      </c>
      <c r="AK74" s="17">
        <f>SUMIFS('1801'!N:N,'1801'!A:A,A74)</f>
        <v>0</v>
      </c>
      <c r="AL74" s="17">
        <f>SUMIFS('1802'!N:N,'1802'!A:A,A74)</f>
        <v>0</v>
      </c>
      <c r="AM74" s="20">
        <f t="shared" si="2"/>
        <v>75.96</v>
      </c>
    </row>
    <row r="75" spans="1:39">
      <c r="A75" s="17">
        <v>234498</v>
      </c>
      <c r="B75" s="17" t="s">
        <v>175</v>
      </c>
      <c r="C75" s="17" t="s">
        <v>23</v>
      </c>
      <c r="D75" s="18">
        <v>42552</v>
      </c>
      <c r="E75" s="17" t="s">
        <v>17</v>
      </c>
      <c r="F75" s="17">
        <v>15504500846</v>
      </c>
      <c r="G75" s="17" t="s">
        <v>18</v>
      </c>
      <c r="H75" s="17">
        <f>SUMIFS('1508'!N:N,'1508'!A:A,A75)</f>
        <v>0</v>
      </c>
      <c r="I75" s="17">
        <f>SUMIFS('1509'!N:N,'1509'!A:A,A75)</f>
        <v>0</v>
      </c>
      <c r="J75" s="17">
        <f>SUMIFS('1510'!N:N,'1510'!A:A,A75)</f>
        <v>0</v>
      </c>
      <c r="K75" s="17">
        <f>SUMIFS('1511'!N:N,'1511'!A:A,A75)</f>
        <v>0</v>
      </c>
      <c r="L75" s="17">
        <f>SUMIFS('1512'!N:N,'1512'!A:A,A75)</f>
        <v>0</v>
      </c>
      <c r="M75" s="17">
        <f>SUMIFS('1601'!N:N,'1601'!A:A,A75)</f>
        <v>0</v>
      </c>
      <c r="N75" s="17">
        <f>SUMIFS('1602'!N:N,'1602'!A:A,A75)</f>
        <v>0</v>
      </c>
      <c r="O75" s="17">
        <f>SUMIFS('1603'!N:N,'1603'!A:A,A75)</f>
        <v>0</v>
      </c>
      <c r="P75" s="17">
        <f>SUMIFS('1604'!N:N,'1604'!A:A,A75)</f>
        <v>0</v>
      </c>
      <c r="Q75" s="17">
        <f>SUMIFS('1605'!N:N,'1605'!A:A,A75)</f>
        <v>0</v>
      </c>
      <c r="R75" s="17">
        <f>SUMIFS('1606'!N:N,'1606'!A:A,A75)</f>
        <v>0</v>
      </c>
      <c r="S75" s="17">
        <f>SUMIFS('1607'!N:N,'1607'!A:A,A75)</f>
        <v>10</v>
      </c>
      <c r="T75" s="17">
        <f>SUMIFS('1608'!N:N,'1608'!A:A,A75)</f>
        <v>10</v>
      </c>
      <c r="U75" s="17">
        <f>SUMIFS('1609'!N:N,'1609'!A:A,A75)</f>
        <v>10</v>
      </c>
      <c r="V75" s="17">
        <f>SUMIFS('1610'!N:N,'1610'!A:A,A75)</f>
        <v>10</v>
      </c>
      <c r="W75" s="17">
        <f>SUMIFS('1611'!N:N,'1611'!A:A,A75)</f>
        <v>15.95</v>
      </c>
      <c r="X75" s="17">
        <f>SUMIFS('1612'!N:N,'1612'!A:A,A75)</f>
        <v>12.82</v>
      </c>
      <c r="Y75" s="17">
        <f>SUMIFS('1701'!N:N,'1701'!A:A,A75)</f>
        <v>11.24</v>
      </c>
      <c r="Z75" s="17">
        <f>SUMIFS('1702'!N:N,'1702'!A:A,A75)</f>
        <v>10</v>
      </c>
      <c r="AA75" s="17">
        <f>SUMIFS('1703'!N:N,'1703'!A:A,A75)</f>
        <v>10</v>
      </c>
      <c r="AB75" s="17">
        <f>SUMIFS('1704'!N:N,'1704'!A:A,A75)</f>
        <v>10</v>
      </c>
      <c r="AC75" s="17">
        <f>SUMIFS('1705'!N:N,'1705'!A:A,A75)</f>
        <v>10</v>
      </c>
      <c r="AD75" s="17">
        <f>SUMIFS('1706'!N:N,'1706'!A:A,A75)</f>
        <v>10</v>
      </c>
      <c r="AE75" s="17">
        <f>SUMIFS('1707'!N:N,'1707'!A:A,A75)</f>
        <v>10</v>
      </c>
      <c r="AF75" s="17">
        <f>SUMIFS('1708'!N:N,'1708'!A:A,A75)</f>
        <v>10</v>
      </c>
      <c r="AG75" s="17">
        <f>SUMIFS('1709'!N:N,'1709'!A:A,A75)</f>
        <v>10</v>
      </c>
      <c r="AH75" s="17">
        <f>SUMIFS('1710'!N:N,'1710'!A:A,A75)</f>
        <v>10</v>
      </c>
      <c r="AI75" s="17">
        <f>SUMIFS('1711'!N:N,'1711'!A:A,A75)</f>
        <v>10</v>
      </c>
      <c r="AJ75" s="17">
        <f>SUMIFS('1712'!N:N,'1712'!A:A,A75)</f>
        <v>10</v>
      </c>
      <c r="AK75" s="17">
        <f>SUMIFS('1801'!N:N,'1801'!A:A,A75)</f>
        <v>10</v>
      </c>
      <c r="AL75" s="17">
        <f>SUMIFS('1802'!N:N,'1802'!A:A,A75)</f>
        <v>10</v>
      </c>
      <c r="AM75" s="20">
        <f t="shared" si="2"/>
        <v>210.01</v>
      </c>
    </row>
    <row r="76" spans="1:39">
      <c r="A76" s="17">
        <v>234550</v>
      </c>
      <c r="B76" s="17" t="s">
        <v>177</v>
      </c>
      <c r="C76" s="17" t="s">
        <v>23</v>
      </c>
      <c r="D76" s="18">
        <v>42555</v>
      </c>
      <c r="E76" s="17" t="s">
        <v>17</v>
      </c>
      <c r="F76" s="17">
        <v>13019723169</v>
      </c>
      <c r="G76" s="17" t="s">
        <v>18</v>
      </c>
      <c r="H76" s="17">
        <f>SUMIFS('1508'!N:N,'1508'!A:A,A76)</f>
        <v>0</v>
      </c>
      <c r="I76" s="17">
        <f>SUMIFS('1509'!N:N,'1509'!A:A,A76)</f>
        <v>0</v>
      </c>
      <c r="J76" s="17">
        <f>SUMIFS('1510'!N:N,'1510'!A:A,A76)</f>
        <v>0</v>
      </c>
      <c r="K76" s="17">
        <f>SUMIFS('1511'!N:N,'1511'!A:A,A76)</f>
        <v>0</v>
      </c>
      <c r="L76" s="17">
        <f>SUMIFS('1512'!N:N,'1512'!A:A,A76)</f>
        <v>0</v>
      </c>
      <c r="M76" s="17">
        <f>SUMIFS('1601'!N:N,'1601'!A:A,A76)</f>
        <v>0</v>
      </c>
      <c r="N76" s="17">
        <f>SUMIFS('1602'!N:N,'1602'!A:A,A76)</f>
        <v>0</v>
      </c>
      <c r="O76" s="17">
        <f>SUMIFS('1603'!N:N,'1603'!A:A,A76)</f>
        <v>0</v>
      </c>
      <c r="P76" s="17">
        <f>SUMIFS('1604'!N:N,'1604'!A:A,A76)</f>
        <v>0</v>
      </c>
      <c r="Q76" s="17">
        <f>SUMIFS('1605'!N:N,'1605'!A:A,A76)</f>
        <v>0</v>
      </c>
      <c r="R76" s="17">
        <f>SUMIFS('1606'!N:N,'1606'!A:A,A76)</f>
        <v>0</v>
      </c>
      <c r="S76" s="17">
        <f>SUMIFS('1607'!N:N,'1607'!A:A,A76)</f>
        <v>2.5</v>
      </c>
      <c r="T76" s="17">
        <f>SUMIFS('1608'!N:N,'1608'!A:A,A76)</f>
        <v>2.5</v>
      </c>
      <c r="U76" s="17">
        <f>SUMIFS('1609'!N:N,'1609'!A:A,A76)</f>
        <v>2.5</v>
      </c>
      <c r="V76" s="17">
        <f>SUMIFS('1610'!N:N,'1610'!A:A,A76)</f>
        <v>2.5</v>
      </c>
      <c r="W76" s="17">
        <f>SUMIFS('1611'!N:N,'1611'!A:A,A76)</f>
        <v>2.5</v>
      </c>
      <c r="X76" s="17">
        <f>SUMIFS('1612'!N:N,'1612'!A:A,A76)</f>
        <v>2.5</v>
      </c>
      <c r="Y76" s="17">
        <f>SUMIFS('1701'!N:N,'1701'!A:A,A76)</f>
        <v>2.5</v>
      </c>
      <c r="Z76" s="17">
        <f>SUMIFS('1702'!N:N,'1702'!A:A,A76)</f>
        <v>2.5</v>
      </c>
      <c r="AA76" s="17">
        <f>SUMIFS('1703'!N:N,'1703'!A:A,A76)</f>
        <v>2.5</v>
      </c>
      <c r="AB76" s="17">
        <f>SUMIFS('1704'!N:N,'1704'!A:A,A76)</f>
        <v>2.5</v>
      </c>
      <c r="AC76" s="17">
        <f>SUMIFS('1705'!N:N,'1705'!A:A,A76)</f>
        <v>2.5</v>
      </c>
      <c r="AD76" s="17">
        <f>SUMIFS('1706'!N:N,'1706'!A:A,A76)</f>
        <v>2.5</v>
      </c>
      <c r="AE76" s="17">
        <f>SUMIFS('1707'!N:N,'1707'!A:A,A76)</f>
        <v>2.5</v>
      </c>
      <c r="AF76" s="17">
        <f>SUMIFS('1708'!N:N,'1708'!A:A,A76)</f>
        <v>2.5</v>
      </c>
      <c r="AG76" s="17">
        <f>SUMIFS('1709'!N:N,'1709'!A:A,A76)</f>
        <v>2.5</v>
      </c>
      <c r="AH76" s="17">
        <f>SUMIFS('1710'!N:N,'1710'!A:A,A76)</f>
        <v>2.5</v>
      </c>
      <c r="AI76" s="17">
        <f>SUMIFS('1711'!N:N,'1711'!A:A,A76)</f>
        <v>2.5</v>
      </c>
      <c r="AJ76" s="17">
        <f>SUMIFS('1712'!N:N,'1712'!A:A,A76)</f>
        <v>2.5</v>
      </c>
      <c r="AK76" s="17">
        <f>SUMIFS('1801'!N:N,'1801'!A:A,A76)</f>
        <v>2.5</v>
      </c>
      <c r="AL76" s="17">
        <f>SUMIFS('1802'!N:N,'1802'!A:A,A76)</f>
        <v>2.5</v>
      </c>
      <c r="AM76" s="20">
        <f t="shared" si="2"/>
        <v>50</v>
      </c>
    </row>
    <row r="77" spans="1:39">
      <c r="A77" s="17">
        <v>234552</v>
      </c>
      <c r="B77" s="17" t="s">
        <v>179</v>
      </c>
      <c r="C77" s="17" t="s">
        <v>23</v>
      </c>
      <c r="D77" s="18">
        <v>42555</v>
      </c>
      <c r="E77" s="17" t="s">
        <v>17</v>
      </c>
      <c r="F77" s="17">
        <v>13029703065</v>
      </c>
      <c r="G77" s="17" t="s">
        <v>18</v>
      </c>
      <c r="H77" s="17">
        <f>SUMIFS('1508'!N:N,'1508'!A:A,A77)</f>
        <v>0</v>
      </c>
      <c r="I77" s="17">
        <f>SUMIFS('1509'!N:N,'1509'!A:A,A77)</f>
        <v>0</v>
      </c>
      <c r="J77" s="17">
        <f>SUMIFS('1510'!N:N,'1510'!A:A,A77)</f>
        <v>0</v>
      </c>
      <c r="K77" s="17">
        <f>SUMIFS('1511'!N:N,'1511'!A:A,A77)</f>
        <v>0</v>
      </c>
      <c r="L77" s="17">
        <f>SUMIFS('1512'!N:N,'1512'!A:A,A77)</f>
        <v>0</v>
      </c>
      <c r="M77" s="17">
        <f>SUMIFS('1601'!N:N,'1601'!A:A,A77)</f>
        <v>0</v>
      </c>
      <c r="N77" s="17">
        <f>SUMIFS('1602'!N:N,'1602'!A:A,A77)</f>
        <v>0</v>
      </c>
      <c r="O77" s="17">
        <f>SUMIFS('1603'!N:N,'1603'!A:A,A77)</f>
        <v>0</v>
      </c>
      <c r="P77" s="17">
        <f>SUMIFS('1604'!N:N,'1604'!A:A,A77)</f>
        <v>0</v>
      </c>
      <c r="Q77" s="17">
        <f>SUMIFS('1605'!N:N,'1605'!A:A,A77)</f>
        <v>0</v>
      </c>
      <c r="R77" s="17">
        <f>SUMIFS('1606'!N:N,'1606'!A:A,A77)</f>
        <v>0</v>
      </c>
      <c r="S77" s="17">
        <f>SUMIFS('1607'!N:N,'1607'!A:A,A77)</f>
        <v>2.5</v>
      </c>
      <c r="T77" s="17">
        <f>SUMIFS('1608'!N:N,'1608'!A:A,A77)</f>
        <v>2.5</v>
      </c>
      <c r="U77" s="17">
        <f>SUMIFS('1609'!N:N,'1609'!A:A,A77)</f>
        <v>2.91</v>
      </c>
      <c r="V77" s="17">
        <f>SUMIFS('1610'!N:N,'1610'!A:A,A77)</f>
        <v>4.21</v>
      </c>
      <c r="W77" s="17">
        <f>SUMIFS('1611'!N:N,'1611'!A:A,A77)</f>
        <v>2.5</v>
      </c>
      <c r="X77" s="17">
        <f>SUMIFS('1612'!N:N,'1612'!A:A,A77)</f>
        <v>2.5</v>
      </c>
      <c r="Y77" s="17">
        <f>SUMIFS('1701'!N:N,'1701'!A:A,A77)</f>
        <v>4.98</v>
      </c>
      <c r="Z77" s="17">
        <f>SUMIFS('1702'!N:N,'1702'!A:A,A77)</f>
        <v>2.5</v>
      </c>
      <c r="AA77" s="17">
        <f>SUMIFS('1703'!N:N,'1703'!A:A,A77)</f>
        <v>3.65</v>
      </c>
      <c r="AB77" s="17">
        <f>SUMIFS('1704'!N:N,'1704'!A:A,A77)</f>
        <v>2.5</v>
      </c>
      <c r="AC77" s="17">
        <f>SUMIFS('1705'!N:N,'1705'!A:A,A77)</f>
        <v>3.07</v>
      </c>
      <c r="AD77" s="17">
        <f>SUMIFS('1706'!N:N,'1706'!A:A,A77)</f>
        <v>2.5</v>
      </c>
      <c r="AE77" s="17">
        <f>SUMIFS('1707'!N:N,'1707'!A:A,A77)</f>
        <v>2.5</v>
      </c>
      <c r="AF77" s="17">
        <f>SUMIFS('1708'!N:N,'1708'!A:A,A77)</f>
        <v>2.5</v>
      </c>
      <c r="AG77" s="17">
        <f>SUMIFS('1709'!N:N,'1709'!A:A,A77)</f>
        <v>2.5</v>
      </c>
      <c r="AH77" s="17">
        <f>SUMIFS('1710'!N:N,'1710'!A:A,A77)</f>
        <v>2.5</v>
      </c>
      <c r="AI77" s="17">
        <f>SUMIFS('1711'!N:N,'1711'!A:A,A77)</f>
        <v>2.5</v>
      </c>
      <c r="AJ77" s="17">
        <f>SUMIFS('1712'!N:N,'1712'!A:A,A77)</f>
        <v>2.5</v>
      </c>
      <c r="AK77" s="17">
        <f>SUMIFS('1801'!N:N,'1801'!A:A,A77)</f>
        <v>2.5</v>
      </c>
      <c r="AL77" s="17">
        <f>SUMIFS('1802'!N:N,'1802'!A:A,A77)</f>
        <v>2.5</v>
      </c>
      <c r="AM77" s="20">
        <f t="shared" si="2"/>
        <v>56.32</v>
      </c>
    </row>
    <row r="78" spans="1:39">
      <c r="A78" s="17">
        <v>234559</v>
      </c>
      <c r="B78" s="17" t="s">
        <v>180</v>
      </c>
      <c r="C78" s="17" t="s">
        <v>181</v>
      </c>
      <c r="D78" s="18">
        <v>42555</v>
      </c>
      <c r="E78" s="17" t="s">
        <v>17</v>
      </c>
      <c r="F78" s="17">
        <v>13114693181</v>
      </c>
      <c r="G78" s="17" t="s">
        <v>18</v>
      </c>
      <c r="H78" s="17">
        <f>SUMIFS('1508'!N:N,'1508'!A:A,A78)</f>
        <v>0</v>
      </c>
      <c r="I78" s="17">
        <f>SUMIFS('1509'!N:N,'1509'!A:A,A78)</f>
        <v>0</v>
      </c>
      <c r="J78" s="17">
        <f>SUMIFS('1510'!N:N,'1510'!A:A,A78)</f>
        <v>0</v>
      </c>
      <c r="K78" s="17">
        <f>SUMIFS('1511'!N:N,'1511'!A:A,A78)</f>
        <v>0</v>
      </c>
      <c r="L78" s="17">
        <f>SUMIFS('1512'!N:N,'1512'!A:A,A78)</f>
        <v>0</v>
      </c>
      <c r="M78" s="17">
        <f>SUMIFS('1601'!N:N,'1601'!A:A,A78)</f>
        <v>0</v>
      </c>
      <c r="N78" s="17">
        <f>SUMIFS('1602'!N:N,'1602'!A:A,A78)</f>
        <v>0</v>
      </c>
      <c r="O78" s="17">
        <f>SUMIFS('1603'!N:N,'1603'!A:A,A78)</f>
        <v>0</v>
      </c>
      <c r="P78" s="17">
        <f>SUMIFS('1604'!N:N,'1604'!A:A,A78)</f>
        <v>0</v>
      </c>
      <c r="Q78" s="17">
        <f>SUMIFS('1605'!N:N,'1605'!A:A,A78)</f>
        <v>0</v>
      </c>
      <c r="R78" s="17">
        <f>SUMIFS('1606'!N:N,'1606'!A:A,A78)</f>
        <v>0</v>
      </c>
      <c r="S78" s="17">
        <f>SUMIFS('1607'!N:N,'1607'!A:A,A78)</f>
        <v>2.12</v>
      </c>
      <c r="T78" s="17">
        <f>SUMIFS('1608'!N:N,'1608'!A:A,A78)</f>
        <v>0</v>
      </c>
      <c r="U78" s="17">
        <f>SUMIFS('1609'!N:N,'1609'!A:A,A78)</f>
        <v>0</v>
      </c>
      <c r="V78" s="17">
        <f>SUMIFS('1610'!N:N,'1610'!A:A,A78)</f>
        <v>0</v>
      </c>
      <c r="W78" s="17">
        <f>SUMIFS('1611'!N:N,'1611'!A:A,A78)</f>
        <v>2.5</v>
      </c>
      <c r="X78" s="17">
        <f>SUMIFS('1612'!N:N,'1612'!A:A,A78)</f>
        <v>2.5</v>
      </c>
      <c r="Y78" s="17">
        <f>SUMIFS('1701'!N:N,'1701'!A:A,A78)</f>
        <v>2.5</v>
      </c>
      <c r="Z78" s="17">
        <f>SUMIFS('1702'!N:N,'1702'!A:A,A78)</f>
        <v>1.06</v>
      </c>
      <c r="AA78" s="17">
        <f>SUMIFS('1703'!N:N,'1703'!A:A,A78)</f>
        <v>0</v>
      </c>
      <c r="AB78" s="17">
        <f>SUMIFS('1704'!N:N,'1704'!A:A,A78)</f>
        <v>0</v>
      </c>
      <c r="AC78" s="17">
        <f>SUMIFS('1705'!N:N,'1705'!A:A,A78)</f>
        <v>0</v>
      </c>
      <c r="AD78" s="17">
        <f>SUMIFS('1706'!N:N,'1706'!A:A,A78)</f>
        <v>0</v>
      </c>
      <c r="AE78" s="17">
        <f>SUMIFS('1707'!N:N,'1707'!A:A,A78)</f>
        <v>0</v>
      </c>
      <c r="AF78" s="17">
        <f>SUMIFS('1708'!N:N,'1708'!A:A,A78)</f>
        <v>0</v>
      </c>
      <c r="AG78" s="17">
        <f>SUMIFS('1709'!N:N,'1709'!A:A,A78)</f>
        <v>0</v>
      </c>
      <c r="AH78" s="17">
        <f>SUMIFS('1710'!N:N,'1710'!A:A,A78)</f>
        <v>0</v>
      </c>
      <c r="AI78" s="17">
        <f>SUMIFS('1711'!N:N,'1711'!A:A,A78)</f>
        <v>0</v>
      </c>
      <c r="AJ78" s="17">
        <f>SUMIFS('1712'!N:N,'1712'!A:A,A78)</f>
        <v>0</v>
      </c>
      <c r="AK78" s="17">
        <f>SUMIFS('1801'!N:N,'1801'!A:A,A78)</f>
        <v>0</v>
      </c>
      <c r="AL78" s="17">
        <f>SUMIFS('1802'!N:N,'1802'!A:A,A78)</f>
        <v>0</v>
      </c>
      <c r="AM78" s="20">
        <f t="shared" si="2"/>
        <v>10.68</v>
      </c>
    </row>
    <row r="79" spans="1:39">
      <c r="A79" s="17">
        <v>234619</v>
      </c>
      <c r="B79" s="17" t="s">
        <v>182</v>
      </c>
      <c r="C79" s="17" t="s">
        <v>23</v>
      </c>
      <c r="D79" s="18">
        <v>42557</v>
      </c>
      <c r="E79" s="17" t="s">
        <v>17</v>
      </c>
      <c r="F79" s="17">
        <v>15545978281</v>
      </c>
      <c r="G79" s="17" t="s">
        <v>18</v>
      </c>
      <c r="H79" s="17">
        <f>SUMIFS('1508'!N:N,'1508'!A:A,A79)</f>
        <v>0</v>
      </c>
      <c r="I79" s="17">
        <f>SUMIFS('1509'!N:N,'1509'!A:A,A79)</f>
        <v>0</v>
      </c>
      <c r="J79" s="17">
        <f>SUMIFS('1510'!N:N,'1510'!A:A,A79)</f>
        <v>0</v>
      </c>
      <c r="K79" s="17">
        <f>SUMIFS('1511'!N:N,'1511'!A:A,A79)</f>
        <v>0</v>
      </c>
      <c r="L79" s="17">
        <f>SUMIFS('1512'!N:N,'1512'!A:A,A79)</f>
        <v>0</v>
      </c>
      <c r="M79" s="17">
        <f>SUMIFS('1601'!N:N,'1601'!A:A,A79)</f>
        <v>0</v>
      </c>
      <c r="N79" s="17">
        <f>SUMIFS('1602'!N:N,'1602'!A:A,A79)</f>
        <v>0</v>
      </c>
      <c r="O79" s="17">
        <f>SUMIFS('1603'!N:N,'1603'!A:A,A79)</f>
        <v>0</v>
      </c>
      <c r="P79" s="17">
        <f>SUMIFS('1604'!N:N,'1604'!A:A,A79)</f>
        <v>0</v>
      </c>
      <c r="Q79" s="17">
        <f>SUMIFS('1605'!N:N,'1605'!A:A,A79)</f>
        <v>0</v>
      </c>
      <c r="R79" s="17">
        <f>SUMIFS('1606'!N:N,'1606'!A:A,A79)</f>
        <v>0</v>
      </c>
      <c r="S79" s="17">
        <f>SUMIFS('1607'!N:N,'1607'!A:A,A79)</f>
        <v>5.28</v>
      </c>
      <c r="T79" s="17">
        <f>SUMIFS('1608'!N:N,'1608'!A:A,A79)</f>
        <v>5</v>
      </c>
      <c r="U79" s="17">
        <f>SUMIFS('1609'!N:N,'1609'!A:A,A79)</f>
        <v>5</v>
      </c>
      <c r="V79" s="17">
        <f>SUMIFS('1610'!N:N,'1610'!A:A,A79)</f>
        <v>5</v>
      </c>
      <c r="W79" s="17">
        <f>SUMIFS('1611'!N:N,'1611'!A:A,A79)</f>
        <v>0</v>
      </c>
      <c r="X79" s="17">
        <f>SUMIFS('1612'!N:N,'1612'!A:A,A79)</f>
        <v>0</v>
      </c>
      <c r="Y79" s="17">
        <f>SUMIFS('1701'!N:N,'1701'!A:A,A79)</f>
        <v>0</v>
      </c>
      <c r="Z79" s="17">
        <f>SUMIFS('1702'!N:N,'1702'!A:A,A79)</f>
        <v>0</v>
      </c>
      <c r="AA79" s="17">
        <f>SUMIFS('1703'!N:N,'1703'!A:A,A79)</f>
        <v>0</v>
      </c>
      <c r="AB79" s="17">
        <f>SUMIFS('1704'!N:N,'1704'!A:A,A79)</f>
        <v>0</v>
      </c>
      <c r="AC79" s="17">
        <f>SUMIFS('1705'!N:N,'1705'!A:A,A79)</f>
        <v>0</v>
      </c>
      <c r="AD79" s="17">
        <f>SUMIFS('1706'!N:N,'1706'!A:A,A79)</f>
        <v>0</v>
      </c>
      <c r="AE79" s="17">
        <f>SUMIFS('1707'!N:N,'1707'!A:A,A79)</f>
        <v>0</v>
      </c>
      <c r="AF79" s="17">
        <f>SUMIFS('1708'!N:N,'1708'!A:A,A79)</f>
        <v>0</v>
      </c>
      <c r="AG79" s="17">
        <f>SUMIFS('1709'!N:N,'1709'!A:A,A79)</f>
        <v>0</v>
      </c>
      <c r="AH79" s="17">
        <f>SUMIFS('1710'!N:N,'1710'!A:A,A79)</f>
        <v>0</v>
      </c>
      <c r="AI79" s="17">
        <f>SUMIFS('1711'!N:N,'1711'!A:A,A79)</f>
        <v>0</v>
      </c>
      <c r="AJ79" s="17">
        <f>SUMIFS('1712'!N:N,'1712'!A:A,A79)</f>
        <v>0</v>
      </c>
      <c r="AK79" s="17">
        <f>SUMIFS('1801'!N:N,'1801'!A:A,A79)</f>
        <v>0</v>
      </c>
      <c r="AL79" s="17">
        <f>SUMIFS('1802'!N:N,'1802'!A:A,A79)</f>
        <v>0</v>
      </c>
      <c r="AM79" s="20">
        <f t="shared" si="2"/>
        <v>20.28</v>
      </c>
    </row>
    <row r="80" spans="1:39">
      <c r="A80" s="17">
        <v>234822</v>
      </c>
      <c r="B80" s="17" t="s">
        <v>184</v>
      </c>
      <c r="C80" s="17" t="s">
        <v>16</v>
      </c>
      <c r="D80" s="18">
        <v>42564</v>
      </c>
      <c r="E80" s="17" t="s">
        <v>17</v>
      </c>
      <c r="F80" s="17">
        <v>13125993725</v>
      </c>
      <c r="G80" s="17" t="s">
        <v>18</v>
      </c>
      <c r="H80" s="17">
        <f>SUMIFS('1508'!N:N,'1508'!A:A,A80)</f>
        <v>0</v>
      </c>
      <c r="I80" s="17">
        <f>SUMIFS('1509'!N:N,'1509'!A:A,A80)</f>
        <v>0</v>
      </c>
      <c r="J80" s="17">
        <f>SUMIFS('1510'!N:N,'1510'!A:A,A80)</f>
        <v>0</v>
      </c>
      <c r="K80" s="17">
        <f>SUMIFS('1511'!N:N,'1511'!A:A,A80)</f>
        <v>0</v>
      </c>
      <c r="L80" s="17">
        <f>SUMIFS('1512'!N:N,'1512'!A:A,A80)</f>
        <v>0</v>
      </c>
      <c r="M80" s="17">
        <f>SUMIFS('1601'!N:N,'1601'!A:A,A80)</f>
        <v>0</v>
      </c>
      <c r="N80" s="17">
        <f>SUMIFS('1602'!N:N,'1602'!A:A,A80)</f>
        <v>0</v>
      </c>
      <c r="O80" s="17">
        <f>SUMIFS('1603'!N:N,'1603'!A:A,A80)</f>
        <v>0</v>
      </c>
      <c r="P80" s="17">
        <f>SUMIFS('1604'!N:N,'1604'!A:A,A80)</f>
        <v>0</v>
      </c>
      <c r="Q80" s="17">
        <f>SUMIFS('1605'!N:N,'1605'!A:A,A80)</f>
        <v>0</v>
      </c>
      <c r="R80" s="17">
        <f>SUMIFS('1606'!N:N,'1606'!A:A,A80)</f>
        <v>0</v>
      </c>
      <c r="S80" s="17">
        <f>SUMIFS('1607'!N:N,'1607'!A:A,A80)</f>
        <v>20</v>
      </c>
      <c r="T80" s="17">
        <f>SUMIFS('1608'!N:N,'1608'!A:A,A80)</f>
        <v>0</v>
      </c>
      <c r="U80" s="17">
        <f>SUMIFS('1609'!N:N,'1609'!A:A,A80)</f>
        <v>0</v>
      </c>
      <c r="V80" s="17">
        <f>SUMIFS('1610'!N:N,'1610'!A:A,A80)</f>
        <v>0</v>
      </c>
      <c r="W80" s="17">
        <f>SUMIFS('1611'!N:N,'1611'!A:A,A80)</f>
        <v>0</v>
      </c>
      <c r="X80" s="17">
        <f>SUMIFS('1612'!N:N,'1612'!A:A,A80)</f>
        <v>0</v>
      </c>
      <c r="Y80" s="17">
        <f>SUMIFS('1701'!N:N,'1701'!A:A,A80)</f>
        <v>0</v>
      </c>
      <c r="Z80" s="17">
        <f>SUMIFS('1702'!N:N,'1702'!A:A,A80)</f>
        <v>0</v>
      </c>
      <c r="AA80" s="17">
        <f>SUMIFS('1703'!N:N,'1703'!A:A,A80)</f>
        <v>0</v>
      </c>
      <c r="AB80" s="17">
        <f>SUMIFS('1704'!N:N,'1704'!A:A,A80)</f>
        <v>0</v>
      </c>
      <c r="AC80" s="17">
        <f>SUMIFS('1705'!N:N,'1705'!A:A,A80)</f>
        <v>0</v>
      </c>
      <c r="AD80" s="17">
        <f>SUMIFS('1706'!N:N,'1706'!A:A,A80)</f>
        <v>0</v>
      </c>
      <c r="AE80" s="17">
        <f>SUMIFS('1707'!N:N,'1707'!A:A,A80)</f>
        <v>0</v>
      </c>
      <c r="AF80" s="17">
        <f>SUMIFS('1708'!N:N,'1708'!A:A,A80)</f>
        <v>0</v>
      </c>
      <c r="AG80" s="17">
        <f>SUMIFS('1709'!N:N,'1709'!A:A,A80)</f>
        <v>0</v>
      </c>
      <c r="AH80" s="17">
        <f>SUMIFS('1710'!N:N,'1710'!A:A,A80)</f>
        <v>0</v>
      </c>
      <c r="AI80" s="17">
        <f>SUMIFS('1711'!N:N,'1711'!A:A,A80)</f>
        <v>0</v>
      </c>
      <c r="AJ80" s="17">
        <f>SUMIFS('1712'!N:N,'1712'!A:A,A80)</f>
        <v>0</v>
      </c>
      <c r="AK80" s="17">
        <f>SUMIFS('1801'!N:N,'1801'!A:A,A80)</f>
        <v>0</v>
      </c>
      <c r="AL80" s="17">
        <f>SUMIFS('1802'!N:N,'1802'!A:A,A80)</f>
        <v>0</v>
      </c>
      <c r="AM80" s="20">
        <f t="shared" si="2"/>
        <v>20</v>
      </c>
    </row>
    <row r="81" spans="1:39">
      <c r="A81" s="17">
        <v>235257</v>
      </c>
      <c r="B81" s="17" t="s">
        <v>187</v>
      </c>
      <c r="C81" s="17" t="s">
        <v>35</v>
      </c>
      <c r="D81" s="18">
        <v>42584</v>
      </c>
      <c r="E81" s="17" t="s">
        <v>17</v>
      </c>
      <c r="F81" s="17">
        <v>13136966202</v>
      </c>
      <c r="G81" s="17" t="s">
        <v>18</v>
      </c>
      <c r="H81" s="17">
        <f>SUMIFS('1508'!N:N,'1508'!A:A,A81)</f>
        <v>0</v>
      </c>
      <c r="I81" s="17">
        <f>SUMIFS('1509'!N:N,'1509'!A:A,A81)</f>
        <v>0</v>
      </c>
      <c r="J81" s="17">
        <f>SUMIFS('1510'!N:N,'1510'!A:A,A81)</f>
        <v>0</v>
      </c>
      <c r="K81" s="17">
        <f>SUMIFS('1511'!N:N,'1511'!A:A,A81)</f>
        <v>0</v>
      </c>
      <c r="L81" s="17">
        <f>SUMIFS('1512'!N:N,'1512'!A:A,A81)</f>
        <v>0</v>
      </c>
      <c r="M81" s="17">
        <f>SUMIFS('1601'!N:N,'1601'!A:A,A81)</f>
        <v>0</v>
      </c>
      <c r="N81" s="17">
        <f>SUMIFS('1602'!N:N,'1602'!A:A,A81)</f>
        <v>0</v>
      </c>
      <c r="O81" s="17">
        <f>SUMIFS('1603'!N:N,'1603'!A:A,A81)</f>
        <v>0</v>
      </c>
      <c r="P81" s="17">
        <f>SUMIFS('1604'!N:N,'1604'!A:A,A81)</f>
        <v>0</v>
      </c>
      <c r="Q81" s="17">
        <f>SUMIFS('1605'!N:N,'1605'!A:A,A81)</f>
        <v>0</v>
      </c>
      <c r="R81" s="17">
        <f>SUMIFS('1606'!N:N,'1606'!A:A,A81)</f>
        <v>0</v>
      </c>
      <c r="S81" s="17">
        <f>SUMIFS('1607'!N:N,'1607'!A:A,A81)</f>
        <v>0</v>
      </c>
      <c r="T81" s="17">
        <f>SUMIFS('1608'!N:N,'1608'!A:A,A81)</f>
        <v>2.5</v>
      </c>
      <c r="U81" s="17">
        <f>SUMIFS('1609'!N:N,'1609'!A:A,A81)</f>
        <v>2.5</v>
      </c>
      <c r="V81" s="17">
        <f>SUMIFS('1610'!N:N,'1610'!A:A,A81)</f>
        <v>2.5</v>
      </c>
      <c r="W81" s="17">
        <f>SUMIFS('1611'!N:N,'1611'!A:A,A81)</f>
        <v>2.68</v>
      </c>
      <c r="X81" s="17">
        <f>SUMIFS('1612'!N:N,'1612'!A:A,A81)</f>
        <v>2.5</v>
      </c>
      <c r="Y81" s="17">
        <f>SUMIFS('1701'!N:N,'1701'!A:A,A81)</f>
        <v>2.5</v>
      </c>
      <c r="Z81" s="17">
        <f>SUMIFS('1702'!N:N,'1702'!A:A,A81)</f>
        <v>2.5</v>
      </c>
      <c r="AA81" s="17">
        <f>SUMIFS('1703'!N:N,'1703'!A:A,A81)</f>
        <v>2.5</v>
      </c>
      <c r="AB81" s="17">
        <f>SUMIFS('1704'!N:N,'1704'!A:A,A81)</f>
        <v>2.5</v>
      </c>
      <c r="AC81" s="17">
        <f>SUMIFS('1705'!N:N,'1705'!A:A,A81)</f>
        <v>3.01</v>
      </c>
      <c r="AD81" s="17">
        <f>SUMIFS('1706'!N:N,'1706'!A:A,A81)</f>
        <v>2.5</v>
      </c>
      <c r="AE81" s="17">
        <f>SUMIFS('1707'!N:N,'1707'!A:A,A81)</f>
        <v>3.66</v>
      </c>
      <c r="AF81" s="17">
        <f>SUMIFS('1708'!N:N,'1708'!A:A,A81)</f>
        <v>4.21</v>
      </c>
      <c r="AG81" s="17">
        <f>SUMIFS('1709'!N:N,'1709'!A:A,A81)</f>
        <v>2.5</v>
      </c>
      <c r="AH81" s="17">
        <f>SUMIFS('1710'!N:N,'1710'!A:A,A81)</f>
        <v>2.5</v>
      </c>
      <c r="AI81" s="17">
        <f>SUMIFS('1711'!N:N,'1711'!A:A,A81)</f>
        <v>2.5</v>
      </c>
      <c r="AJ81" s="17">
        <f>SUMIFS('1712'!N:N,'1712'!A:A,A81)</f>
        <v>5.21</v>
      </c>
      <c r="AK81" s="17">
        <f>SUMIFS('1801'!N:N,'1801'!A:A,A81)</f>
        <v>4.08</v>
      </c>
      <c r="AL81" s="17">
        <f>SUMIFS('1802'!N:N,'1802'!A:A,A81)</f>
        <v>4.08</v>
      </c>
      <c r="AM81" s="20">
        <f t="shared" si="2"/>
        <v>56.93</v>
      </c>
    </row>
    <row r="82" spans="1:39">
      <c r="A82" s="17">
        <v>235265</v>
      </c>
      <c r="B82" s="17" t="s">
        <v>174</v>
      </c>
      <c r="C82" s="17" t="s">
        <v>67</v>
      </c>
      <c r="D82" s="18">
        <v>42584</v>
      </c>
      <c r="E82" s="17" t="s">
        <v>17</v>
      </c>
      <c r="F82" s="17">
        <v>13029933039</v>
      </c>
      <c r="G82" s="17" t="s">
        <v>18</v>
      </c>
      <c r="H82" s="17">
        <f>SUMIFS('1508'!N:N,'1508'!A:A,A82)</f>
        <v>0</v>
      </c>
      <c r="I82" s="17">
        <f>SUMIFS('1509'!N:N,'1509'!A:A,A82)</f>
        <v>0</v>
      </c>
      <c r="J82" s="17">
        <f>SUMIFS('1510'!N:N,'1510'!A:A,A82)</f>
        <v>0</v>
      </c>
      <c r="K82" s="17">
        <f>SUMIFS('1511'!N:N,'1511'!A:A,A82)</f>
        <v>0</v>
      </c>
      <c r="L82" s="17">
        <f>SUMIFS('1512'!N:N,'1512'!A:A,A82)</f>
        <v>0</v>
      </c>
      <c r="M82" s="17">
        <f>SUMIFS('1601'!N:N,'1601'!A:A,A82)</f>
        <v>0</v>
      </c>
      <c r="N82" s="17">
        <f>SUMIFS('1602'!N:N,'1602'!A:A,A82)</f>
        <v>0</v>
      </c>
      <c r="O82" s="17">
        <f>SUMIFS('1603'!N:N,'1603'!A:A,A82)</f>
        <v>0</v>
      </c>
      <c r="P82" s="17">
        <f>SUMIFS('1604'!N:N,'1604'!A:A,A82)</f>
        <v>0</v>
      </c>
      <c r="Q82" s="17">
        <f>SUMIFS('1605'!N:N,'1605'!A:A,A82)</f>
        <v>0</v>
      </c>
      <c r="R82" s="17">
        <f>SUMIFS('1606'!N:N,'1606'!A:A,A82)</f>
        <v>0</v>
      </c>
      <c r="S82" s="17">
        <f>SUMIFS('1607'!N:N,'1607'!A:A,A82)</f>
        <v>0</v>
      </c>
      <c r="T82" s="17">
        <f>SUMIFS('1608'!N:N,'1608'!A:A,A82)</f>
        <v>40</v>
      </c>
      <c r="U82" s="17">
        <f>SUMIFS('1609'!N:N,'1609'!A:A,A82)</f>
        <v>20</v>
      </c>
      <c r="V82" s="17">
        <f>SUMIFS('1610'!N:N,'1610'!A:A,A82)</f>
        <v>20</v>
      </c>
      <c r="W82" s="17">
        <f>SUMIFS('1611'!N:N,'1611'!A:A,A82)</f>
        <v>0</v>
      </c>
      <c r="X82" s="17">
        <f>SUMIFS('1612'!N:N,'1612'!A:A,A82)</f>
        <v>0</v>
      </c>
      <c r="Y82" s="17">
        <f>SUMIFS('1701'!N:N,'1701'!A:A,A82)</f>
        <v>0</v>
      </c>
      <c r="Z82" s="17">
        <f>SUMIFS('1702'!N:N,'1702'!A:A,A82)</f>
        <v>0</v>
      </c>
      <c r="AA82" s="17">
        <f>SUMIFS('1703'!N:N,'1703'!A:A,A82)</f>
        <v>0</v>
      </c>
      <c r="AB82" s="17">
        <f>SUMIFS('1704'!N:N,'1704'!A:A,A82)</f>
        <v>0</v>
      </c>
      <c r="AC82" s="17">
        <f>SUMIFS('1705'!N:N,'1705'!A:A,A82)</f>
        <v>0</v>
      </c>
      <c r="AD82" s="17">
        <f>SUMIFS('1706'!N:N,'1706'!A:A,A82)</f>
        <v>0</v>
      </c>
      <c r="AE82" s="17">
        <f>SUMIFS('1707'!N:N,'1707'!A:A,A82)</f>
        <v>0</v>
      </c>
      <c r="AF82" s="17">
        <f>SUMIFS('1708'!N:N,'1708'!A:A,A82)</f>
        <v>0</v>
      </c>
      <c r="AG82" s="17">
        <f>SUMIFS('1709'!N:N,'1709'!A:A,A82)</f>
        <v>0</v>
      </c>
      <c r="AH82" s="17">
        <f>SUMIFS('1710'!N:N,'1710'!A:A,A82)</f>
        <v>0</v>
      </c>
      <c r="AI82" s="17">
        <f>SUMIFS('1711'!N:N,'1711'!A:A,A82)</f>
        <v>0</v>
      </c>
      <c r="AJ82" s="17">
        <f>SUMIFS('1712'!N:N,'1712'!A:A,A82)</f>
        <v>0</v>
      </c>
      <c r="AK82" s="17">
        <f>SUMIFS('1801'!N:N,'1801'!A:A,A82)</f>
        <v>0</v>
      </c>
      <c r="AL82" s="17">
        <f>SUMIFS('1802'!N:N,'1802'!A:A,A82)</f>
        <v>0</v>
      </c>
      <c r="AM82" s="20">
        <f t="shared" si="2"/>
        <v>80</v>
      </c>
    </row>
    <row r="83" spans="1:39">
      <c r="A83" s="17">
        <v>235343</v>
      </c>
      <c r="B83" s="17" t="s">
        <v>190</v>
      </c>
      <c r="C83" s="17" t="s">
        <v>16</v>
      </c>
      <c r="D83" s="18">
        <v>42586</v>
      </c>
      <c r="E83" s="17" t="s">
        <v>17</v>
      </c>
      <c r="F83" s="17">
        <v>13045491596</v>
      </c>
      <c r="G83" s="17" t="s">
        <v>18</v>
      </c>
      <c r="H83" s="17">
        <f>SUMIFS('1508'!N:N,'1508'!A:A,A83)</f>
        <v>0</v>
      </c>
      <c r="I83" s="17">
        <f>SUMIFS('1509'!N:N,'1509'!A:A,A83)</f>
        <v>0</v>
      </c>
      <c r="J83" s="17">
        <f>SUMIFS('1510'!N:N,'1510'!A:A,A83)</f>
        <v>0</v>
      </c>
      <c r="K83" s="17">
        <f>SUMIFS('1511'!N:N,'1511'!A:A,A83)</f>
        <v>0</v>
      </c>
      <c r="L83" s="17">
        <f>SUMIFS('1512'!N:N,'1512'!A:A,A83)</f>
        <v>0</v>
      </c>
      <c r="M83" s="17">
        <f>SUMIFS('1601'!N:N,'1601'!A:A,A83)</f>
        <v>0</v>
      </c>
      <c r="N83" s="17">
        <f>SUMIFS('1602'!N:N,'1602'!A:A,A83)</f>
        <v>0</v>
      </c>
      <c r="O83" s="17">
        <f>SUMIFS('1603'!N:N,'1603'!A:A,A83)</f>
        <v>0</v>
      </c>
      <c r="P83" s="17">
        <f>SUMIFS('1604'!N:N,'1604'!A:A,A83)</f>
        <v>0</v>
      </c>
      <c r="Q83" s="17">
        <f>SUMIFS('1605'!N:N,'1605'!A:A,A83)</f>
        <v>0</v>
      </c>
      <c r="R83" s="17">
        <f>SUMIFS('1606'!N:N,'1606'!A:A,A83)</f>
        <v>0</v>
      </c>
      <c r="S83" s="17">
        <f>SUMIFS('1607'!N:N,'1607'!A:A,A83)</f>
        <v>0</v>
      </c>
      <c r="T83" s="17">
        <f>SUMIFS('1608'!N:N,'1608'!A:A,A83)</f>
        <v>2.5</v>
      </c>
      <c r="U83" s="17">
        <f>SUMIFS('1609'!N:N,'1609'!A:A,A83)</f>
        <v>2.5</v>
      </c>
      <c r="V83" s="17">
        <f>SUMIFS('1610'!N:N,'1610'!A:A,A83)</f>
        <v>2.5</v>
      </c>
      <c r="W83" s="17">
        <f>SUMIFS('1611'!N:N,'1611'!A:A,A83)</f>
        <v>2.5</v>
      </c>
      <c r="X83" s="17">
        <f>SUMIFS('1612'!N:N,'1612'!A:A,A83)</f>
        <v>2.5</v>
      </c>
      <c r="Y83" s="17">
        <f>SUMIFS('1701'!N:N,'1701'!A:A,A83)</f>
        <v>2.5</v>
      </c>
      <c r="Z83" s="17">
        <f>SUMIFS('1702'!N:N,'1702'!A:A,A83)</f>
        <v>2.5</v>
      </c>
      <c r="AA83" s="17">
        <f>SUMIFS('1703'!N:N,'1703'!A:A,A83)</f>
        <v>2.5</v>
      </c>
      <c r="AB83" s="17">
        <f>SUMIFS('1704'!N:N,'1704'!A:A,A83)</f>
        <v>2.5</v>
      </c>
      <c r="AC83" s="17">
        <f>SUMIFS('1705'!N:N,'1705'!A:A,A83)</f>
        <v>2.5</v>
      </c>
      <c r="AD83" s="17">
        <f>SUMIFS('1706'!N:N,'1706'!A:A,A83)</f>
        <v>2.5</v>
      </c>
      <c r="AE83" s="17">
        <f>SUMIFS('1707'!N:N,'1707'!A:A,A83)</f>
        <v>2.5</v>
      </c>
      <c r="AF83" s="17">
        <f>SUMIFS('1708'!N:N,'1708'!A:A,A83)</f>
        <v>2.5</v>
      </c>
      <c r="AG83" s="17">
        <f>SUMIFS('1709'!N:N,'1709'!A:A,A83)</f>
        <v>2.5</v>
      </c>
      <c r="AH83" s="17">
        <f>SUMIFS('1710'!N:N,'1710'!A:A,A83)</f>
        <v>2.5</v>
      </c>
      <c r="AI83" s="17">
        <f>SUMIFS('1711'!N:N,'1711'!A:A,A83)</f>
        <v>2.5</v>
      </c>
      <c r="AJ83" s="17">
        <f>SUMIFS('1712'!N:N,'1712'!A:A,A83)</f>
        <v>2.5</v>
      </c>
      <c r="AK83" s="17">
        <f>SUMIFS('1801'!N:N,'1801'!A:A,A83)</f>
        <v>2.5</v>
      </c>
      <c r="AL83" s="17">
        <f>SUMIFS('1802'!N:N,'1802'!A:A,A83)</f>
        <v>2.5</v>
      </c>
      <c r="AM83" s="20">
        <f t="shared" si="2"/>
        <v>47.5</v>
      </c>
    </row>
    <row r="84" spans="1:39">
      <c r="A84" s="17">
        <v>235431</v>
      </c>
      <c r="B84" s="17" t="s">
        <v>192</v>
      </c>
      <c r="C84" s="17" t="s">
        <v>26</v>
      </c>
      <c r="D84" s="18">
        <v>42591</v>
      </c>
      <c r="E84" s="17" t="s">
        <v>17</v>
      </c>
      <c r="F84" s="17">
        <v>13069970854</v>
      </c>
      <c r="G84" s="17" t="s">
        <v>18</v>
      </c>
      <c r="H84" s="17">
        <f>SUMIFS('1508'!N:N,'1508'!A:A,A84)</f>
        <v>0</v>
      </c>
      <c r="I84" s="17">
        <f>SUMIFS('1509'!N:N,'1509'!A:A,A84)</f>
        <v>0</v>
      </c>
      <c r="J84" s="17">
        <f>SUMIFS('1510'!N:N,'1510'!A:A,A84)</f>
        <v>0</v>
      </c>
      <c r="K84" s="17">
        <f>SUMIFS('1511'!N:N,'1511'!A:A,A84)</f>
        <v>0</v>
      </c>
      <c r="L84" s="17">
        <f>SUMIFS('1512'!N:N,'1512'!A:A,A84)</f>
        <v>0</v>
      </c>
      <c r="M84" s="17">
        <f>SUMIFS('1601'!N:N,'1601'!A:A,A84)</f>
        <v>0</v>
      </c>
      <c r="N84" s="17">
        <f>SUMIFS('1602'!N:N,'1602'!A:A,A84)</f>
        <v>0</v>
      </c>
      <c r="O84" s="17">
        <f>SUMIFS('1603'!N:N,'1603'!A:A,A84)</f>
        <v>0</v>
      </c>
      <c r="P84" s="17">
        <f>SUMIFS('1604'!N:N,'1604'!A:A,A84)</f>
        <v>0</v>
      </c>
      <c r="Q84" s="17">
        <f>SUMIFS('1605'!N:N,'1605'!A:A,A84)</f>
        <v>0</v>
      </c>
      <c r="R84" s="17">
        <f>SUMIFS('1606'!N:N,'1606'!A:A,A84)</f>
        <v>0</v>
      </c>
      <c r="S84" s="17">
        <f>SUMIFS('1607'!N:N,'1607'!A:A,A84)</f>
        <v>0</v>
      </c>
      <c r="T84" s="17">
        <f>SUMIFS('1608'!N:N,'1608'!A:A,A84)</f>
        <v>20</v>
      </c>
      <c r="U84" s="17">
        <f>SUMIFS('1609'!N:N,'1609'!A:A,A84)</f>
        <v>23.04</v>
      </c>
      <c r="V84" s="17">
        <f>SUMIFS('1610'!N:N,'1610'!A:A,A84)</f>
        <v>20</v>
      </c>
      <c r="W84" s="17">
        <f>SUMIFS('1611'!N:N,'1611'!A:A,A84)</f>
        <v>22.46</v>
      </c>
      <c r="X84" s="17">
        <f>SUMIFS('1612'!N:N,'1612'!A:A,A84)</f>
        <v>21.8</v>
      </c>
      <c r="Y84" s="17">
        <f>SUMIFS('1701'!N:N,'1701'!A:A,A84)</f>
        <v>20</v>
      </c>
      <c r="Z84" s="17">
        <f>SUMIFS('1702'!N:N,'1702'!A:A,A84)</f>
        <v>20</v>
      </c>
      <c r="AA84" s="17">
        <f>SUMIFS('1703'!N:N,'1703'!A:A,A84)</f>
        <v>21.13</v>
      </c>
      <c r="AB84" s="17">
        <f>SUMIFS('1704'!N:N,'1704'!A:A,A84)</f>
        <v>20</v>
      </c>
      <c r="AC84" s="17">
        <f>SUMIFS('1705'!N:N,'1705'!A:A,A84)</f>
        <v>20</v>
      </c>
      <c r="AD84" s="17">
        <f>SUMIFS('1706'!N:N,'1706'!A:A,A84)</f>
        <v>20</v>
      </c>
      <c r="AE84" s="17">
        <f>SUMIFS('1707'!N:N,'1707'!A:A,A84)</f>
        <v>20</v>
      </c>
      <c r="AF84" s="17">
        <f>SUMIFS('1708'!N:N,'1708'!A:A,A84)</f>
        <v>20</v>
      </c>
      <c r="AG84" s="17">
        <f>SUMIFS('1709'!N:N,'1709'!A:A,A84)</f>
        <v>20</v>
      </c>
      <c r="AH84" s="17">
        <f>SUMIFS('1710'!N:N,'1710'!A:A,A84)</f>
        <v>20</v>
      </c>
      <c r="AI84" s="17">
        <f>SUMIFS('1711'!N:N,'1711'!A:A,A84)</f>
        <v>20</v>
      </c>
      <c r="AJ84" s="17">
        <f>SUMIFS('1712'!N:N,'1712'!A:A,A84)</f>
        <v>20</v>
      </c>
      <c r="AK84" s="17">
        <f>SUMIFS('1801'!N:N,'1801'!A:A,A84)</f>
        <v>20</v>
      </c>
      <c r="AL84" s="17">
        <f>SUMIFS('1802'!N:N,'1802'!A:A,A84)</f>
        <v>20</v>
      </c>
      <c r="AM84" s="20">
        <f t="shared" si="2"/>
        <v>388.43</v>
      </c>
    </row>
    <row r="85" spans="1:39">
      <c r="A85" s="17">
        <v>235458</v>
      </c>
      <c r="B85" s="17" t="s">
        <v>194</v>
      </c>
      <c r="C85" s="17" t="s">
        <v>67</v>
      </c>
      <c r="D85" s="18">
        <v>42591</v>
      </c>
      <c r="E85" s="17" t="s">
        <v>17</v>
      </c>
      <c r="F85" s="17">
        <v>15604565830</v>
      </c>
      <c r="G85" s="17" t="s">
        <v>18</v>
      </c>
      <c r="H85" s="17">
        <f>SUMIFS('1508'!N:N,'1508'!A:A,A85)</f>
        <v>0</v>
      </c>
      <c r="I85" s="17">
        <f>SUMIFS('1509'!N:N,'1509'!A:A,A85)</f>
        <v>0</v>
      </c>
      <c r="J85" s="17">
        <f>SUMIFS('1510'!N:N,'1510'!A:A,A85)</f>
        <v>0</v>
      </c>
      <c r="K85" s="17">
        <f>SUMIFS('1511'!N:N,'1511'!A:A,A85)</f>
        <v>0</v>
      </c>
      <c r="L85" s="17">
        <f>SUMIFS('1512'!N:N,'1512'!A:A,A85)</f>
        <v>0</v>
      </c>
      <c r="M85" s="17">
        <f>SUMIFS('1601'!N:N,'1601'!A:A,A85)</f>
        <v>0</v>
      </c>
      <c r="N85" s="17">
        <f>SUMIFS('1602'!N:N,'1602'!A:A,A85)</f>
        <v>0</v>
      </c>
      <c r="O85" s="17">
        <f>SUMIFS('1603'!N:N,'1603'!A:A,A85)</f>
        <v>0</v>
      </c>
      <c r="P85" s="17">
        <f>SUMIFS('1604'!N:N,'1604'!A:A,A85)</f>
        <v>0</v>
      </c>
      <c r="Q85" s="17">
        <f>SUMIFS('1605'!N:N,'1605'!A:A,A85)</f>
        <v>0</v>
      </c>
      <c r="R85" s="17">
        <f>SUMIFS('1606'!N:N,'1606'!A:A,A85)</f>
        <v>0</v>
      </c>
      <c r="S85" s="17">
        <f>SUMIFS('1607'!N:N,'1607'!A:A,A85)</f>
        <v>0</v>
      </c>
      <c r="T85" s="17">
        <f>SUMIFS('1608'!N:N,'1608'!A:A,A85)</f>
        <v>10</v>
      </c>
      <c r="U85" s="17">
        <f>SUMIFS('1609'!N:N,'1609'!A:A,A85)</f>
        <v>10</v>
      </c>
      <c r="V85" s="17">
        <f>SUMIFS('1610'!N:N,'1610'!A:A,A85)</f>
        <v>10</v>
      </c>
      <c r="W85" s="17">
        <f>SUMIFS('1611'!N:N,'1611'!A:A,A85)</f>
        <v>10</v>
      </c>
      <c r="X85" s="17">
        <f>SUMIFS('1612'!N:N,'1612'!A:A,A85)</f>
        <v>10</v>
      </c>
      <c r="Y85" s="17">
        <f>SUMIFS('1701'!N:N,'1701'!A:A,A85)</f>
        <v>10</v>
      </c>
      <c r="Z85" s="17">
        <f>SUMIFS('1702'!N:N,'1702'!A:A,A85)</f>
        <v>10</v>
      </c>
      <c r="AA85" s="17">
        <f>SUMIFS('1703'!N:N,'1703'!A:A,A85)</f>
        <v>10</v>
      </c>
      <c r="AB85" s="17">
        <f>SUMIFS('1704'!N:N,'1704'!A:A,A85)</f>
        <v>10</v>
      </c>
      <c r="AC85" s="17">
        <f>SUMIFS('1705'!N:N,'1705'!A:A,A85)</f>
        <v>10</v>
      </c>
      <c r="AD85" s="17">
        <f>SUMIFS('1706'!N:N,'1706'!A:A,A85)</f>
        <v>10</v>
      </c>
      <c r="AE85" s="17">
        <f>SUMIFS('1707'!N:N,'1707'!A:A,A85)</f>
        <v>10</v>
      </c>
      <c r="AF85" s="17">
        <f>SUMIFS('1708'!N:N,'1708'!A:A,A85)</f>
        <v>10</v>
      </c>
      <c r="AG85" s="17">
        <f>SUMIFS('1709'!N:N,'1709'!A:A,A85)</f>
        <v>10</v>
      </c>
      <c r="AH85" s="17">
        <f>SUMIFS('1710'!N:N,'1710'!A:A,A85)</f>
        <v>10</v>
      </c>
      <c r="AI85" s="17">
        <f>SUMIFS('1711'!N:N,'1711'!A:A,A85)</f>
        <v>10</v>
      </c>
      <c r="AJ85" s="17">
        <f>SUMIFS('1712'!N:N,'1712'!A:A,A85)</f>
        <v>10</v>
      </c>
      <c r="AK85" s="17">
        <f>SUMIFS('1801'!N:N,'1801'!A:A,A85)</f>
        <v>10</v>
      </c>
      <c r="AL85" s="17">
        <f>SUMIFS('1802'!N:N,'1802'!A:A,A85)</f>
        <v>10</v>
      </c>
      <c r="AM85" s="20">
        <f t="shared" si="2"/>
        <v>190</v>
      </c>
    </row>
    <row r="86" spans="1:39">
      <c r="A86" s="17">
        <v>235560</v>
      </c>
      <c r="B86" s="17" t="s">
        <v>196</v>
      </c>
      <c r="C86" s="17" t="s">
        <v>16</v>
      </c>
      <c r="D86" s="18">
        <v>42595</v>
      </c>
      <c r="E86" s="17" t="s">
        <v>17</v>
      </c>
      <c r="F86" s="17">
        <v>13009831305</v>
      </c>
      <c r="G86" s="17" t="s">
        <v>18</v>
      </c>
      <c r="H86" s="17">
        <f>SUMIFS('1508'!N:N,'1508'!A:A,A86)</f>
        <v>0</v>
      </c>
      <c r="I86" s="17">
        <f>SUMIFS('1509'!N:N,'1509'!A:A,A86)</f>
        <v>0</v>
      </c>
      <c r="J86" s="17">
        <f>SUMIFS('1510'!N:N,'1510'!A:A,A86)</f>
        <v>0</v>
      </c>
      <c r="K86" s="17">
        <f>SUMIFS('1511'!N:N,'1511'!A:A,A86)</f>
        <v>0</v>
      </c>
      <c r="L86" s="17">
        <f>SUMIFS('1512'!N:N,'1512'!A:A,A86)</f>
        <v>0</v>
      </c>
      <c r="M86" s="17">
        <f>SUMIFS('1601'!N:N,'1601'!A:A,A86)</f>
        <v>0</v>
      </c>
      <c r="N86" s="17">
        <f>SUMIFS('1602'!N:N,'1602'!A:A,A86)</f>
        <v>0</v>
      </c>
      <c r="O86" s="17">
        <f>SUMIFS('1603'!N:N,'1603'!A:A,A86)</f>
        <v>0</v>
      </c>
      <c r="P86" s="17">
        <f>SUMIFS('1604'!N:N,'1604'!A:A,A86)</f>
        <v>0</v>
      </c>
      <c r="Q86" s="17">
        <f>SUMIFS('1605'!N:N,'1605'!A:A,A86)</f>
        <v>0</v>
      </c>
      <c r="R86" s="17">
        <f>SUMIFS('1606'!N:N,'1606'!A:A,A86)</f>
        <v>0</v>
      </c>
      <c r="S86" s="17">
        <f>SUMIFS('1607'!N:N,'1607'!A:A,A86)</f>
        <v>0</v>
      </c>
      <c r="T86" s="17">
        <f>SUMIFS('1608'!N:N,'1608'!A:A,A86)</f>
        <v>5</v>
      </c>
      <c r="U86" s="17">
        <f>SUMIFS('1609'!N:N,'1609'!A:A,A86)</f>
        <v>5</v>
      </c>
      <c r="V86" s="17">
        <f>SUMIFS('1610'!N:N,'1610'!A:A,A86)</f>
        <v>5</v>
      </c>
      <c r="W86" s="17">
        <f>SUMIFS('1611'!N:N,'1611'!A:A,A86)</f>
        <v>5</v>
      </c>
      <c r="X86" s="17">
        <f>SUMIFS('1612'!N:N,'1612'!A:A,A86)</f>
        <v>5</v>
      </c>
      <c r="Y86" s="17">
        <f>SUMIFS('1701'!N:N,'1701'!A:A,A86)</f>
        <v>5</v>
      </c>
      <c r="Z86" s="17">
        <f>SUMIFS('1702'!N:N,'1702'!A:A,A86)</f>
        <v>5</v>
      </c>
      <c r="AA86" s="17">
        <f>SUMIFS('1703'!N:N,'1703'!A:A,A86)</f>
        <v>5</v>
      </c>
      <c r="AB86" s="17">
        <f>SUMIFS('1704'!N:N,'1704'!A:A,A86)</f>
        <v>5</v>
      </c>
      <c r="AC86" s="17">
        <f>SUMIFS('1705'!N:N,'1705'!A:A,A86)</f>
        <v>5</v>
      </c>
      <c r="AD86" s="17">
        <f>SUMIFS('1706'!N:N,'1706'!A:A,A86)</f>
        <v>5</v>
      </c>
      <c r="AE86" s="17">
        <f>SUMIFS('1707'!N:N,'1707'!A:A,A86)</f>
        <v>5</v>
      </c>
      <c r="AF86" s="17">
        <f>SUMIFS('1708'!N:N,'1708'!A:A,A86)</f>
        <v>5</v>
      </c>
      <c r="AG86" s="17">
        <f>SUMIFS('1709'!N:N,'1709'!A:A,A86)</f>
        <v>5</v>
      </c>
      <c r="AH86" s="17">
        <f>SUMIFS('1710'!N:N,'1710'!A:A,A86)</f>
        <v>5</v>
      </c>
      <c r="AI86" s="17">
        <f>SUMIFS('1711'!N:N,'1711'!A:A,A86)</f>
        <v>5</v>
      </c>
      <c r="AJ86" s="17">
        <f>SUMIFS('1712'!N:N,'1712'!A:A,A86)</f>
        <v>5</v>
      </c>
      <c r="AK86" s="17">
        <f>SUMIFS('1801'!N:N,'1801'!A:A,A86)</f>
        <v>5</v>
      </c>
      <c r="AL86" s="17">
        <f>SUMIFS('1802'!N:N,'1802'!A:A,A86)</f>
        <v>5</v>
      </c>
      <c r="AM86" s="20">
        <f t="shared" si="2"/>
        <v>95</v>
      </c>
    </row>
    <row r="87" spans="1:39">
      <c r="A87" s="17">
        <v>235684</v>
      </c>
      <c r="B87" s="17" t="s">
        <v>197</v>
      </c>
      <c r="C87" s="17" t="s">
        <v>35</v>
      </c>
      <c r="D87" s="18">
        <v>42601</v>
      </c>
      <c r="E87" s="17" t="s">
        <v>17</v>
      </c>
      <c r="F87" s="17">
        <v>13224675158</v>
      </c>
      <c r="G87" s="17" t="s">
        <v>18</v>
      </c>
      <c r="H87" s="17">
        <f>SUMIFS('1508'!N:N,'1508'!A:A,A87)</f>
        <v>0</v>
      </c>
      <c r="I87" s="17">
        <f>SUMIFS('1509'!N:N,'1509'!A:A,A87)</f>
        <v>0</v>
      </c>
      <c r="J87" s="17">
        <f>SUMIFS('1510'!N:N,'1510'!A:A,A87)</f>
        <v>0</v>
      </c>
      <c r="K87" s="17">
        <f>SUMIFS('1511'!N:N,'1511'!A:A,A87)</f>
        <v>0</v>
      </c>
      <c r="L87" s="17">
        <f>SUMIFS('1512'!N:N,'1512'!A:A,A87)</f>
        <v>0</v>
      </c>
      <c r="M87" s="17">
        <f>SUMIFS('1601'!N:N,'1601'!A:A,A87)</f>
        <v>0</v>
      </c>
      <c r="N87" s="17">
        <f>SUMIFS('1602'!N:N,'1602'!A:A,A87)</f>
        <v>0</v>
      </c>
      <c r="O87" s="17">
        <f>SUMIFS('1603'!N:N,'1603'!A:A,A87)</f>
        <v>0</v>
      </c>
      <c r="P87" s="17">
        <f>SUMIFS('1604'!N:N,'1604'!A:A,A87)</f>
        <v>0</v>
      </c>
      <c r="Q87" s="17">
        <f>SUMIFS('1605'!N:N,'1605'!A:A,A87)</f>
        <v>0</v>
      </c>
      <c r="R87" s="17">
        <f>SUMIFS('1606'!N:N,'1606'!A:A,A87)</f>
        <v>0</v>
      </c>
      <c r="S87" s="17">
        <f>SUMIFS('1607'!N:N,'1607'!A:A,A87)</f>
        <v>0</v>
      </c>
      <c r="T87" s="17">
        <f>SUMIFS('1608'!N:N,'1608'!A:A,A87)</f>
        <v>2.5</v>
      </c>
      <c r="U87" s="17">
        <f>SUMIFS('1609'!N:N,'1609'!A:A,A87)</f>
        <v>2.5</v>
      </c>
      <c r="V87" s="17">
        <f>SUMIFS('1610'!N:N,'1610'!A:A,A87)</f>
        <v>2.5</v>
      </c>
      <c r="W87" s="17">
        <f>SUMIFS('1611'!N:N,'1611'!A:A,A87)</f>
        <v>2.5</v>
      </c>
      <c r="X87" s="17">
        <f>SUMIFS('1612'!N:N,'1612'!A:A,A87)</f>
        <v>2.5</v>
      </c>
      <c r="Y87" s="17">
        <f>SUMIFS('1701'!N:N,'1701'!A:A,A87)</f>
        <v>2.5</v>
      </c>
      <c r="Z87" s="17">
        <f>SUMIFS('1702'!N:N,'1702'!A:A,A87)</f>
        <v>0</v>
      </c>
      <c r="AA87" s="17">
        <f>SUMIFS('1703'!N:N,'1703'!A:A,A87)</f>
        <v>2.5</v>
      </c>
      <c r="AB87" s="17">
        <f>SUMIFS('1704'!N:N,'1704'!A:A,A87)</f>
        <v>2.5</v>
      </c>
      <c r="AC87" s="17">
        <f>SUMIFS('1705'!N:N,'1705'!A:A,A87)</f>
        <v>2.5</v>
      </c>
      <c r="AD87" s="17">
        <f>SUMIFS('1706'!N:N,'1706'!A:A,A87)</f>
        <v>2.5</v>
      </c>
      <c r="AE87" s="17">
        <f>SUMIFS('1707'!N:N,'1707'!A:A,A87)</f>
        <v>2.5</v>
      </c>
      <c r="AF87" s="17">
        <f>SUMIFS('1708'!N:N,'1708'!A:A,A87)</f>
        <v>2.5</v>
      </c>
      <c r="AG87" s="17">
        <f>SUMIFS('1709'!N:N,'1709'!A:A,A87)</f>
        <v>3.66</v>
      </c>
      <c r="AH87" s="17">
        <f>SUMIFS('1710'!N:N,'1710'!A:A,A87)</f>
        <v>2.5</v>
      </c>
      <c r="AI87" s="17">
        <f>SUMIFS('1711'!N:N,'1711'!A:A,A87)</f>
        <v>2.5</v>
      </c>
      <c r="AJ87" s="17">
        <f>SUMIFS('1712'!N:N,'1712'!A:A,A87)</f>
        <v>0</v>
      </c>
      <c r="AK87" s="17">
        <f>SUMIFS('1801'!N:N,'1801'!A:A,A87)</f>
        <v>2.5</v>
      </c>
      <c r="AL87" s="17">
        <f>SUMIFS('1802'!N:N,'1802'!A:A,A87)</f>
        <v>2.5</v>
      </c>
      <c r="AM87" s="20">
        <f t="shared" si="2"/>
        <v>43.66</v>
      </c>
    </row>
    <row r="88" spans="1:39">
      <c r="A88" s="17">
        <v>235785</v>
      </c>
      <c r="B88" s="17" t="s">
        <v>199</v>
      </c>
      <c r="C88" s="17" t="s">
        <v>16</v>
      </c>
      <c r="D88" s="18">
        <v>42607</v>
      </c>
      <c r="E88" s="17" t="s">
        <v>17</v>
      </c>
      <c r="F88" s="17">
        <v>13199407682</v>
      </c>
      <c r="G88" s="17" t="s">
        <v>18</v>
      </c>
      <c r="H88" s="17">
        <f>SUMIFS('1508'!N:N,'1508'!A:A,A88)</f>
        <v>0</v>
      </c>
      <c r="I88" s="17">
        <f>SUMIFS('1509'!N:N,'1509'!A:A,A88)</f>
        <v>0</v>
      </c>
      <c r="J88" s="17">
        <f>SUMIFS('1510'!N:N,'1510'!A:A,A88)</f>
        <v>0</v>
      </c>
      <c r="K88" s="17">
        <f>SUMIFS('1511'!N:N,'1511'!A:A,A88)</f>
        <v>0</v>
      </c>
      <c r="L88" s="17">
        <f>SUMIFS('1512'!N:N,'1512'!A:A,A88)</f>
        <v>0</v>
      </c>
      <c r="M88" s="17">
        <f>SUMIFS('1601'!N:N,'1601'!A:A,A88)</f>
        <v>0</v>
      </c>
      <c r="N88" s="17">
        <f>SUMIFS('1602'!N:N,'1602'!A:A,A88)</f>
        <v>0</v>
      </c>
      <c r="O88" s="17">
        <f>SUMIFS('1603'!N:N,'1603'!A:A,A88)</f>
        <v>0</v>
      </c>
      <c r="P88" s="17">
        <f>SUMIFS('1604'!N:N,'1604'!A:A,A88)</f>
        <v>0</v>
      </c>
      <c r="Q88" s="17">
        <f>SUMIFS('1605'!N:N,'1605'!A:A,A88)</f>
        <v>0</v>
      </c>
      <c r="R88" s="17">
        <f>SUMIFS('1606'!N:N,'1606'!A:A,A88)</f>
        <v>0</v>
      </c>
      <c r="S88" s="17">
        <f>SUMIFS('1607'!N:N,'1607'!A:A,A88)</f>
        <v>0</v>
      </c>
      <c r="T88" s="17">
        <f>SUMIFS('1608'!N:N,'1608'!A:A,A88)</f>
        <v>5</v>
      </c>
      <c r="U88" s="17">
        <f>SUMIFS('1609'!N:N,'1609'!A:A,A88)</f>
        <v>5.95</v>
      </c>
      <c r="V88" s="17">
        <f>SUMIFS('1610'!N:N,'1610'!A:A,A88)</f>
        <v>5</v>
      </c>
      <c r="W88" s="17">
        <f>SUMIFS('1611'!N:N,'1611'!A:A,A88)</f>
        <v>6.41</v>
      </c>
      <c r="X88" s="17">
        <f>SUMIFS('1612'!N:N,'1612'!A:A,A88)</f>
        <v>5</v>
      </c>
      <c r="Y88" s="17">
        <f>SUMIFS('1701'!N:N,'1701'!A:A,A88)</f>
        <v>5</v>
      </c>
      <c r="Z88" s="17">
        <f>SUMIFS('1702'!N:N,'1702'!A:A,A88)</f>
        <v>5</v>
      </c>
      <c r="AA88" s="17">
        <f>SUMIFS('1703'!N:N,'1703'!A:A,A88)</f>
        <v>5</v>
      </c>
      <c r="AB88" s="17">
        <f>SUMIFS('1704'!N:N,'1704'!A:A,A88)</f>
        <v>5</v>
      </c>
      <c r="AC88" s="17">
        <f>SUMIFS('1705'!N:N,'1705'!A:A,A88)</f>
        <v>5</v>
      </c>
      <c r="AD88" s="17">
        <f>SUMIFS('1706'!N:N,'1706'!A:A,A88)</f>
        <v>5</v>
      </c>
      <c r="AE88" s="17">
        <f>SUMIFS('1707'!N:N,'1707'!A:A,A88)</f>
        <v>5</v>
      </c>
      <c r="AF88" s="17">
        <f>SUMIFS('1708'!N:N,'1708'!A:A,A88)</f>
        <v>5</v>
      </c>
      <c r="AG88" s="17">
        <f>SUMIFS('1709'!N:N,'1709'!A:A,A88)</f>
        <v>5</v>
      </c>
      <c r="AH88" s="17">
        <f>SUMIFS('1710'!N:N,'1710'!A:A,A88)</f>
        <v>5</v>
      </c>
      <c r="AI88" s="17">
        <f>SUMIFS('1711'!N:N,'1711'!A:A,A88)</f>
        <v>5</v>
      </c>
      <c r="AJ88" s="17">
        <f>SUMIFS('1712'!N:N,'1712'!A:A,A88)</f>
        <v>5</v>
      </c>
      <c r="AK88" s="17">
        <f>SUMIFS('1801'!N:N,'1801'!A:A,A88)</f>
        <v>5</v>
      </c>
      <c r="AL88" s="17">
        <f>SUMIFS('1802'!N:N,'1802'!A:A,A88)</f>
        <v>5</v>
      </c>
      <c r="AM88" s="20">
        <f t="shared" si="2"/>
        <v>97.36</v>
      </c>
    </row>
    <row r="89" spans="1:39">
      <c r="A89" s="17">
        <v>235912</v>
      </c>
      <c r="B89" s="17" t="s">
        <v>201</v>
      </c>
      <c r="C89" s="17" t="s">
        <v>23</v>
      </c>
      <c r="D89" s="18">
        <v>42614</v>
      </c>
      <c r="E89" s="17" t="s">
        <v>17</v>
      </c>
      <c r="F89" s="17">
        <v>13009803147</v>
      </c>
      <c r="G89" s="17" t="s">
        <v>18</v>
      </c>
      <c r="H89" s="17">
        <f>SUMIFS('1508'!N:N,'1508'!A:A,A89)</f>
        <v>0</v>
      </c>
      <c r="I89" s="17">
        <f>SUMIFS('1509'!N:N,'1509'!A:A,A89)</f>
        <v>0</v>
      </c>
      <c r="J89" s="17">
        <f>SUMIFS('1510'!N:N,'1510'!A:A,A89)</f>
        <v>0</v>
      </c>
      <c r="K89" s="17">
        <f>SUMIFS('1511'!N:N,'1511'!A:A,A89)</f>
        <v>0</v>
      </c>
      <c r="L89" s="17">
        <f>SUMIFS('1512'!N:N,'1512'!A:A,A89)</f>
        <v>0</v>
      </c>
      <c r="M89" s="17">
        <f>SUMIFS('1601'!N:N,'1601'!A:A,A89)</f>
        <v>0</v>
      </c>
      <c r="N89" s="17">
        <f>SUMIFS('1602'!N:N,'1602'!A:A,A89)</f>
        <v>0</v>
      </c>
      <c r="O89" s="17">
        <f>SUMIFS('1603'!N:N,'1603'!A:A,A89)</f>
        <v>0</v>
      </c>
      <c r="P89" s="17">
        <f>SUMIFS('1604'!N:N,'1604'!A:A,A89)</f>
        <v>0</v>
      </c>
      <c r="Q89" s="17">
        <f>SUMIFS('1605'!N:N,'1605'!A:A,A89)</f>
        <v>0</v>
      </c>
      <c r="R89" s="17">
        <f>SUMIFS('1606'!N:N,'1606'!A:A,A89)</f>
        <v>0</v>
      </c>
      <c r="S89" s="17">
        <f>SUMIFS('1607'!N:N,'1607'!A:A,A89)</f>
        <v>0</v>
      </c>
      <c r="T89" s="17">
        <f>SUMIFS('1608'!N:N,'1608'!A:A,A89)</f>
        <v>0</v>
      </c>
      <c r="U89" s="17">
        <f>SUMIFS('1609'!N:N,'1609'!A:A,A89)</f>
        <v>0</v>
      </c>
      <c r="V89" s="17">
        <f>SUMIFS('1610'!N:N,'1610'!A:A,A89)</f>
        <v>2.5</v>
      </c>
      <c r="W89" s="17">
        <f>SUMIFS('1611'!N:N,'1611'!A:A,A89)</f>
        <v>2.5</v>
      </c>
      <c r="X89" s="17">
        <f>SUMIFS('1612'!N:N,'1612'!A:A,A89)</f>
        <v>2.5</v>
      </c>
      <c r="Y89" s="17">
        <f>SUMIFS('1701'!N:N,'1701'!A:A,A89)</f>
        <v>2.5</v>
      </c>
      <c r="Z89" s="17">
        <f>SUMIFS('1702'!N:N,'1702'!A:A,A89)</f>
        <v>2.5</v>
      </c>
      <c r="AA89" s="17">
        <f>SUMIFS('1703'!N:N,'1703'!A:A,A89)</f>
        <v>2.5</v>
      </c>
      <c r="AB89" s="17">
        <f>SUMIFS('1704'!N:N,'1704'!A:A,A89)</f>
        <v>2.5</v>
      </c>
      <c r="AC89" s="17">
        <f>SUMIFS('1705'!N:N,'1705'!A:A,A89)</f>
        <v>2.5</v>
      </c>
      <c r="AD89" s="17">
        <f>SUMIFS('1706'!N:N,'1706'!A:A,A89)</f>
        <v>2.5</v>
      </c>
      <c r="AE89" s="17">
        <f>SUMIFS('1707'!N:N,'1707'!A:A,A89)</f>
        <v>2.5</v>
      </c>
      <c r="AF89" s="17">
        <f>SUMIFS('1708'!N:N,'1708'!A:A,A89)</f>
        <v>3.09</v>
      </c>
      <c r="AG89" s="17">
        <f>SUMIFS('1709'!N:N,'1709'!A:A,A89)</f>
        <v>2.5</v>
      </c>
      <c r="AH89" s="17">
        <f>SUMIFS('1710'!N:N,'1710'!A:A,A89)</f>
        <v>2.5</v>
      </c>
      <c r="AI89" s="17">
        <f>SUMIFS('1711'!N:N,'1711'!A:A,A89)</f>
        <v>2.5</v>
      </c>
      <c r="AJ89" s="17">
        <f>SUMIFS('1712'!N:N,'1712'!A:A,A89)</f>
        <v>2.5</v>
      </c>
      <c r="AK89" s="17">
        <f>SUMIFS('1801'!N:N,'1801'!A:A,A89)</f>
        <v>3.1</v>
      </c>
      <c r="AL89" s="17">
        <f>SUMIFS('1802'!N:N,'1802'!A:A,A89)</f>
        <v>3.1</v>
      </c>
      <c r="AM89" s="20">
        <f t="shared" si="2"/>
        <v>44.29</v>
      </c>
    </row>
    <row r="90" spans="1:39">
      <c r="A90" s="17">
        <v>235957</v>
      </c>
      <c r="B90" s="17" t="s">
        <v>203</v>
      </c>
      <c r="C90" s="17" t="s">
        <v>16</v>
      </c>
      <c r="D90" s="18">
        <v>42614</v>
      </c>
      <c r="E90" s="17" t="s">
        <v>17</v>
      </c>
      <c r="F90" s="17">
        <v>13089030281</v>
      </c>
      <c r="G90" s="17" t="s">
        <v>18</v>
      </c>
      <c r="H90" s="17">
        <f>SUMIFS('1508'!N:N,'1508'!A:A,A90)</f>
        <v>0</v>
      </c>
      <c r="I90" s="17">
        <f>SUMIFS('1509'!N:N,'1509'!A:A,A90)</f>
        <v>0</v>
      </c>
      <c r="J90" s="17">
        <f>SUMIFS('1510'!N:N,'1510'!A:A,A90)</f>
        <v>0</v>
      </c>
      <c r="K90" s="17">
        <f>SUMIFS('1511'!N:N,'1511'!A:A,A90)</f>
        <v>0</v>
      </c>
      <c r="L90" s="17">
        <f>SUMIFS('1512'!N:N,'1512'!A:A,A90)</f>
        <v>0</v>
      </c>
      <c r="M90" s="17">
        <f>SUMIFS('1601'!N:N,'1601'!A:A,A90)</f>
        <v>0</v>
      </c>
      <c r="N90" s="17">
        <f>SUMIFS('1602'!N:N,'1602'!A:A,A90)</f>
        <v>0</v>
      </c>
      <c r="O90" s="17">
        <f>SUMIFS('1603'!N:N,'1603'!A:A,A90)</f>
        <v>0</v>
      </c>
      <c r="P90" s="17">
        <f>SUMIFS('1604'!N:N,'1604'!A:A,A90)</f>
        <v>0</v>
      </c>
      <c r="Q90" s="17">
        <f>SUMIFS('1605'!N:N,'1605'!A:A,A90)</f>
        <v>0</v>
      </c>
      <c r="R90" s="17">
        <f>SUMIFS('1606'!N:N,'1606'!A:A,A90)</f>
        <v>0</v>
      </c>
      <c r="S90" s="17">
        <f>SUMIFS('1607'!N:N,'1607'!A:A,A90)</f>
        <v>0</v>
      </c>
      <c r="T90" s="17">
        <f>SUMIFS('1608'!N:N,'1608'!A:A,A90)</f>
        <v>0</v>
      </c>
      <c r="U90" s="17">
        <f>SUMIFS('1609'!N:N,'1609'!A:A,A90)</f>
        <v>20.88</v>
      </c>
      <c r="V90" s="17">
        <f>SUMIFS('1610'!N:N,'1610'!A:A,A90)</f>
        <v>22.12</v>
      </c>
      <c r="W90" s="17">
        <f>SUMIFS('1611'!N:N,'1611'!A:A,A90)</f>
        <v>22.89</v>
      </c>
      <c r="X90" s="17">
        <f>SUMIFS('1612'!N:N,'1612'!A:A,A90)</f>
        <v>26.25</v>
      </c>
      <c r="Y90" s="17">
        <f>SUMIFS('1701'!N:N,'1701'!A:A,A90)</f>
        <v>29.47</v>
      </c>
      <c r="Z90" s="17">
        <f>SUMIFS('1702'!N:N,'1702'!A:A,A90)</f>
        <v>25.49</v>
      </c>
      <c r="AA90" s="17">
        <f>SUMIFS('1703'!N:N,'1703'!A:A,A90)</f>
        <v>27.78</v>
      </c>
      <c r="AB90" s="17">
        <f>SUMIFS('1704'!N:N,'1704'!A:A,A90)</f>
        <v>25.4</v>
      </c>
      <c r="AC90" s="17">
        <f>SUMIFS('1705'!N:N,'1705'!A:A,A90)</f>
        <v>20</v>
      </c>
      <c r="AD90" s="17">
        <f>SUMIFS('1706'!N:N,'1706'!A:A,A90)</f>
        <v>22.76</v>
      </c>
      <c r="AE90" s="17">
        <f>SUMIFS('1707'!N:N,'1707'!A:A,A90)</f>
        <v>24.03</v>
      </c>
      <c r="AF90" s="17">
        <f>SUMIFS('1708'!N:N,'1708'!A:A,A90)</f>
        <v>20.16</v>
      </c>
      <c r="AG90" s="17">
        <f>SUMIFS('1709'!N:N,'1709'!A:A,A90)</f>
        <v>20</v>
      </c>
      <c r="AH90" s="17">
        <f>SUMIFS('1710'!N:N,'1710'!A:A,A90)</f>
        <v>20.5</v>
      </c>
      <c r="AI90" s="17">
        <f>SUMIFS('1711'!N:N,'1711'!A:A,A90)</f>
        <v>20.61</v>
      </c>
      <c r="AJ90" s="17">
        <f>SUMIFS('1712'!N:N,'1712'!A:A,A90)</f>
        <v>25.19</v>
      </c>
      <c r="AK90" s="17">
        <f>SUMIFS('1801'!N:N,'1801'!A:A,A90)</f>
        <v>22.86</v>
      </c>
      <c r="AL90" s="17">
        <f>SUMIFS('1802'!N:N,'1802'!A:A,A90)</f>
        <v>22.86</v>
      </c>
      <c r="AM90" s="20">
        <f t="shared" si="2"/>
        <v>419.25</v>
      </c>
    </row>
    <row r="91" spans="1:39">
      <c r="A91" s="17">
        <v>236043</v>
      </c>
      <c r="B91" s="17" t="s">
        <v>204</v>
      </c>
      <c r="C91" s="17" t="s">
        <v>23</v>
      </c>
      <c r="D91" s="18">
        <v>42619</v>
      </c>
      <c r="E91" s="17" t="s">
        <v>17</v>
      </c>
      <c r="F91" s="17">
        <v>15546624210</v>
      </c>
      <c r="G91" s="17" t="s">
        <v>18</v>
      </c>
      <c r="H91" s="17">
        <f>SUMIFS('1508'!N:N,'1508'!A:A,A91)</f>
        <v>0</v>
      </c>
      <c r="I91" s="17">
        <f>SUMIFS('1509'!N:N,'1509'!A:A,A91)</f>
        <v>0</v>
      </c>
      <c r="J91" s="17">
        <f>SUMIFS('1510'!N:N,'1510'!A:A,A91)</f>
        <v>0</v>
      </c>
      <c r="K91" s="17">
        <f>SUMIFS('1511'!N:N,'1511'!A:A,A91)</f>
        <v>0</v>
      </c>
      <c r="L91" s="17">
        <f>SUMIFS('1512'!N:N,'1512'!A:A,A91)</f>
        <v>0</v>
      </c>
      <c r="M91" s="17">
        <f>SUMIFS('1601'!N:N,'1601'!A:A,A91)</f>
        <v>0</v>
      </c>
      <c r="N91" s="17">
        <f>SUMIFS('1602'!N:N,'1602'!A:A,A91)</f>
        <v>0</v>
      </c>
      <c r="O91" s="17">
        <f>SUMIFS('1603'!N:N,'1603'!A:A,A91)</f>
        <v>0</v>
      </c>
      <c r="P91" s="17">
        <f>SUMIFS('1604'!N:N,'1604'!A:A,A91)</f>
        <v>0</v>
      </c>
      <c r="Q91" s="17">
        <f>SUMIFS('1605'!N:N,'1605'!A:A,A91)</f>
        <v>0</v>
      </c>
      <c r="R91" s="17">
        <f>SUMIFS('1606'!N:N,'1606'!A:A,A91)</f>
        <v>0</v>
      </c>
      <c r="S91" s="17">
        <f>SUMIFS('1607'!N:N,'1607'!A:A,A91)</f>
        <v>0</v>
      </c>
      <c r="T91" s="17">
        <f>SUMIFS('1608'!N:N,'1608'!A:A,A91)</f>
        <v>0</v>
      </c>
      <c r="U91" s="17">
        <f>SUMIFS('1609'!N:N,'1609'!A:A,A91)</f>
        <v>192.71</v>
      </c>
      <c r="V91" s="17">
        <f>SUMIFS('1610'!N:N,'1610'!A:A,A91)</f>
        <v>239.91</v>
      </c>
      <c r="W91" s="17">
        <f>SUMIFS('1611'!N:N,'1611'!A:A,A91)</f>
        <v>364.75</v>
      </c>
      <c r="X91" s="17">
        <f>SUMIFS('1612'!N:N,'1612'!A:A,A91)</f>
        <v>387.22</v>
      </c>
      <c r="Y91" s="17">
        <f>SUMIFS('1701'!N:N,'1701'!A:A,A91)</f>
        <v>432.74</v>
      </c>
      <c r="Z91" s="17">
        <f>SUMIFS('1702'!N:N,'1702'!A:A,A91)</f>
        <v>381.17</v>
      </c>
      <c r="AA91" s="17">
        <f>SUMIFS('1703'!N:N,'1703'!A:A,A91)</f>
        <v>335.62</v>
      </c>
      <c r="AB91" s="17">
        <f>SUMIFS('1704'!N:N,'1704'!A:A,A91)</f>
        <v>397.71</v>
      </c>
      <c r="AC91" s="17">
        <f>SUMIFS('1705'!N:N,'1705'!A:A,A91)</f>
        <v>235.12</v>
      </c>
      <c r="AD91" s="17">
        <f>SUMIFS('1706'!N:N,'1706'!A:A,A91)</f>
        <v>0</v>
      </c>
      <c r="AE91" s="17">
        <f>SUMIFS('1707'!N:N,'1707'!A:A,A91)</f>
        <v>0</v>
      </c>
      <c r="AF91" s="17">
        <f>SUMIFS('1708'!N:N,'1708'!A:A,A91)</f>
        <v>0</v>
      </c>
      <c r="AG91" s="17">
        <f>SUMIFS('1709'!N:N,'1709'!A:A,A91)</f>
        <v>0</v>
      </c>
      <c r="AH91" s="17">
        <f>SUMIFS('1710'!N:N,'1710'!A:A,A91)</f>
        <v>455.91</v>
      </c>
      <c r="AI91" s="17">
        <f>SUMIFS('1711'!N:N,'1711'!A:A,A91)</f>
        <v>467.2</v>
      </c>
      <c r="AJ91" s="17">
        <f>SUMIFS('1712'!N:N,'1712'!A:A,A91)</f>
        <v>1931.66</v>
      </c>
      <c r="AK91" s="17">
        <f>SUMIFS('1801'!N:N,'1801'!A:A,A91)</f>
        <v>575.48</v>
      </c>
      <c r="AL91" s="17">
        <f>SUMIFS('1802'!N:N,'1802'!A:A,A91)</f>
        <v>0</v>
      </c>
      <c r="AM91" s="20">
        <f t="shared" si="2"/>
        <v>6397.2</v>
      </c>
    </row>
    <row r="92" spans="1:39">
      <c r="A92" s="17">
        <v>236187</v>
      </c>
      <c r="B92" s="17" t="s">
        <v>205</v>
      </c>
      <c r="C92" s="17" t="s">
        <v>153</v>
      </c>
      <c r="D92" s="18">
        <v>42625</v>
      </c>
      <c r="E92" s="17" t="s">
        <v>17</v>
      </c>
      <c r="F92" s="17">
        <v>15636430675</v>
      </c>
      <c r="G92" s="17" t="s">
        <v>18</v>
      </c>
      <c r="H92" s="17">
        <f>SUMIFS('1508'!N:N,'1508'!A:A,A92)</f>
        <v>0</v>
      </c>
      <c r="I92" s="17">
        <f>SUMIFS('1509'!N:N,'1509'!A:A,A92)</f>
        <v>0</v>
      </c>
      <c r="J92" s="17">
        <f>SUMIFS('1510'!N:N,'1510'!A:A,A92)</f>
        <v>0</v>
      </c>
      <c r="K92" s="17">
        <f>SUMIFS('1511'!N:N,'1511'!A:A,A92)</f>
        <v>0</v>
      </c>
      <c r="L92" s="17">
        <f>SUMIFS('1512'!N:N,'1512'!A:A,A92)</f>
        <v>0</v>
      </c>
      <c r="M92" s="17">
        <f>SUMIFS('1601'!N:N,'1601'!A:A,A92)</f>
        <v>0</v>
      </c>
      <c r="N92" s="17">
        <f>SUMIFS('1602'!N:N,'1602'!A:A,A92)</f>
        <v>0</v>
      </c>
      <c r="O92" s="17">
        <f>SUMIFS('1603'!N:N,'1603'!A:A,A92)</f>
        <v>0</v>
      </c>
      <c r="P92" s="17">
        <f>SUMIFS('1604'!N:N,'1604'!A:A,A92)</f>
        <v>0</v>
      </c>
      <c r="Q92" s="17">
        <f>SUMIFS('1605'!N:N,'1605'!A:A,A92)</f>
        <v>0</v>
      </c>
      <c r="R92" s="17">
        <f>SUMIFS('1606'!N:N,'1606'!A:A,A92)</f>
        <v>0</v>
      </c>
      <c r="S92" s="17">
        <f>SUMIFS('1607'!N:N,'1607'!A:A,A92)</f>
        <v>0</v>
      </c>
      <c r="T92" s="17">
        <f>SUMIFS('1608'!N:N,'1608'!A:A,A92)</f>
        <v>0</v>
      </c>
      <c r="U92" s="17">
        <f>SUMIFS('1609'!N:N,'1609'!A:A,A92)</f>
        <v>2.5</v>
      </c>
      <c r="V92" s="17">
        <f>SUMIFS('1610'!N:N,'1610'!A:A,A92)</f>
        <v>2.5</v>
      </c>
      <c r="W92" s="17">
        <f>SUMIFS('1611'!N:N,'1611'!A:A,A92)</f>
        <v>2.5</v>
      </c>
      <c r="X92" s="17">
        <f>SUMIFS('1612'!N:N,'1612'!A:A,A92)</f>
        <v>2.5</v>
      </c>
      <c r="Y92" s="17">
        <f>SUMIFS('1701'!N:N,'1701'!A:A,A92)</f>
        <v>2.5</v>
      </c>
      <c r="Z92" s="17">
        <f>SUMIFS('1702'!N:N,'1702'!A:A,A92)</f>
        <v>2.5</v>
      </c>
      <c r="AA92" s="17">
        <f>SUMIFS('1703'!N:N,'1703'!A:A,A92)</f>
        <v>2.5</v>
      </c>
      <c r="AB92" s="17">
        <f>SUMIFS('1704'!N:N,'1704'!A:A,A92)</f>
        <v>2.5</v>
      </c>
      <c r="AC92" s="17">
        <f>SUMIFS('1705'!N:N,'1705'!A:A,A92)</f>
        <v>2.5</v>
      </c>
      <c r="AD92" s="17">
        <f>SUMIFS('1706'!N:N,'1706'!A:A,A92)</f>
        <v>2.5</v>
      </c>
      <c r="AE92" s="17">
        <f>SUMIFS('1707'!N:N,'1707'!A:A,A92)</f>
        <v>2.5</v>
      </c>
      <c r="AF92" s="17">
        <f>SUMIFS('1708'!N:N,'1708'!A:A,A92)</f>
        <v>2.5</v>
      </c>
      <c r="AG92" s="17">
        <f>SUMIFS('1709'!N:N,'1709'!A:A,A92)</f>
        <v>2.5</v>
      </c>
      <c r="AH92" s="17">
        <f>SUMIFS('1710'!N:N,'1710'!A:A,A92)</f>
        <v>2.5</v>
      </c>
      <c r="AI92" s="17">
        <f>SUMIFS('1711'!N:N,'1711'!A:A,A92)</f>
        <v>2.5</v>
      </c>
      <c r="AJ92" s="17">
        <f>SUMIFS('1712'!N:N,'1712'!A:A,A92)</f>
        <v>2.5</v>
      </c>
      <c r="AK92" s="17">
        <f>SUMIFS('1801'!N:N,'1801'!A:A,A92)</f>
        <v>2.5</v>
      </c>
      <c r="AL92" s="17">
        <f>SUMIFS('1802'!N:N,'1802'!A:A,A92)</f>
        <v>2.5</v>
      </c>
      <c r="AM92" s="20">
        <f t="shared" si="2"/>
        <v>45</v>
      </c>
    </row>
    <row r="93" spans="1:39">
      <c r="A93" s="17">
        <v>236464</v>
      </c>
      <c r="B93" s="17" t="s">
        <v>206</v>
      </c>
      <c r="C93" s="17" t="s">
        <v>23</v>
      </c>
      <c r="D93" s="18">
        <v>42639</v>
      </c>
      <c r="E93" s="17" t="s">
        <v>17</v>
      </c>
      <c r="F93" s="17">
        <v>15561563870</v>
      </c>
      <c r="G93" s="17" t="s">
        <v>18</v>
      </c>
      <c r="H93" s="17">
        <f>SUMIFS('1508'!N:N,'1508'!A:A,A93)</f>
        <v>0</v>
      </c>
      <c r="I93" s="17">
        <f>SUMIFS('1509'!N:N,'1509'!A:A,A93)</f>
        <v>0</v>
      </c>
      <c r="J93" s="17">
        <f>SUMIFS('1510'!N:N,'1510'!A:A,A93)</f>
        <v>0</v>
      </c>
      <c r="K93" s="17">
        <f>SUMIFS('1511'!N:N,'1511'!A:A,A93)</f>
        <v>0</v>
      </c>
      <c r="L93" s="17">
        <f>SUMIFS('1512'!N:N,'1512'!A:A,A93)</f>
        <v>0</v>
      </c>
      <c r="M93" s="17">
        <f>SUMIFS('1601'!N:N,'1601'!A:A,A93)</f>
        <v>0</v>
      </c>
      <c r="N93" s="17">
        <f>SUMIFS('1602'!N:N,'1602'!A:A,A93)</f>
        <v>0</v>
      </c>
      <c r="O93" s="17">
        <f>SUMIFS('1603'!N:N,'1603'!A:A,A93)</f>
        <v>0</v>
      </c>
      <c r="P93" s="17">
        <f>SUMIFS('1604'!N:N,'1604'!A:A,A93)</f>
        <v>0</v>
      </c>
      <c r="Q93" s="17">
        <f>SUMIFS('1605'!N:N,'1605'!A:A,A93)</f>
        <v>0</v>
      </c>
      <c r="R93" s="17">
        <f>SUMIFS('1606'!N:N,'1606'!A:A,A93)</f>
        <v>0</v>
      </c>
      <c r="S93" s="17">
        <f>SUMIFS('1607'!N:N,'1607'!A:A,A93)</f>
        <v>0</v>
      </c>
      <c r="T93" s="17">
        <f>SUMIFS('1608'!N:N,'1608'!A:A,A93)</f>
        <v>0</v>
      </c>
      <c r="U93" s="17">
        <f>SUMIFS('1609'!N:N,'1609'!A:A,A93)</f>
        <v>2.5</v>
      </c>
      <c r="V93" s="17">
        <f>SUMIFS('1610'!N:N,'1610'!A:A,A93)</f>
        <v>2.5</v>
      </c>
      <c r="W93" s="17">
        <f>SUMIFS('1611'!N:N,'1611'!A:A,A93)</f>
        <v>2.5</v>
      </c>
      <c r="X93" s="17">
        <f>SUMIFS('1612'!N:N,'1612'!A:A,A93)</f>
        <v>2.5</v>
      </c>
      <c r="Y93" s="17">
        <f>SUMIFS('1701'!N:N,'1701'!A:A,A93)</f>
        <v>2.5</v>
      </c>
      <c r="Z93" s="17">
        <f>SUMIFS('1702'!N:N,'1702'!A:A,A93)</f>
        <v>2.5</v>
      </c>
      <c r="AA93" s="17">
        <f>SUMIFS('1703'!N:N,'1703'!A:A,A93)</f>
        <v>2.5</v>
      </c>
      <c r="AB93" s="17">
        <f>SUMIFS('1704'!N:N,'1704'!A:A,A93)</f>
        <v>2.5</v>
      </c>
      <c r="AC93" s="17">
        <f>SUMIFS('1705'!N:N,'1705'!A:A,A93)</f>
        <v>2.5</v>
      </c>
      <c r="AD93" s="17">
        <f>SUMIFS('1706'!N:N,'1706'!A:A,A93)</f>
        <v>2.59</v>
      </c>
      <c r="AE93" s="17">
        <f>SUMIFS('1707'!N:N,'1707'!A:A,A93)</f>
        <v>2.5</v>
      </c>
      <c r="AF93" s="17">
        <f>SUMIFS('1708'!N:N,'1708'!A:A,A93)</f>
        <v>2.75</v>
      </c>
      <c r="AG93" s="17">
        <f>SUMIFS('1709'!N:N,'1709'!A:A,A93)</f>
        <v>2.5</v>
      </c>
      <c r="AH93" s="17">
        <f>SUMIFS('1710'!N:N,'1710'!A:A,A93)</f>
        <v>2.5</v>
      </c>
      <c r="AI93" s="17">
        <f>SUMIFS('1711'!N:N,'1711'!A:A,A93)</f>
        <v>2.5</v>
      </c>
      <c r="AJ93" s="17">
        <f>SUMIFS('1712'!N:N,'1712'!A:A,A93)</f>
        <v>2.5</v>
      </c>
      <c r="AK93" s="17">
        <f>SUMIFS('1801'!N:N,'1801'!A:A,A93)</f>
        <v>2.5</v>
      </c>
      <c r="AL93" s="17">
        <f>SUMIFS('1802'!N:N,'1802'!A:A,A93)</f>
        <v>2.5</v>
      </c>
      <c r="AM93" s="20">
        <f t="shared" si="2"/>
        <v>45.34</v>
      </c>
    </row>
    <row r="94" spans="1:39">
      <c r="A94" s="17">
        <v>236641</v>
      </c>
      <c r="B94" s="17" t="s">
        <v>210</v>
      </c>
      <c r="C94" s="17" t="s">
        <v>20</v>
      </c>
      <c r="D94" s="18">
        <v>42651</v>
      </c>
      <c r="E94" s="17" t="s">
        <v>17</v>
      </c>
      <c r="F94" s="17">
        <v>13019063513</v>
      </c>
      <c r="G94" s="17" t="s">
        <v>18</v>
      </c>
      <c r="H94" s="17">
        <f>SUMIFS('1508'!N:N,'1508'!A:A,A94)</f>
        <v>0</v>
      </c>
      <c r="I94" s="17">
        <f>SUMIFS('1509'!N:N,'1509'!A:A,A94)</f>
        <v>0</v>
      </c>
      <c r="J94" s="17">
        <f>SUMIFS('1510'!N:N,'1510'!A:A,A94)</f>
        <v>0</v>
      </c>
      <c r="K94" s="17">
        <f>SUMIFS('1511'!N:N,'1511'!A:A,A94)</f>
        <v>0</v>
      </c>
      <c r="L94" s="17">
        <f>SUMIFS('1512'!N:N,'1512'!A:A,A94)</f>
        <v>0</v>
      </c>
      <c r="M94" s="17">
        <f>SUMIFS('1601'!N:N,'1601'!A:A,A94)</f>
        <v>0</v>
      </c>
      <c r="N94" s="17">
        <f>SUMIFS('1602'!N:N,'1602'!A:A,A94)</f>
        <v>0</v>
      </c>
      <c r="O94" s="17">
        <f>SUMIFS('1603'!N:N,'1603'!A:A,A94)</f>
        <v>0</v>
      </c>
      <c r="P94" s="17">
        <f>SUMIFS('1604'!N:N,'1604'!A:A,A94)</f>
        <v>0</v>
      </c>
      <c r="Q94" s="17">
        <f>SUMIFS('1605'!N:N,'1605'!A:A,A94)</f>
        <v>0</v>
      </c>
      <c r="R94" s="17">
        <f>SUMIFS('1606'!N:N,'1606'!A:A,A94)</f>
        <v>0</v>
      </c>
      <c r="S94" s="17">
        <f>SUMIFS('1607'!N:N,'1607'!A:A,A94)</f>
        <v>0</v>
      </c>
      <c r="T94" s="17">
        <f>SUMIFS('1608'!N:N,'1608'!A:A,A94)</f>
        <v>0</v>
      </c>
      <c r="U94" s="17">
        <f>SUMIFS('1609'!N:N,'1609'!A:A,A94)</f>
        <v>0</v>
      </c>
      <c r="V94" s="17">
        <f>SUMIFS('1610'!N:N,'1610'!A:A,A94)</f>
        <v>40</v>
      </c>
      <c r="W94" s="17">
        <f>SUMIFS('1611'!N:N,'1611'!A:A,A94)</f>
        <v>65.84</v>
      </c>
      <c r="X94" s="17">
        <f>SUMIFS('1612'!N:N,'1612'!A:A,A94)</f>
        <v>57.16</v>
      </c>
      <c r="Y94" s="17">
        <f>SUMIFS('1701'!N:N,'1701'!A:A,A94)</f>
        <v>81.99</v>
      </c>
      <c r="Z94" s="17">
        <f>SUMIFS('1702'!N:N,'1702'!A:A,A94)</f>
        <v>55.4</v>
      </c>
      <c r="AA94" s="17">
        <f>SUMIFS('1703'!N:N,'1703'!A:A,A94)</f>
        <v>40</v>
      </c>
      <c r="AB94" s="17">
        <f>SUMIFS('1704'!N:N,'1704'!A:A,A94)</f>
        <v>40</v>
      </c>
      <c r="AC94" s="17">
        <f>SUMIFS('1705'!N:N,'1705'!A:A,A94)</f>
        <v>40</v>
      </c>
      <c r="AD94" s="17">
        <f>SUMIFS('1706'!N:N,'1706'!A:A,A94)</f>
        <v>0</v>
      </c>
      <c r="AE94" s="17">
        <f>SUMIFS('1707'!N:N,'1707'!A:A,A94)</f>
        <v>0</v>
      </c>
      <c r="AF94" s="17">
        <f>SUMIFS('1708'!N:N,'1708'!A:A,A94)</f>
        <v>0</v>
      </c>
      <c r="AG94" s="17">
        <f>SUMIFS('1709'!N:N,'1709'!A:A,A94)</f>
        <v>0</v>
      </c>
      <c r="AH94" s="17">
        <f>SUMIFS('1710'!N:N,'1710'!A:A,A94)</f>
        <v>0</v>
      </c>
      <c r="AI94" s="17">
        <f>SUMIFS('1711'!N:N,'1711'!A:A,A94)</f>
        <v>0</v>
      </c>
      <c r="AJ94" s="17">
        <f>SUMIFS('1712'!N:N,'1712'!A:A,A94)</f>
        <v>0</v>
      </c>
      <c r="AK94" s="17">
        <f>SUMIFS('1801'!N:N,'1801'!A:A,A94)</f>
        <v>0</v>
      </c>
      <c r="AL94" s="17">
        <f>SUMIFS('1802'!N:N,'1802'!A:A,A94)</f>
        <v>0</v>
      </c>
      <c r="AM94" s="20">
        <f t="shared" si="2"/>
        <v>420.39</v>
      </c>
    </row>
    <row r="95" spans="1:39">
      <c r="A95" s="17">
        <v>236811</v>
      </c>
      <c r="B95" s="17" t="s">
        <v>211</v>
      </c>
      <c r="C95" s="17" t="s">
        <v>153</v>
      </c>
      <c r="D95" s="18">
        <v>42660</v>
      </c>
      <c r="E95" s="17" t="s">
        <v>17</v>
      </c>
      <c r="F95" s="17">
        <v>13039910121</v>
      </c>
      <c r="G95" s="17" t="s">
        <v>18</v>
      </c>
      <c r="H95" s="17">
        <f>SUMIFS('1508'!N:N,'1508'!A:A,A95)</f>
        <v>0</v>
      </c>
      <c r="I95" s="17">
        <f>SUMIFS('1509'!N:N,'1509'!A:A,A95)</f>
        <v>0</v>
      </c>
      <c r="J95" s="17">
        <f>SUMIFS('1510'!N:N,'1510'!A:A,A95)</f>
        <v>0</v>
      </c>
      <c r="K95" s="17">
        <f>SUMIFS('1511'!N:N,'1511'!A:A,A95)</f>
        <v>0</v>
      </c>
      <c r="L95" s="17">
        <f>SUMIFS('1512'!N:N,'1512'!A:A,A95)</f>
        <v>0</v>
      </c>
      <c r="M95" s="17">
        <f>SUMIFS('1601'!N:N,'1601'!A:A,A95)</f>
        <v>0</v>
      </c>
      <c r="N95" s="17">
        <f>SUMIFS('1602'!N:N,'1602'!A:A,A95)</f>
        <v>0</v>
      </c>
      <c r="O95" s="17">
        <f>SUMIFS('1603'!N:N,'1603'!A:A,A95)</f>
        <v>0</v>
      </c>
      <c r="P95" s="17">
        <f>SUMIFS('1604'!N:N,'1604'!A:A,A95)</f>
        <v>0</v>
      </c>
      <c r="Q95" s="17">
        <f>SUMIFS('1605'!N:N,'1605'!A:A,A95)</f>
        <v>0</v>
      </c>
      <c r="R95" s="17">
        <f>SUMIFS('1606'!N:N,'1606'!A:A,A95)</f>
        <v>0</v>
      </c>
      <c r="S95" s="17">
        <f>SUMIFS('1607'!N:N,'1607'!A:A,A95)</f>
        <v>0</v>
      </c>
      <c r="T95" s="17">
        <f>SUMIFS('1608'!N:N,'1608'!A:A,A95)</f>
        <v>0</v>
      </c>
      <c r="U95" s="17">
        <f>SUMIFS('1609'!N:N,'1609'!A:A,A95)</f>
        <v>0</v>
      </c>
      <c r="V95" s="17">
        <f>SUMIFS('1610'!N:N,'1610'!A:A,A95)</f>
        <v>10</v>
      </c>
      <c r="W95" s="17">
        <f>SUMIFS('1611'!N:N,'1611'!A:A,A95)</f>
        <v>10</v>
      </c>
      <c r="X95" s="17">
        <f>SUMIFS('1612'!N:N,'1612'!A:A,A95)</f>
        <v>10</v>
      </c>
      <c r="Y95" s="17">
        <f>SUMIFS('1701'!N:N,'1701'!A:A,A95)</f>
        <v>10</v>
      </c>
      <c r="Z95" s="17">
        <f>SUMIFS('1702'!N:N,'1702'!A:A,A95)</f>
        <v>10</v>
      </c>
      <c r="AA95" s="17">
        <f>SUMIFS('1703'!N:N,'1703'!A:A,A95)</f>
        <v>10</v>
      </c>
      <c r="AB95" s="17">
        <f>SUMIFS('1704'!N:N,'1704'!A:A,A95)</f>
        <v>14.1</v>
      </c>
      <c r="AC95" s="17">
        <f>SUMIFS('1705'!N:N,'1705'!A:A,A95)</f>
        <v>15.82</v>
      </c>
      <c r="AD95" s="17">
        <f>SUMIFS('1706'!N:N,'1706'!A:A,A95)</f>
        <v>15.82</v>
      </c>
      <c r="AE95" s="17">
        <f>SUMIFS('1707'!N:N,'1707'!A:A,A95)</f>
        <v>10</v>
      </c>
      <c r="AF95" s="17">
        <f>SUMIFS('1708'!N:N,'1708'!A:A,A95)</f>
        <v>40.18</v>
      </c>
      <c r="AG95" s="17">
        <f>SUMIFS('1709'!N:N,'1709'!A:A,A95)</f>
        <v>10</v>
      </c>
      <c r="AH95" s="17">
        <f>SUMIFS('1710'!N:N,'1710'!A:A,A95)</f>
        <v>22.93</v>
      </c>
      <c r="AI95" s="17">
        <f>SUMIFS('1711'!N:N,'1711'!A:A,A95)</f>
        <v>2.5</v>
      </c>
      <c r="AJ95" s="17">
        <f>SUMIFS('1712'!N:N,'1712'!A:A,A95)</f>
        <v>2.5</v>
      </c>
      <c r="AK95" s="17">
        <f>SUMIFS('1801'!N:N,'1801'!A:A,A95)</f>
        <v>2.5</v>
      </c>
      <c r="AL95" s="17">
        <f>SUMIFS('1802'!N:N,'1802'!A:A,A95)</f>
        <v>2.5</v>
      </c>
      <c r="AM95" s="20">
        <f t="shared" si="2"/>
        <v>198.85</v>
      </c>
    </row>
    <row r="96" spans="1:39">
      <c r="A96" s="17">
        <v>236836</v>
      </c>
      <c r="B96" s="17" t="s">
        <v>213</v>
      </c>
      <c r="C96" s="17" t="s">
        <v>23</v>
      </c>
      <c r="D96" s="18">
        <v>42662</v>
      </c>
      <c r="E96" s="17" t="s">
        <v>17</v>
      </c>
      <c r="F96" s="17">
        <v>15694519513</v>
      </c>
      <c r="G96" s="17" t="s">
        <v>18</v>
      </c>
      <c r="H96" s="17">
        <f>SUMIFS('1508'!N:N,'1508'!A:A,A96)</f>
        <v>0</v>
      </c>
      <c r="I96" s="17">
        <f>SUMIFS('1509'!N:N,'1509'!A:A,A96)</f>
        <v>0</v>
      </c>
      <c r="J96" s="17">
        <f>SUMIFS('1510'!N:N,'1510'!A:A,A96)</f>
        <v>0</v>
      </c>
      <c r="K96" s="17">
        <f>SUMIFS('1511'!N:N,'1511'!A:A,A96)</f>
        <v>0</v>
      </c>
      <c r="L96" s="17">
        <f>SUMIFS('1512'!N:N,'1512'!A:A,A96)</f>
        <v>0</v>
      </c>
      <c r="M96" s="17">
        <f>SUMIFS('1601'!N:N,'1601'!A:A,A96)</f>
        <v>0</v>
      </c>
      <c r="N96" s="17">
        <f>SUMIFS('1602'!N:N,'1602'!A:A,A96)</f>
        <v>0</v>
      </c>
      <c r="O96" s="17">
        <f>SUMIFS('1603'!N:N,'1603'!A:A,A96)</f>
        <v>0</v>
      </c>
      <c r="P96" s="17">
        <f>SUMIFS('1604'!N:N,'1604'!A:A,A96)</f>
        <v>0</v>
      </c>
      <c r="Q96" s="17">
        <f>SUMIFS('1605'!N:N,'1605'!A:A,A96)</f>
        <v>0</v>
      </c>
      <c r="R96" s="17">
        <f>SUMIFS('1606'!N:N,'1606'!A:A,A96)</f>
        <v>0</v>
      </c>
      <c r="S96" s="17">
        <f>SUMIFS('1607'!N:N,'1607'!A:A,A96)</f>
        <v>0</v>
      </c>
      <c r="T96" s="17">
        <f>SUMIFS('1608'!N:N,'1608'!A:A,A96)</f>
        <v>0</v>
      </c>
      <c r="U96" s="17">
        <f>SUMIFS('1609'!N:N,'1609'!A:A,A96)</f>
        <v>0</v>
      </c>
      <c r="V96" s="17">
        <f>SUMIFS('1610'!N:N,'1610'!A:A,A96)</f>
        <v>40</v>
      </c>
      <c r="W96" s="17">
        <f>SUMIFS('1611'!N:N,'1611'!A:A,A96)</f>
        <v>40</v>
      </c>
      <c r="X96" s="17">
        <f>SUMIFS('1612'!N:N,'1612'!A:A,A96)</f>
        <v>40</v>
      </c>
      <c r="Y96" s="17">
        <f>SUMIFS('1701'!N:N,'1701'!A:A,A96)</f>
        <v>40</v>
      </c>
      <c r="Z96" s="17">
        <f>SUMIFS('1702'!N:N,'1702'!A:A,A96)</f>
        <v>40</v>
      </c>
      <c r="AA96" s="17">
        <f>SUMIFS('1703'!N:N,'1703'!A:A,A96)</f>
        <v>40</v>
      </c>
      <c r="AB96" s="17">
        <f>SUMIFS('1704'!N:N,'1704'!A:A,A96)</f>
        <v>40</v>
      </c>
      <c r="AC96" s="17">
        <f>SUMIFS('1705'!N:N,'1705'!A:A,A96)</f>
        <v>40</v>
      </c>
      <c r="AD96" s="17">
        <f>SUMIFS('1706'!N:N,'1706'!A:A,A96)</f>
        <v>40</v>
      </c>
      <c r="AE96" s="17">
        <f>SUMIFS('1707'!N:N,'1707'!A:A,A96)</f>
        <v>40</v>
      </c>
      <c r="AF96" s="17">
        <f>SUMIFS('1708'!N:N,'1708'!A:A,A96)</f>
        <v>59.78</v>
      </c>
      <c r="AG96" s="17">
        <f>SUMIFS('1709'!N:N,'1709'!A:A,A96)</f>
        <v>40</v>
      </c>
      <c r="AH96" s="17">
        <f>SUMIFS('1710'!N:N,'1710'!A:A,A96)</f>
        <v>40</v>
      </c>
      <c r="AI96" s="17">
        <f>SUMIFS('1711'!N:N,'1711'!A:A,A96)</f>
        <v>40</v>
      </c>
      <c r="AJ96" s="17">
        <f>SUMIFS('1712'!N:N,'1712'!A:A,A96)</f>
        <v>40</v>
      </c>
      <c r="AK96" s="17">
        <f>SUMIFS('1801'!N:N,'1801'!A:A,A96)</f>
        <v>40</v>
      </c>
      <c r="AL96" s="17">
        <f>SUMIFS('1802'!N:N,'1802'!A:A,A96)</f>
        <v>40</v>
      </c>
      <c r="AM96" s="20">
        <f t="shared" si="2"/>
        <v>699.78</v>
      </c>
    </row>
    <row r="97" spans="1:39">
      <c r="A97" s="17">
        <v>236876</v>
      </c>
      <c r="B97" s="17" t="s">
        <v>214</v>
      </c>
      <c r="C97" s="17" t="s">
        <v>26</v>
      </c>
      <c r="D97" s="18">
        <v>42663</v>
      </c>
      <c r="E97" s="17" t="s">
        <v>17</v>
      </c>
      <c r="F97" s="17">
        <v>15663225094</v>
      </c>
      <c r="G97" s="17" t="s">
        <v>18</v>
      </c>
      <c r="H97" s="17">
        <f>SUMIFS('1508'!N:N,'1508'!A:A,A97)</f>
        <v>0</v>
      </c>
      <c r="I97" s="17">
        <f>SUMIFS('1509'!N:N,'1509'!A:A,A97)</f>
        <v>0</v>
      </c>
      <c r="J97" s="17">
        <f>SUMIFS('1510'!N:N,'1510'!A:A,A97)</f>
        <v>0</v>
      </c>
      <c r="K97" s="17">
        <f>SUMIFS('1511'!N:N,'1511'!A:A,A97)</f>
        <v>0</v>
      </c>
      <c r="L97" s="17">
        <f>SUMIFS('1512'!N:N,'1512'!A:A,A97)</f>
        <v>0</v>
      </c>
      <c r="M97" s="17">
        <f>SUMIFS('1601'!N:N,'1601'!A:A,A97)</f>
        <v>0</v>
      </c>
      <c r="N97" s="17">
        <f>SUMIFS('1602'!N:N,'1602'!A:A,A97)</f>
        <v>0</v>
      </c>
      <c r="O97" s="17">
        <f>SUMIFS('1603'!N:N,'1603'!A:A,A97)</f>
        <v>0</v>
      </c>
      <c r="P97" s="17">
        <f>SUMIFS('1604'!N:N,'1604'!A:A,A97)</f>
        <v>0</v>
      </c>
      <c r="Q97" s="17">
        <f>SUMIFS('1605'!N:N,'1605'!A:A,A97)</f>
        <v>0</v>
      </c>
      <c r="R97" s="17">
        <f>SUMIFS('1606'!N:N,'1606'!A:A,A97)</f>
        <v>0</v>
      </c>
      <c r="S97" s="17">
        <f>SUMIFS('1607'!N:N,'1607'!A:A,A97)</f>
        <v>0</v>
      </c>
      <c r="T97" s="17">
        <f>SUMIFS('1608'!N:N,'1608'!A:A,A97)</f>
        <v>0</v>
      </c>
      <c r="U97" s="17">
        <f>SUMIFS('1609'!N:N,'1609'!A:A,A97)</f>
        <v>0</v>
      </c>
      <c r="V97" s="17">
        <f>SUMIFS('1610'!N:N,'1610'!A:A,A97)</f>
        <v>5</v>
      </c>
      <c r="W97" s="17">
        <f>SUMIFS('1611'!N:N,'1611'!A:A,A97)</f>
        <v>5</v>
      </c>
      <c r="X97" s="17">
        <f>SUMIFS('1612'!N:N,'1612'!A:A,A97)</f>
        <v>5</v>
      </c>
      <c r="Y97" s="17">
        <f>SUMIFS('1701'!N:N,'1701'!A:A,A97)</f>
        <v>0</v>
      </c>
      <c r="Z97" s="17">
        <f>SUMIFS('1702'!N:N,'1702'!A:A,A97)</f>
        <v>0</v>
      </c>
      <c r="AA97" s="17">
        <f>SUMIFS('1703'!N:N,'1703'!A:A,A97)</f>
        <v>0</v>
      </c>
      <c r="AB97" s="17">
        <f>SUMIFS('1704'!N:N,'1704'!A:A,A97)</f>
        <v>0</v>
      </c>
      <c r="AC97" s="17">
        <f>SUMIFS('1705'!N:N,'1705'!A:A,A97)</f>
        <v>0</v>
      </c>
      <c r="AD97" s="17">
        <f>SUMIFS('1706'!N:N,'1706'!A:A,A97)</f>
        <v>0</v>
      </c>
      <c r="AE97" s="17">
        <f>SUMIFS('1707'!N:N,'1707'!A:A,A97)</f>
        <v>0</v>
      </c>
      <c r="AF97" s="17">
        <f>SUMIFS('1708'!N:N,'1708'!A:A,A97)</f>
        <v>0</v>
      </c>
      <c r="AG97" s="17">
        <f>SUMIFS('1709'!N:N,'1709'!A:A,A97)</f>
        <v>0</v>
      </c>
      <c r="AH97" s="17">
        <f>SUMIFS('1710'!N:N,'1710'!A:A,A97)</f>
        <v>0</v>
      </c>
      <c r="AI97" s="17">
        <f>SUMIFS('1711'!N:N,'1711'!A:A,A97)</f>
        <v>0</v>
      </c>
      <c r="AJ97" s="17">
        <f>SUMIFS('1712'!N:N,'1712'!A:A,A97)</f>
        <v>0</v>
      </c>
      <c r="AK97" s="17">
        <f>SUMIFS('1801'!N:N,'1801'!A:A,A97)</f>
        <v>0</v>
      </c>
      <c r="AL97" s="17">
        <f>SUMIFS('1802'!N:N,'1802'!A:A,A97)</f>
        <v>0</v>
      </c>
      <c r="AM97" s="20">
        <f t="shared" si="2"/>
        <v>15</v>
      </c>
    </row>
    <row r="98" spans="1:39">
      <c r="A98" s="17">
        <v>237344</v>
      </c>
      <c r="B98" s="17" t="s">
        <v>216</v>
      </c>
      <c r="C98" s="17" t="s">
        <v>20</v>
      </c>
      <c r="D98" s="18">
        <v>42689</v>
      </c>
      <c r="E98" s="17" t="s">
        <v>17</v>
      </c>
      <c r="F98" s="17">
        <v>13163602207</v>
      </c>
      <c r="G98" s="17" t="s">
        <v>18</v>
      </c>
      <c r="H98" s="17">
        <f>SUMIFS('1508'!N:N,'1508'!A:A,A98)</f>
        <v>0</v>
      </c>
      <c r="I98" s="17">
        <f>SUMIFS('1509'!N:N,'1509'!A:A,A98)</f>
        <v>0</v>
      </c>
      <c r="J98" s="17">
        <f>SUMIFS('1510'!N:N,'1510'!A:A,A98)</f>
        <v>0</v>
      </c>
      <c r="K98" s="17">
        <f>SUMIFS('1511'!N:N,'1511'!A:A,A98)</f>
        <v>0</v>
      </c>
      <c r="L98" s="17">
        <f>SUMIFS('1512'!N:N,'1512'!A:A,A98)</f>
        <v>0</v>
      </c>
      <c r="M98" s="17">
        <f>SUMIFS('1601'!N:N,'1601'!A:A,A98)</f>
        <v>0</v>
      </c>
      <c r="N98" s="17">
        <f>SUMIFS('1602'!N:N,'1602'!A:A,A98)</f>
        <v>0</v>
      </c>
      <c r="O98" s="17">
        <f>SUMIFS('1603'!N:N,'1603'!A:A,A98)</f>
        <v>0</v>
      </c>
      <c r="P98" s="17">
        <f>SUMIFS('1604'!N:N,'1604'!A:A,A98)</f>
        <v>0</v>
      </c>
      <c r="Q98" s="17">
        <f>SUMIFS('1605'!N:N,'1605'!A:A,A98)</f>
        <v>0</v>
      </c>
      <c r="R98" s="17">
        <f>SUMIFS('1606'!N:N,'1606'!A:A,A98)</f>
        <v>0</v>
      </c>
      <c r="S98" s="17">
        <f>SUMIFS('1607'!N:N,'1607'!A:A,A98)</f>
        <v>0</v>
      </c>
      <c r="T98" s="17">
        <f>SUMIFS('1608'!N:N,'1608'!A:A,A98)</f>
        <v>0</v>
      </c>
      <c r="U98" s="17">
        <f>SUMIFS('1609'!N:N,'1609'!A:A,A98)</f>
        <v>0</v>
      </c>
      <c r="V98" s="17">
        <f>SUMIFS('1610'!N:N,'1610'!A:A,A98)</f>
        <v>0</v>
      </c>
      <c r="W98" s="17">
        <f>SUMIFS('1611'!N:N,'1611'!A:A,A98)</f>
        <v>416.19</v>
      </c>
      <c r="X98" s="17">
        <f>SUMIFS('1612'!N:N,'1612'!A:A,A98)</f>
        <v>0</v>
      </c>
      <c r="Y98" s="17">
        <f>SUMIFS('1701'!N:N,'1701'!A:A,A98)</f>
        <v>0</v>
      </c>
      <c r="Z98" s="17">
        <f>SUMIFS('1702'!N:N,'1702'!A:A,A98)</f>
        <v>0</v>
      </c>
      <c r="AA98" s="17">
        <f>SUMIFS('1703'!N:N,'1703'!A:A,A98)</f>
        <v>0</v>
      </c>
      <c r="AB98" s="17">
        <f>SUMIFS('1704'!N:N,'1704'!A:A,A98)</f>
        <v>0</v>
      </c>
      <c r="AC98" s="17">
        <f>SUMIFS('1705'!N:N,'1705'!A:A,A98)</f>
        <v>0</v>
      </c>
      <c r="AD98" s="17">
        <f>SUMIFS('1706'!N:N,'1706'!A:A,A98)</f>
        <v>0</v>
      </c>
      <c r="AE98" s="17">
        <f>SUMIFS('1707'!N:N,'1707'!A:A,A98)</f>
        <v>0</v>
      </c>
      <c r="AF98" s="17">
        <f>SUMIFS('1708'!N:N,'1708'!A:A,A98)</f>
        <v>0</v>
      </c>
      <c r="AG98" s="17">
        <f>SUMIFS('1709'!N:N,'1709'!A:A,A98)</f>
        <v>0</v>
      </c>
      <c r="AH98" s="17">
        <f>SUMIFS('1710'!N:N,'1710'!A:A,A98)</f>
        <v>0</v>
      </c>
      <c r="AI98" s="17">
        <f>SUMIFS('1711'!N:N,'1711'!A:A,A98)</f>
        <v>0</v>
      </c>
      <c r="AJ98" s="17">
        <f>SUMIFS('1712'!N:N,'1712'!A:A,A98)</f>
        <v>0</v>
      </c>
      <c r="AK98" s="17">
        <f>SUMIFS('1801'!N:N,'1801'!A:A,A98)</f>
        <v>0</v>
      </c>
      <c r="AL98" s="17">
        <f>SUMIFS('1802'!N:N,'1802'!A:A,A98)</f>
        <v>0</v>
      </c>
      <c r="AM98" s="20">
        <f t="shared" si="2"/>
        <v>416.19</v>
      </c>
    </row>
    <row r="99" spans="1:39">
      <c r="A99" s="17">
        <v>237400</v>
      </c>
      <c r="B99" s="17" t="s">
        <v>25</v>
      </c>
      <c r="C99" s="17" t="s">
        <v>26</v>
      </c>
      <c r="D99" s="18">
        <v>42691</v>
      </c>
      <c r="E99" s="17" t="s">
        <v>17</v>
      </c>
      <c r="F99" s="17">
        <v>15645262872</v>
      </c>
      <c r="G99" s="17" t="s">
        <v>18</v>
      </c>
      <c r="H99" s="17">
        <f>SUMIFS('1508'!N:N,'1508'!A:A,A99)</f>
        <v>0</v>
      </c>
      <c r="I99" s="17">
        <f>SUMIFS('1509'!N:N,'1509'!A:A,A99)</f>
        <v>0</v>
      </c>
      <c r="J99" s="17">
        <f>SUMIFS('1510'!N:N,'1510'!A:A,A99)</f>
        <v>0</v>
      </c>
      <c r="K99" s="17">
        <f>SUMIFS('1511'!N:N,'1511'!A:A,A99)</f>
        <v>0</v>
      </c>
      <c r="L99" s="17">
        <f>SUMIFS('1512'!N:N,'1512'!A:A,A99)</f>
        <v>0</v>
      </c>
      <c r="M99" s="17">
        <f>SUMIFS('1601'!N:N,'1601'!A:A,A99)</f>
        <v>0</v>
      </c>
      <c r="N99" s="17">
        <f>SUMIFS('1602'!N:N,'1602'!A:A,A99)</f>
        <v>0</v>
      </c>
      <c r="O99" s="17">
        <f>SUMIFS('1603'!N:N,'1603'!A:A,A99)</f>
        <v>0</v>
      </c>
      <c r="P99" s="17">
        <f>SUMIFS('1604'!N:N,'1604'!A:A,A99)</f>
        <v>0</v>
      </c>
      <c r="Q99" s="17">
        <f>SUMIFS('1605'!N:N,'1605'!A:A,A99)</f>
        <v>0</v>
      </c>
      <c r="R99" s="17">
        <f>SUMIFS('1606'!N:N,'1606'!A:A,A99)</f>
        <v>0</v>
      </c>
      <c r="S99" s="17">
        <f>SUMIFS('1607'!N:N,'1607'!A:A,A99)</f>
        <v>0</v>
      </c>
      <c r="T99" s="17">
        <f>SUMIFS('1608'!N:N,'1608'!A:A,A99)</f>
        <v>0</v>
      </c>
      <c r="U99" s="17">
        <f>SUMIFS('1609'!N:N,'1609'!A:A,A99)</f>
        <v>0</v>
      </c>
      <c r="V99" s="17">
        <f>SUMIFS('1610'!N:N,'1610'!A:A,A99)</f>
        <v>0</v>
      </c>
      <c r="W99" s="17">
        <f>SUMIFS('1611'!N:N,'1611'!A:A,A99)</f>
        <v>250</v>
      </c>
      <c r="X99" s="17">
        <f>SUMIFS('1612'!N:N,'1612'!A:A,A99)</f>
        <v>264.43</v>
      </c>
      <c r="Y99" s="17">
        <f>SUMIFS('1701'!N:N,'1701'!A:A,A99)</f>
        <v>0</v>
      </c>
      <c r="Z99" s="17">
        <f>SUMIFS('1702'!N:N,'1702'!A:A,A99)</f>
        <v>0</v>
      </c>
      <c r="AA99" s="17">
        <f>SUMIFS('1703'!N:N,'1703'!A:A,A99)</f>
        <v>0</v>
      </c>
      <c r="AB99" s="17">
        <f>SUMIFS('1704'!N:N,'1704'!A:A,A99)</f>
        <v>0</v>
      </c>
      <c r="AC99" s="17">
        <f>SUMIFS('1705'!N:N,'1705'!A:A,A99)</f>
        <v>0</v>
      </c>
      <c r="AD99" s="17">
        <f>SUMIFS('1706'!N:N,'1706'!A:A,A99)</f>
        <v>0</v>
      </c>
      <c r="AE99" s="17">
        <f>SUMIFS('1707'!N:N,'1707'!A:A,A99)</f>
        <v>0</v>
      </c>
      <c r="AF99" s="17">
        <f>SUMIFS('1708'!N:N,'1708'!A:A,A99)</f>
        <v>0</v>
      </c>
      <c r="AG99" s="17">
        <f>SUMIFS('1709'!N:N,'1709'!A:A,A99)</f>
        <v>0</v>
      </c>
      <c r="AH99" s="17">
        <f>SUMIFS('1710'!N:N,'1710'!A:A,A99)</f>
        <v>0</v>
      </c>
      <c r="AI99" s="17">
        <f>SUMIFS('1711'!N:N,'1711'!A:A,A99)</f>
        <v>0</v>
      </c>
      <c r="AJ99" s="17">
        <f>SUMIFS('1712'!N:N,'1712'!A:A,A99)</f>
        <v>0</v>
      </c>
      <c r="AK99" s="17">
        <f>SUMIFS('1801'!N:N,'1801'!A:A,A99)</f>
        <v>0</v>
      </c>
      <c r="AL99" s="17">
        <f>SUMIFS('1802'!N:N,'1802'!A:A,A99)</f>
        <v>0</v>
      </c>
      <c r="AM99" s="20">
        <f t="shared" ref="AM99:AM130" si="3">SUM(H99:AL99)</f>
        <v>514.43</v>
      </c>
    </row>
    <row r="100" spans="1:39">
      <c r="A100" s="17">
        <v>237401</v>
      </c>
      <c r="B100" s="17" t="s">
        <v>25</v>
      </c>
      <c r="C100" s="17" t="s">
        <v>26</v>
      </c>
      <c r="D100" s="18">
        <v>42691</v>
      </c>
      <c r="E100" s="17" t="s">
        <v>17</v>
      </c>
      <c r="F100" s="17">
        <v>15645262865</v>
      </c>
      <c r="G100" s="17" t="s">
        <v>18</v>
      </c>
      <c r="H100" s="17">
        <f>SUMIFS('1508'!N:N,'1508'!A:A,A100)</f>
        <v>0</v>
      </c>
      <c r="I100" s="17">
        <f>SUMIFS('1509'!N:N,'1509'!A:A,A100)</f>
        <v>0</v>
      </c>
      <c r="J100" s="17">
        <f>SUMIFS('1510'!N:N,'1510'!A:A,A100)</f>
        <v>0</v>
      </c>
      <c r="K100" s="17">
        <f>SUMIFS('1511'!N:N,'1511'!A:A,A100)</f>
        <v>0</v>
      </c>
      <c r="L100" s="17">
        <f>SUMIFS('1512'!N:N,'1512'!A:A,A100)</f>
        <v>0</v>
      </c>
      <c r="M100" s="17">
        <f>SUMIFS('1601'!N:N,'1601'!A:A,A100)</f>
        <v>0</v>
      </c>
      <c r="N100" s="17">
        <f>SUMIFS('1602'!N:N,'1602'!A:A,A100)</f>
        <v>0</v>
      </c>
      <c r="O100" s="17">
        <f>SUMIFS('1603'!N:N,'1603'!A:A,A100)</f>
        <v>0</v>
      </c>
      <c r="P100" s="17">
        <f>SUMIFS('1604'!N:N,'1604'!A:A,A100)</f>
        <v>0</v>
      </c>
      <c r="Q100" s="17">
        <f>SUMIFS('1605'!N:N,'1605'!A:A,A100)</f>
        <v>0</v>
      </c>
      <c r="R100" s="17">
        <f>SUMIFS('1606'!N:N,'1606'!A:A,A100)</f>
        <v>0</v>
      </c>
      <c r="S100" s="17">
        <f>SUMIFS('1607'!N:N,'1607'!A:A,A100)</f>
        <v>0</v>
      </c>
      <c r="T100" s="17">
        <f>SUMIFS('1608'!N:N,'1608'!A:A,A100)</f>
        <v>0</v>
      </c>
      <c r="U100" s="17">
        <f>SUMIFS('1609'!N:N,'1609'!A:A,A100)</f>
        <v>0</v>
      </c>
      <c r="V100" s="17">
        <f>SUMIFS('1610'!N:N,'1610'!A:A,A100)</f>
        <v>0</v>
      </c>
      <c r="W100" s="17">
        <f>SUMIFS('1611'!N:N,'1611'!A:A,A100)</f>
        <v>250</v>
      </c>
      <c r="X100" s="17">
        <f>SUMIFS('1612'!N:N,'1612'!A:A,A100)</f>
        <v>250</v>
      </c>
      <c r="Y100" s="17">
        <f>SUMIFS('1701'!N:N,'1701'!A:A,A100)</f>
        <v>0</v>
      </c>
      <c r="Z100" s="17">
        <f>SUMIFS('1702'!N:N,'1702'!A:A,A100)</f>
        <v>0</v>
      </c>
      <c r="AA100" s="17">
        <f>SUMIFS('1703'!N:N,'1703'!A:A,A100)</f>
        <v>0</v>
      </c>
      <c r="AB100" s="17">
        <f>SUMIFS('1704'!N:N,'1704'!A:A,A100)</f>
        <v>0</v>
      </c>
      <c r="AC100" s="17">
        <f>SUMIFS('1705'!N:N,'1705'!A:A,A100)</f>
        <v>0</v>
      </c>
      <c r="AD100" s="17">
        <f>SUMIFS('1706'!N:N,'1706'!A:A,A100)</f>
        <v>0</v>
      </c>
      <c r="AE100" s="17">
        <f>SUMIFS('1707'!N:N,'1707'!A:A,A100)</f>
        <v>0</v>
      </c>
      <c r="AF100" s="17">
        <f>SUMIFS('1708'!N:N,'1708'!A:A,A100)</f>
        <v>0</v>
      </c>
      <c r="AG100" s="17">
        <f>SUMIFS('1709'!N:N,'1709'!A:A,A100)</f>
        <v>0</v>
      </c>
      <c r="AH100" s="17">
        <f>SUMIFS('1710'!N:N,'1710'!A:A,A100)</f>
        <v>0</v>
      </c>
      <c r="AI100" s="17">
        <f>SUMIFS('1711'!N:N,'1711'!A:A,A100)</f>
        <v>0</v>
      </c>
      <c r="AJ100" s="17">
        <f>SUMIFS('1712'!N:N,'1712'!A:A,A100)</f>
        <v>0</v>
      </c>
      <c r="AK100" s="17">
        <f>SUMIFS('1801'!N:N,'1801'!A:A,A100)</f>
        <v>0</v>
      </c>
      <c r="AL100" s="17">
        <f>SUMIFS('1802'!N:N,'1802'!A:A,A100)</f>
        <v>0</v>
      </c>
      <c r="AM100" s="20">
        <f t="shared" si="3"/>
        <v>500</v>
      </c>
    </row>
    <row r="101" spans="1:39">
      <c r="A101" s="17">
        <v>237520</v>
      </c>
      <c r="B101" s="17" t="s">
        <v>217</v>
      </c>
      <c r="C101" s="17" t="s">
        <v>20</v>
      </c>
      <c r="D101" s="18">
        <v>42698</v>
      </c>
      <c r="E101" s="17" t="s">
        <v>17</v>
      </c>
      <c r="F101" s="17">
        <v>15636363974</v>
      </c>
      <c r="G101" s="17" t="s">
        <v>18</v>
      </c>
      <c r="H101" s="17">
        <f>SUMIFS('1508'!N:N,'1508'!A:A,A101)</f>
        <v>0</v>
      </c>
      <c r="I101" s="17">
        <f>SUMIFS('1509'!N:N,'1509'!A:A,A101)</f>
        <v>0</v>
      </c>
      <c r="J101" s="17">
        <f>SUMIFS('1510'!N:N,'1510'!A:A,A101)</f>
        <v>0</v>
      </c>
      <c r="K101" s="17">
        <f>SUMIFS('1511'!N:N,'1511'!A:A,A101)</f>
        <v>0</v>
      </c>
      <c r="L101" s="17">
        <f>SUMIFS('1512'!N:N,'1512'!A:A,A101)</f>
        <v>0</v>
      </c>
      <c r="M101" s="17">
        <f>SUMIFS('1601'!N:N,'1601'!A:A,A101)</f>
        <v>0</v>
      </c>
      <c r="N101" s="17">
        <f>SUMIFS('1602'!N:N,'1602'!A:A,A101)</f>
        <v>0</v>
      </c>
      <c r="O101" s="17">
        <f>SUMIFS('1603'!N:N,'1603'!A:A,A101)</f>
        <v>0</v>
      </c>
      <c r="P101" s="17">
        <f>SUMIFS('1604'!N:N,'1604'!A:A,A101)</f>
        <v>0</v>
      </c>
      <c r="Q101" s="17">
        <f>SUMIFS('1605'!N:N,'1605'!A:A,A101)</f>
        <v>0</v>
      </c>
      <c r="R101" s="17">
        <f>SUMIFS('1606'!N:N,'1606'!A:A,A101)</f>
        <v>0</v>
      </c>
      <c r="S101" s="17">
        <f>SUMIFS('1607'!N:N,'1607'!A:A,A101)</f>
        <v>0</v>
      </c>
      <c r="T101" s="17">
        <f>SUMIFS('1608'!N:N,'1608'!A:A,A101)</f>
        <v>0</v>
      </c>
      <c r="U101" s="17">
        <f>SUMIFS('1609'!N:N,'1609'!A:A,A101)</f>
        <v>0</v>
      </c>
      <c r="V101" s="17">
        <f>SUMIFS('1610'!N:N,'1610'!A:A,A101)</f>
        <v>0</v>
      </c>
      <c r="W101" s="17">
        <f>SUMIFS('1611'!N:N,'1611'!A:A,A101)</f>
        <v>3.25</v>
      </c>
      <c r="X101" s="17">
        <f>SUMIFS('1612'!N:N,'1612'!A:A,A101)</f>
        <v>0</v>
      </c>
      <c r="Y101" s="17">
        <f>SUMIFS('1701'!N:N,'1701'!A:A,A101)</f>
        <v>0</v>
      </c>
      <c r="Z101" s="17">
        <f>SUMIFS('1702'!N:N,'1702'!A:A,A101)</f>
        <v>0</v>
      </c>
      <c r="AA101" s="17">
        <f>SUMIFS('1703'!N:N,'1703'!A:A,A101)</f>
        <v>0</v>
      </c>
      <c r="AB101" s="17">
        <f>SUMIFS('1704'!N:N,'1704'!A:A,A101)</f>
        <v>0</v>
      </c>
      <c r="AC101" s="17">
        <f>SUMIFS('1705'!N:N,'1705'!A:A,A101)</f>
        <v>0</v>
      </c>
      <c r="AD101" s="17">
        <f>SUMIFS('1706'!N:N,'1706'!A:A,A101)</f>
        <v>0</v>
      </c>
      <c r="AE101" s="17">
        <f>SUMIFS('1707'!N:N,'1707'!A:A,A101)</f>
        <v>0</v>
      </c>
      <c r="AF101" s="17">
        <f>SUMIFS('1708'!N:N,'1708'!A:A,A101)</f>
        <v>0</v>
      </c>
      <c r="AG101" s="17">
        <f>SUMIFS('1709'!N:N,'1709'!A:A,A101)</f>
        <v>0</v>
      </c>
      <c r="AH101" s="17">
        <f>SUMIFS('1710'!N:N,'1710'!A:A,A101)</f>
        <v>0</v>
      </c>
      <c r="AI101" s="17">
        <f>SUMIFS('1711'!N:N,'1711'!A:A,A101)</f>
        <v>0</v>
      </c>
      <c r="AJ101" s="17">
        <f>SUMIFS('1712'!N:N,'1712'!A:A,A101)</f>
        <v>0</v>
      </c>
      <c r="AK101" s="17">
        <f>SUMIFS('1801'!N:N,'1801'!A:A,A101)</f>
        <v>0</v>
      </c>
      <c r="AL101" s="17">
        <f>SUMIFS('1802'!N:N,'1802'!A:A,A101)</f>
        <v>0</v>
      </c>
      <c r="AM101" s="20">
        <f t="shared" si="3"/>
        <v>3.25</v>
      </c>
    </row>
    <row r="102" spans="1:39">
      <c r="A102" s="17">
        <v>237954</v>
      </c>
      <c r="B102" s="17" t="s">
        <v>220</v>
      </c>
      <c r="C102" s="17" t="s">
        <v>23</v>
      </c>
      <c r="D102" s="18">
        <v>42718</v>
      </c>
      <c r="E102" s="17" t="s">
        <v>17</v>
      </c>
      <c r="F102" s="17">
        <v>13159878569</v>
      </c>
      <c r="G102" s="17" t="s">
        <v>18</v>
      </c>
      <c r="H102" s="17">
        <f>SUMIFS('1508'!N:N,'1508'!A:A,A102)</f>
        <v>0</v>
      </c>
      <c r="I102" s="17">
        <f>SUMIFS('1509'!N:N,'1509'!A:A,A102)</f>
        <v>0</v>
      </c>
      <c r="J102" s="17">
        <f>SUMIFS('1510'!N:N,'1510'!A:A,A102)</f>
        <v>0</v>
      </c>
      <c r="K102" s="17">
        <f>SUMIFS('1511'!N:N,'1511'!A:A,A102)</f>
        <v>0</v>
      </c>
      <c r="L102" s="17">
        <f>SUMIFS('1512'!N:N,'1512'!A:A,A102)</f>
        <v>0</v>
      </c>
      <c r="M102" s="17">
        <f>SUMIFS('1601'!N:N,'1601'!A:A,A102)</f>
        <v>0</v>
      </c>
      <c r="N102" s="17">
        <f>SUMIFS('1602'!N:N,'1602'!A:A,A102)</f>
        <v>0</v>
      </c>
      <c r="O102" s="17">
        <f>SUMIFS('1603'!N:N,'1603'!A:A,A102)</f>
        <v>0</v>
      </c>
      <c r="P102" s="17">
        <f>SUMIFS('1604'!N:N,'1604'!A:A,A102)</f>
        <v>0</v>
      </c>
      <c r="Q102" s="17">
        <f>SUMIFS('1605'!N:N,'1605'!A:A,A102)</f>
        <v>0</v>
      </c>
      <c r="R102" s="17">
        <f>SUMIFS('1606'!N:N,'1606'!A:A,A102)</f>
        <v>0</v>
      </c>
      <c r="S102" s="17">
        <f>SUMIFS('1607'!N:N,'1607'!A:A,A102)</f>
        <v>0</v>
      </c>
      <c r="T102" s="17">
        <f>SUMIFS('1608'!N:N,'1608'!A:A,A102)</f>
        <v>0</v>
      </c>
      <c r="U102" s="17">
        <f>SUMIFS('1609'!N:N,'1609'!A:A,A102)</f>
        <v>0</v>
      </c>
      <c r="V102" s="17">
        <f>SUMIFS('1610'!N:N,'1610'!A:A,A102)</f>
        <v>0</v>
      </c>
      <c r="W102" s="17">
        <f>SUMIFS('1611'!N:N,'1611'!A:A,A102)</f>
        <v>0</v>
      </c>
      <c r="X102" s="17">
        <f>SUMIFS('1612'!N:N,'1612'!A:A,A102)</f>
        <v>3.6</v>
      </c>
      <c r="Y102" s="17">
        <f>SUMIFS('1701'!N:N,'1701'!A:A,A102)</f>
        <v>5</v>
      </c>
      <c r="Z102" s="17">
        <f>SUMIFS('1702'!N:N,'1702'!A:A,A102)</f>
        <v>5</v>
      </c>
      <c r="AA102" s="17">
        <f>SUMIFS('1703'!N:N,'1703'!A:A,A102)</f>
        <v>5</v>
      </c>
      <c r="AB102" s="17">
        <f>SUMIFS('1704'!N:N,'1704'!A:A,A102)</f>
        <v>5</v>
      </c>
      <c r="AC102" s="17">
        <f>SUMIFS('1705'!N:N,'1705'!A:A,A102)</f>
        <v>5</v>
      </c>
      <c r="AD102" s="17">
        <f>SUMIFS('1706'!N:N,'1706'!A:A,A102)</f>
        <v>5</v>
      </c>
      <c r="AE102" s="17">
        <f>SUMIFS('1707'!N:N,'1707'!A:A,A102)</f>
        <v>5</v>
      </c>
      <c r="AF102" s="17">
        <f>SUMIFS('1708'!N:N,'1708'!A:A,A102)</f>
        <v>5</v>
      </c>
      <c r="AG102" s="17">
        <f>SUMIFS('1709'!N:N,'1709'!A:A,A102)</f>
        <v>5</v>
      </c>
      <c r="AH102" s="17">
        <f>SUMIFS('1710'!N:N,'1710'!A:A,A102)</f>
        <v>5</v>
      </c>
      <c r="AI102" s="17">
        <f>SUMIFS('1711'!N:N,'1711'!A:A,A102)</f>
        <v>5</v>
      </c>
      <c r="AJ102" s="17">
        <f>SUMIFS('1712'!N:N,'1712'!A:A,A102)</f>
        <v>5</v>
      </c>
      <c r="AK102" s="17">
        <f>SUMIFS('1801'!N:N,'1801'!A:A,A102)</f>
        <v>5</v>
      </c>
      <c r="AL102" s="17">
        <f>SUMIFS('1802'!N:N,'1802'!A:A,A102)</f>
        <v>5</v>
      </c>
      <c r="AM102" s="20">
        <f t="shared" si="3"/>
        <v>73.6</v>
      </c>
    </row>
    <row r="103" spans="1:39">
      <c r="A103" s="17">
        <v>238047</v>
      </c>
      <c r="B103" s="17" t="s">
        <v>222</v>
      </c>
      <c r="C103" s="17" t="s">
        <v>23</v>
      </c>
      <c r="D103" s="18">
        <v>42723</v>
      </c>
      <c r="E103" s="17" t="s">
        <v>17</v>
      </c>
      <c r="F103" s="17">
        <v>18686782050</v>
      </c>
      <c r="G103" s="17" t="s">
        <v>18</v>
      </c>
      <c r="H103" s="17">
        <f>SUMIFS('1508'!N:N,'1508'!A:A,A103)</f>
        <v>0</v>
      </c>
      <c r="I103" s="17">
        <f>SUMIFS('1509'!N:N,'1509'!A:A,A103)</f>
        <v>0</v>
      </c>
      <c r="J103" s="17">
        <f>SUMIFS('1510'!N:N,'1510'!A:A,A103)</f>
        <v>0</v>
      </c>
      <c r="K103" s="17">
        <f>SUMIFS('1511'!N:N,'1511'!A:A,A103)</f>
        <v>0</v>
      </c>
      <c r="L103" s="17">
        <f>SUMIFS('1512'!N:N,'1512'!A:A,A103)</f>
        <v>0</v>
      </c>
      <c r="M103" s="17">
        <f>SUMIFS('1601'!N:N,'1601'!A:A,A103)</f>
        <v>0</v>
      </c>
      <c r="N103" s="17">
        <f>SUMIFS('1602'!N:N,'1602'!A:A,A103)</f>
        <v>0</v>
      </c>
      <c r="O103" s="17">
        <f>SUMIFS('1603'!N:N,'1603'!A:A,A103)</f>
        <v>0</v>
      </c>
      <c r="P103" s="17">
        <f>SUMIFS('1604'!N:N,'1604'!A:A,A103)</f>
        <v>0</v>
      </c>
      <c r="Q103" s="17">
        <f>SUMIFS('1605'!N:N,'1605'!A:A,A103)</f>
        <v>0</v>
      </c>
      <c r="R103" s="17">
        <f>SUMIFS('1606'!N:N,'1606'!A:A,A103)</f>
        <v>0</v>
      </c>
      <c r="S103" s="17">
        <f>SUMIFS('1607'!N:N,'1607'!A:A,A103)</f>
        <v>0</v>
      </c>
      <c r="T103" s="17">
        <f>SUMIFS('1608'!N:N,'1608'!A:A,A103)</f>
        <v>0</v>
      </c>
      <c r="U103" s="17">
        <f>SUMIFS('1609'!N:N,'1609'!A:A,A103)</f>
        <v>0</v>
      </c>
      <c r="V103" s="17">
        <f>SUMIFS('1610'!N:N,'1610'!A:A,A103)</f>
        <v>0</v>
      </c>
      <c r="W103" s="17">
        <f>SUMIFS('1611'!N:N,'1611'!A:A,A103)</f>
        <v>0</v>
      </c>
      <c r="X103" s="17">
        <f>SUMIFS('1612'!N:N,'1612'!A:A,A103)</f>
        <v>12.08</v>
      </c>
      <c r="Y103" s="17">
        <f>SUMIFS('1701'!N:N,'1701'!A:A,A103)</f>
        <v>319.27</v>
      </c>
      <c r="Z103" s="17">
        <f>SUMIFS('1702'!N:N,'1702'!A:A,A103)</f>
        <v>443.47</v>
      </c>
      <c r="AA103" s="17">
        <f>SUMIFS('1703'!N:N,'1703'!A:A,A103)</f>
        <v>458.17</v>
      </c>
      <c r="AB103" s="17">
        <f>SUMIFS('1704'!N:N,'1704'!A:A,A103)</f>
        <v>423.53</v>
      </c>
      <c r="AC103" s="17">
        <f>SUMIFS('1705'!N:N,'1705'!A:A,A103)</f>
        <v>427.22</v>
      </c>
      <c r="AD103" s="17">
        <f>SUMIFS('1706'!N:N,'1706'!A:A,A103)</f>
        <v>708.96</v>
      </c>
      <c r="AE103" s="17">
        <f>SUMIFS('1707'!N:N,'1707'!A:A,A103)</f>
        <v>331.98</v>
      </c>
      <c r="AF103" s="17">
        <f>SUMIFS('1708'!N:N,'1708'!A:A,A103)</f>
        <v>396.25</v>
      </c>
      <c r="AG103" s="17">
        <f>SUMIFS('1709'!N:N,'1709'!A:A,A103)</f>
        <v>466.65</v>
      </c>
      <c r="AH103" s="17">
        <f>SUMIFS('1710'!N:N,'1710'!A:A,A103)</f>
        <v>463.68</v>
      </c>
      <c r="AI103" s="17">
        <f>SUMIFS('1711'!N:N,'1711'!A:A,A103)</f>
        <v>439.09</v>
      </c>
      <c r="AJ103" s="17">
        <f>SUMIFS('1712'!N:N,'1712'!A:A,A103)</f>
        <v>424.29</v>
      </c>
      <c r="AK103" s="17">
        <f>SUMIFS('1801'!N:N,'1801'!A:A,A103)</f>
        <v>373.62</v>
      </c>
      <c r="AL103" s="17">
        <f>SUMIFS('1802'!N:N,'1802'!A:A,A103)</f>
        <v>373.64</v>
      </c>
      <c r="AM103" s="20">
        <f t="shared" si="3"/>
        <v>6061.9</v>
      </c>
    </row>
    <row r="104" spans="1:39">
      <c r="A104" s="17">
        <v>238134</v>
      </c>
      <c r="B104" s="17" t="s">
        <v>224</v>
      </c>
      <c r="C104" s="17" t="s">
        <v>23</v>
      </c>
      <c r="D104" s="18">
        <v>42726</v>
      </c>
      <c r="E104" s="17" t="s">
        <v>17</v>
      </c>
      <c r="F104" s="17">
        <v>15545136012</v>
      </c>
      <c r="G104" s="17" t="s">
        <v>18</v>
      </c>
      <c r="H104" s="17">
        <f>SUMIFS('1508'!N:N,'1508'!A:A,A104)</f>
        <v>0</v>
      </c>
      <c r="I104" s="17">
        <f>SUMIFS('1509'!N:N,'1509'!A:A,A104)</f>
        <v>0</v>
      </c>
      <c r="J104" s="17">
        <f>SUMIFS('1510'!N:N,'1510'!A:A,A104)</f>
        <v>0</v>
      </c>
      <c r="K104" s="17">
        <f>SUMIFS('1511'!N:N,'1511'!A:A,A104)</f>
        <v>0</v>
      </c>
      <c r="L104" s="17">
        <f>SUMIFS('1512'!N:N,'1512'!A:A,A104)</f>
        <v>0</v>
      </c>
      <c r="M104" s="17">
        <f>SUMIFS('1601'!N:N,'1601'!A:A,A104)</f>
        <v>0</v>
      </c>
      <c r="N104" s="17">
        <f>SUMIFS('1602'!N:N,'1602'!A:A,A104)</f>
        <v>0</v>
      </c>
      <c r="O104" s="17">
        <f>SUMIFS('1603'!N:N,'1603'!A:A,A104)</f>
        <v>0</v>
      </c>
      <c r="P104" s="17">
        <f>SUMIFS('1604'!N:N,'1604'!A:A,A104)</f>
        <v>0</v>
      </c>
      <c r="Q104" s="17">
        <f>SUMIFS('1605'!N:N,'1605'!A:A,A104)</f>
        <v>0</v>
      </c>
      <c r="R104" s="17">
        <f>SUMIFS('1606'!N:N,'1606'!A:A,A104)</f>
        <v>0</v>
      </c>
      <c r="S104" s="17">
        <f>SUMIFS('1607'!N:N,'1607'!A:A,A104)</f>
        <v>0</v>
      </c>
      <c r="T104" s="17">
        <f>SUMIFS('1608'!N:N,'1608'!A:A,A104)</f>
        <v>0</v>
      </c>
      <c r="U104" s="17">
        <f>SUMIFS('1609'!N:N,'1609'!A:A,A104)</f>
        <v>0</v>
      </c>
      <c r="V104" s="17">
        <f>SUMIFS('1610'!N:N,'1610'!A:A,A104)</f>
        <v>0</v>
      </c>
      <c r="W104" s="17">
        <f>SUMIFS('1611'!N:N,'1611'!A:A,A104)</f>
        <v>0</v>
      </c>
      <c r="X104" s="17">
        <f>SUMIFS('1612'!N:N,'1612'!A:A,A104)</f>
        <v>0.01</v>
      </c>
      <c r="Y104" s="17">
        <f>SUMIFS('1701'!N:N,'1701'!A:A,A104)</f>
        <v>671.42</v>
      </c>
      <c r="Z104" s="17">
        <f>SUMIFS('1702'!N:N,'1702'!A:A,A104)</f>
        <v>0</v>
      </c>
      <c r="AA104" s="17">
        <f>SUMIFS('1703'!N:N,'1703'!A:A,A104)</f>
        <v>0</v>
      </c>
      <c r="AB104" s="17">
        <f>SUMIFS('1704'!N:N,'1704'!A:A,A104)</f>
        <v>0</v>
      </c>
      <c r="AC104" s="17">
        <f>SUMIFS('1705'!N:N,'1705'!A:A,A104)</f>
        <v>0</v>
      </c>
      <c r="AD104" s="17">
        <f>SUMIFS('1706'!N:N,'1706'!A:A,A104)</f>
        <v>0</v>
      </c>
      <c r="AE104" s="17">
        <f>SUMIFS('1707'!N:N,'1707'!A:A,A104)</f>
        <v>0</v>
      </c>
      <c r="AF104" s="17">
        <f>SUMIFS('1708'!N:N,'1708'!A:A,A104)</f>
        <v>0</v>
      </c>
      <c r="AG104" s="17">
        <f>SUMIFS('1709'!N:N,'1709'!A:A,A104)</f>
        <v>0</v>
      </c>
      <c r="AH104" s="17">
        <f>SUMIFS('1710'!N:N,'1710'!A:A,A104)</f>
        <v>1306.58</v>
      </c>
      <c r="AI104" s="17">
        <f>SUMIFS('1711'!N:N,'1711'!A:A,A104)</f>
        <v>0</v>
      </c>
      <c r="AJ104" s="17">
        <f>SUMIFS('1712'!N:N,'1712'!A:A,A104)</f>
        <v>0</v>
      </c>
      <c r="AK104" s="17">
        <f>SUMIFS('1801'!N:N,'1801'!A:A,A104)</f>
        <v>0</v>
      </c>
      <c r="AL104" s="17">
        <f>SUMIFS('1802'!N:N,'1802'!A:A,A104)</f>
        <v>0</v>
      </c>
      <c r="AM104" s="20">
        <f t="shared" si="3"/>
        <v>1978.01</v>
      </c>
    </row>
    <row r="105" spans="1:39">
      <c r="A105" s="17">
        <v>238222</v>
      </c>
      <c r="B105" s="17" t="s">
        <v>226</v>
      </c>
      <c r="C105" s="17" t="s">
        <v>23</v>
      </c>
      <c r="D105" s="18">
        <v>42732</v>
      </c>
      <c r="E105" s="17" t="s">
        <v>17</v>
      </c>
      <c r="F105" s="17">
        <v>18646284550</v>
      </c>
      <c r="G105" s="17" t="s">
        <v>18</v>
      </c>
      <c r="H105" s="17">
        <f>SUMIFS('1508'!N:N,'1508'!A:A,A105)</f>
        <v>0</v>
      </c>
      <c r="I105" s="17">
        <f>SUMIFS('1509'!N:N,'1509'!A:A,A105)</f>
        <v>0</v>
      </c>
      <c r="J105" s="17">
        <f>SUMIFS('1510'!N:N,'1510'!A:A,A105)</f>
        <v>0</v>
      </c>
      <c r="K105" s="17">
        <f>SUMIFS('1511'!N:N,'1511'!A:A,A105)</f>
        <v>0</v>
      </c>
      <c r="L105" s="17">
        <f>SUMIFS('1512'!N:N,'1512'!A:A,A105)</f>
        <v>0</v>
      </c>
      <c r="M105" s="17">
        <f>SUMIFS('1601'!N:N,'1601'!A:A,A105)</f>
        <v>0</v>
      </c>
      <c r="N105" s="17">
        <f>SUMIFS('1602'!N:N,'1602'!A:A,A105)</f>
        <v>0</v>
      </c>
      <c r="O105" s="17">
        <f>SUMIFS('1603'!N:N,'1603'!A:A,A105)</f>
        <v>0</v>
      </c>
      <c r="P105" s="17">
        <f>SUMIFS('1604'!N:N,'1604'!A:A,A105)</f>
        <v>0</v>
      </c>
      <c r="Q105" s="17">
        <f>SUMIFS('1605'!N:N,'1605'!A:A,A105)</f>
        <v>0</v>
      </c>
      <c r="R105" s="17">
        <f>SUMIFS('1606'!N:N,'1606'!A:A,A105)</f>
        <v>0</v>
      </c>
      <c r="S105" s="17">
        <f>SUMIFS('1607'!N:N,'1607'!A:A,A105)</f>
        <v>0</v>
      </c>
      <c r="T105" s="17">
        <f>SUMIFS('1608'!N:N,'1608'!A:A,A105)</f>
        <v>0</v>
      </c>
      <c r="U105" s="17">
        <f>SUMIFS('1609'!N:N,'1609'!A:A,A105)</f>
        <v>0</v>
      </c>
      <c r="V105" s="17">
        <f>SUMIFS('1610'!N:N,'1610'!A:A,A105)</f>
        <v>0</v>
      </c>
      <c r="W105" s="17">
        <f>SUMIFS('1611'!N:N,'1611'!A:A,A105)</f>
        <v>0</v>
      </c>
      <c r="X105" s="17">
        <f>SUMIFS('1612'!N:N,'1612'!A:A,A105)</f>
        <v>0</v>
      </c>
      <c r="Y105" s="17">
        <f>SUMIFS('1701'!N:N,'1701'!A:A,A105)</f>
        <v>5</v>
      </c>
      <c r="Z105" s="17">
        <f>SUMIFS('1702'!N:N,'1702'!A:A,A105)</f>
        <v>5</v>
      </c>
      <c r="AA105" s="17">
        <f>SUMIFS('1703'!N:N,'1703'!A:A,A105)</f>
        <v>5</v>
      </c>
      <c r="AB105" s="17">
        <f>SUMIFS('1704'!N:N,'1704'!A:A,A105)</f>
        <v>5</v>
      </c>
      <c r="AC105" s="17">
        <f>SUMIFS('1705'!N:N,'1705'!A:A,A105)</f>
        <v>5</v>
      </c>
      <c r="AD105" s="17">
        <f>SUMIFS('1706'!N:N,'1706'!A:A,A105)</f>
        <v>5</v>
      </c>
      <c r="AE105" s="17">
        <f>SUMIFS('1707'!N:N,'1707'!A:A,A105)</f>
        <v>5</v>
      </c>
      <c r="AF105" s="17">
        <f>SUMIFS('1708'!N:N,'1708'!A:A,A105)</f>
        <v>5</v>
      </c>
      <c r="AG105" s="17">
        <f>SUMIFS('1709'!N:N,'1709'!A:A,A105)</f>
        <v>5</v>
      </c>
      <c r="AH105" s="17">
        <f>SUMIFS('1710'!N:N,'1710'!A:A,A105)</f>
        <v>5</v>
      </c>
      <c r="AI105" s="17">
        <f>SUMIFS('1711'!N:N,'1711'!A:A,A105)</f>
        <v>5</v>
      </c>
      <c r="AJ105" s="17">
        <f>SUMIFS('1712'!N:N,'1712'!A:A,A105)</f>
        <v>5</v>
      </c>
      <c r="AK105" s="17">
        <f>SUMIFS('1801'!N:N,'1801'!A:A,A105)</f>
        <v>0</v>
      </c>
      <c r="AL105" s="17">
        <f>SUMIFS('1802'!N:N,'1802'!A:A,A105)</f>
        <v>0</v>
      </c>
      <c r="AM105" s="20">
        <f t="shared" si="3"/>
        <v>60</v>
      </c>
    </row>
    <row r="106" spans="1:39">
      <c r="A106" s="17">
        <v>238916</v>
      </c>
      <c r="B106" s="17" t="s">
        <v>229</v>
      </c>
      <c r="C106" s="17" t="s">
        <v>20</v>
      </c>
      <c r="D106" s="18">
        <v>42779</v>
      </c>
      <c r="E106" s="17" t="s">
        <v>17</v>
      </c>
      <c r="F106" s="17">
        <v>13298795531</v>
      </c>
      <c r="G106" s="17" t="s">
        <v>18</v>
      </c>
      <c r="H106" s="17">
        <f>SUMIFS('1508'!N:N,'1508'!A:A,A106)</f>
        <v>0</v>
      </c>
      <c r="I106" s="17">
        <f>SUMIFS('1509'!N:N,'1509'!A:A,A106)</f>
        <v>0</v>
      </c>
      <c r="J106" s="17">
        <f>SUMIFS('1510'!N:N,'1510'!A:A,A106)</f>
        <v>0</v>
      </c>
      <c r="K106" s="17">
        <f>SUMIFS('1511'!N:N,'1511'!A:A,A106)</f>
        <v>0</v>
      </c>
      <c r="L106" s="17">
        <f>SUMIFS('1512'!N:N,'1512'!A:A,A106)</f>
        <v>0</v>
      </c>
      <c r="M106" s="17">
        <f>SUMIFS('1601'!N:N,'1601'!A:A,A106)</f>
        <v>0</v>
      </c>
      <c r="N106" s="17">
        <f>SUMIFS('1602'!N:N,'1602'!A:A,A106)</f>
        <v>0</v>
      </c>
      <c r="O106" s="17">
        <f>SUMIFS('1603'!N:N,'1603'!A:A,A106)</f>
        <v>0</v>
      </c>
      <c r="P106" s="17">
        <f>SUMIFS('1604'!N:N,'1604'!A:A,A106)</f>
        <v>0</v>
      </c>
      <c r="Q106" s="17">
        <f>SUMIFS('1605'!N:N,'1605'!A:A,A106)</f>
        <v>0</v>
      </c>
      <c r="R106" s="17">
        <f>SUMIFS('1606'!N:N,'1606'!A:A,A106)</f>
        <v>0</v>
      </c>
      <c r="S106" s="17">
        <f>SUMIFS('1607'!N:N,'1607'!A:A,A106)</f>
        <v>0</v>
      </c>
      <c r="T106" s="17">
        <f>SUMIFS('1608'!N:N,'1608'!A:A,A106)</f>
        <v>0</v>
      </c>
      <c r="U106" s="17">
        <f>SUMIFS('1609'!N:N,'1609'!A:A,A106)</f>
        <v>0</v>
      </c>
      <c r="V106" s="17">
        <f>SUMIFS('1610'!N:N,'1610'!A:A,A106)</f>
        <v>0</v>
      </c>
      <c r="W106" s="17">
        <f>SUMIFS('1611'!N:N,'1611'!A:A,A106)</f>
        <v>0</v>
      </c>
      <c r="X106" s="17">
        <f>SUMIFS('1612'!N:N,'1612'!A:A,A106)</f>
        <v>0</v>
      </c>
      <c r="Y106" s="17">
        <f>SUMIFS('1701'!N:N,'1701'!A:A,A106)</f>
        <v>0</v>
      </c>
      <c r="Z106" s="17">
        <f>SUMIFS('1702'!N:N,'1702'!A:A,A106)</f>
        <v>5</v>
      </c>
      <c r="AA106" s="17">
        <f>SUMIFS('1703'!N:N,'1703'!A:A,A106)</f>
        <v>8.14</v>
      </c>
      <c r="AB106" s="17">
        <f>SUMIFS('1704'!N:N,'1704'!A:A,A106)</f>
        <v>9.54</v>
      </c>
      <c r="AC106" s="17">
        <f>SUMIFS('1705'!N:N,'1705'!A:A,A106)</f>
        <v>5</v>
      </c>
      <c r="AD106" s="17">
        <f>SUMIFS('1706'!N:N,'1706'!A:A,A106)</f>
        <v>5</v>
      </c>
      <c r="AE106" s="17">
        <f>SUMIFS('1707'!N:N,'1707'!A:A,A106)</f>
        <v>5</v>
      </c>
      <c r="AF106" s="17">
        <f>SUMIFS('1708'!N:N,'1708'!A:A,A106)</f>
        <v>5</v>
      </c>
      <c r="AG106" s="17">
        <f>SUMIFS('1709'!N:N,'1709'!A:A,A106)</f>
        <v>5.32</v>
      </c>
      <c r="AH106" s="17">
        <f>SUMIFS('1710'!N:N,'1710'!A:A,A106)</f>
        <v>0</v>
      </c>
      <c r="AI106" s="17">
        <f>SUMIFS('1711'!N:N,'1711'!A:A,A106)</f>
        <v>0</v>
      </c>
      <c r="AJ106" s="17">
        <f>SUMIFS('1712'!N:N,'1712'!A:A,A106)</f>
        <v>0</v>
      </c>
      <c r="AK106" s="17">
        <f>SUMIFS('1801'!N:N,'1801'!A:A,A106)</f>
        <v>0</v>
      </c>
      <c r="AL106" s="17">
        <f>SUMIFS('1802'!N:N,'1802'!A:A,A106)</f>
        <v>0</v>
      </c>
      <c r="AM106" s="20">
        <f t="shared" si="3"/>
        <v>48</v>
      </c>
    </row>
    <row r="107" spans="1:39">
      <c r="A107" s="17">
        <v>238972</v>
      </c>
      <c r="B107" s="17" t="s">
        <v>231</v>
      </c>
      <c r="C107" s="17" t="s">
        <v>16</v>
      </c>
      <c r="D107" s="18">
        <v>42781</v>
      </c>
      <c r="E107" s="17" t="s">
        <v>17</v>
      </c>
      <c r="F107" s="17">
        <v>13114590981</v>
      </c>
      <c r="G107" s="17" t="s">
        <v>18</v>
      </c>
      <c r="H107" s="17">
        <f>SUMIFS('1508'!N:N,'1508'!A:A,A107)</f>
        <v>0</v>
      </c>
      <c r="I107" s="17">
        <f>SUMIFS('1509'!N:N,'1509'!A:A,A107)</f>
        <v>0</v>
      </c>
      <c r="J107" s="17">
        <f>SUMIFS('1510'!N:N,'1510'!A:A,A107)</f>
        <v>0</v>
      </c>
      <c r="K107" s="17">
        <f>SUMIFS('1511'!N:N,'1511'!A:A,A107)</f>
        <v>0</v>
      </c>
      <c r="L107" s="17">
        <f>SUMIFS('1512'!N:N,'1512'!A:A,A107)</f>
        <v>0</v>
      </c>
      <c r="M107" s="17">
        <f>SUMIFS('1601'!N:N,'1601'!A:A,A107)</f>
        <v>0</v>
      </c>
      <c r="N107" s="17">
        <f>SUMIFS('1602'!N:N,'1602'!A:A,A107)</f>
        <v>0</v>
      </c>
      <c r="O107" s="17">
        <f>SUMIFS('1603'!N:N,'1603'!A:A,A107)</f>
        <v>0</v>
      </c>
      <c r="P107" s="17">
        <f>SUMIFS('1604'!N:N,'1604'!A:A,A107)</f>
        <v>0</v>
      </c>
      <c r="Q107" s="17">
        <f>SUMIFS('1605'!N:N,'1605'!A:A,A107)</f>
        <v>0</v>
      </c>
      <c r="R107" s="17">
        <f>SUMIFS('1606'!N:N,'1606'!A:A,A107)</f>
        <v>0</v>
      </c>
      <c r="S107" s="17">
        <f>SUMIFS('1607'!N:N,'1607'!A:A,A107)</f>
        <v>0</v>
      </c>
      <c r="T107" s="17">
        <f>SUMIFS('1608'!N:N,'1608'!A:A,A107)</f>
        <v>0</v>
      </c>
      <c r="U107" s="17">
        <f>SUMIFS('1609'!N:N,'1609'!A:A,A107)</f>
        <v>0</v>
      </c>
      <c r="V107" s="17">
        <f>SUMIFS('1610'!N:N,'1610'!A:A,A107)</f>
        <v>0</v>
      </c>
      <c r="W107" s="17">
        <f>SUMIFS('1611'!N:N,'1611'!A:A,A107)</f>
        <v>0</v>
      </c>
      <c r="X107" s="17">
        <f>SUMIFS('1612'!N:N,'1612'!A:A,A107)</f>
        <v>0</v>
      </c>
      <c r="Y107" s="17">
        <f>SUMIFS('1701'!N:N,'1701'!A:A,A107)</f>
        <v>0</v>
      </c>
      <c r="Z107" s="17">
        <f>SUMIFS('1702'!N:N,'1702'!A:A,A107)</f>
        <v>20</v>
      </c>
      <c r="AA107" s="17">
        <f>SUMIFS('1703'!N:N,'1703'!A:A,A107)</f>
        <v>40</v>
      </c>
      <c r="AB107" s="17">
        <f>SUMIFS('1704'!N:N,'1704'!A:A,A107)</f>
        <v>40</v>
      </c>
      <c r="AC107" s="17">
        <f>SUMIFS('1705'!N:N,'1705'!A:A,A107)</f>
        <v>40</v>
      </c>
      <c r="AD107" s="17">
        <f>SUMIFS('1706'!N:N,'1706'!A:A,A107)</f>
        <v>39.75</v>
      </c>
      <c r="AE107" s="17">
        <f>SUMIFS('1707'!N:N,'1707'!A:A,A107)</f>
        <v>0</v>
      </c>
      <c r="AF107" s="17">
        <f>SUMIFS('1708'!N:N,'1708'!A:A,A107)</f>
        <v>0</v>
      </c>
      <c r="AG107" s="17">
        <f>SUMIFS('1709'!N:N,'1709'!A:A,A107)</f>
        <v>0</v>
      </c>
      <c r="AH107" s="17">
        <f>SUMIFS('1710'!N:N,'1710'!A:A,A107)</f>
        <v>0</v>
      </c>
      <c r="AI107" s="17">
        <f>SUMIFS('1711'!N:N,'1711'!A:A,A107)</f>
        <v>0</v>
      </c>
      <c r="AJ107" s="17">
        <f>SUMIFS('1712'!N:N,'1712'!A:A,A107)</f>
        <v>0</v>
      </c>
      <c r="AK107" s="17">
        <f>SUMIFS('1801'!N:N,'1801'!A:A,A107)</f>
        <v>0</v>
      </c>
      <c r="AL107" s="17">
        <f>SUMIFS('1802'!N:N,'1802'!A:A,A107)</f>
        <v>0</v>
      </c>
      <c r="AM107" s="20">
        <f t="shared" si="3"/>
        <v>179.75</v>
      </c>
    </row>
    <row r="108" spans="1:39">
      <c r="A108" s="17">
        <v>239190</v>
      </c>
      <c r="B108" s="17" t="s">
        <v>49</v>
      </c>
      <c r="C108" s="17" t="s">
        <v>16</v>
      </c>
      <c r="D108" s="18">
        <v>42795</v>
      </c>
      <c r="E108" s="17" t="s">
        <v>17</v>
      </c>
      <c r="F108" s="17">
        <v>13284598769</v>
      </c>
      <c r="G108" s="17" t="s">
        <v>18</v>
      </c>
      <c r="H108" s="17">
        <f>SUMIFS('1508'!N:N,'1508'!A:A,A108)</f>
        <v>0</v>
      </c>
      <c r="I108" s="17">
        <f>SUMIFS('1509'!N:N,'1509'!A:A,A108)</f>
        <v>0</v>
      </c>
      <c r="J108" s="17">
        <f>SUMIFS('1510'!N:N,'1510'!A:A,A108)</f>
        <v>0</v>
      </c>
      <c r="K108" s="17">
        <f>SUMIFS('1511'!N:N,'1511'!A:A,A108)</f>
        <v>0</v>
      </c>
      <c r="L108" s="17">
        <f>SUMIFS('1512'!N:N,'1512'!A:A,A108)</f>
        <v>0</v>
      </c>
      <c r="M108" s="17">
        <f>SUMIFS('1601'!N:N,'1601'!A:A,A108)</f>
        <v>0</v>
      </c>
      <c r="N108" s="17">
        <f>SUMIFS('1602'!N:N,'1602'!A:A,A108)</f>
        <v>0</v>
      </c>
      <c r="O108" s="17">
        <f>SUMIFS('1603'!N:N,'1603'!A:A,A108)</f>
        <v>0</v>
      </c>
      <c r="P108" s="17">
        <f>SUMIFS('1604'!N:N,'1604'!A:A,A108)</f>
        <v>0</v>
      </c>
      <c r="Q108" s="17">
        <f>SUMIFS('1605'!N:N,'1605'!A:A,A108)</f>
        <v>0</v>
      </c>
      <c r="R108" s="17">
        <f>SUMIFS('1606'!N:N,'1606'!A:A,A108)</f>
        <v>0</v>
      </c>
      <c r="S108" s="17">
        <f>SUMIFS('1607'!N:N,'1607'!A:A,A108)</f>
        <v>0</v>
      </c>
      <c r="T108" s="17">
        <f>SUMIFS('1608'!N:N,'1608'!A:A,A108)</f>
        <v>0</v>
      </c>
      <c r="U108" s="17">
        <f>SUMIFS('1609'!N:N,'1609'!A:A,A108)</f>
        <v>0</v>
      </c>
      <c r="V108" s="17">
        <f>SUMIFS('1610'!N:N,'1610'!A:A,A108)</f>
        <v>0</v>
      </c>
      <c r="W108" s="17">
        <f>SUMIFS('1611'!N:N,'1611'!A:A,A108)</f>
        <v>0</v>
      </c>
      <c r="X108" s="17">
        <f>SUMIFS('1612'!N:N,'1612'!A:A,A108)</f>
        <v>0</v>
      </c>
      <c r="Y108" s="17">
        <f>SUMIFS('1701'!N:N,'1701'!A:A,A108)</f>
        <v>0</v>
      </c>
      <c r="Z108" s="17">
        <f>SUMIFS('1702'!N:N,'1702'!A:A,A108)</f>
        <v>0</v>
      </c>
      <c r="AA108" s="17">
        <f>SUMIFS('1703'!N:N,'1703'!A:A,A108)</f>
        <v>20</v>
      </c>
      <c r="AB108" s="17">
        <f>SUMIFS('1704'!N:N,'1704'!A:A,A108)</f>
        <v>0</v>
      </c>
      <c r="AC108" s="17">
        <f>SUMIFS('1705'!N:N,'1705'!A:A,A108)</f>
        <v>0</v>
      </c>
      <c r="AD108" s="17">
        <f>SUMIFS('1706'!N:N,'1706'!A:A,A108)</f>
        <v>0</v>
      </c>
      <c r="AE108" s="17">
        <f>SUMIFS('1707'!N:N,'1707'!A:A,A108)</f>
        <v>0</v>
      </c>
      <c r="AF108" s="17">
        <f>SUMIFS('1708'!N:N,'1708'!A:A,A108)</f>
        <v>0</v>
      </c>
      <c r="AG108" s="17">
        <f>SUMIFS('1709'!N:N,'1709'!A:A,A108)</f>
        <v>0</v>
      </c>
      <c r="AH108" s="17">
        <f>SUMIFS('1710'!N:N,'1710'!A:A,A108)</f>
        <v>0</v>
      </c>
      <c r="AI108" s="17">
        <f>SUMIFS('1711'!N:N,'1711'!A:A,A108)</f>
        <v>0</v>
      </c>
      <c r="AJ108" s="17">
        <f>SUMIFS('1712'!N:N,'1712'!A:A,A108)</f>
        <v>0</v>
      </c>
      <c r="AK108" s="17">
        <f>SUMIFS('1801'!N:N,'1801'!A:A,A108)</f>
        <v>0</v>
      </c>
      <c r="AL108" s="17">
        <f>SUMIFS('1802'!N:N,'1802'!A:A,A108)</f>
        <v>0</v>
      </c>
      <c r="AM108" s="20">
        <f t="shared" si="3"/>
        <v>20</v>
      </c>
    </row>
    <row r="109" spans="1:39">
      <c r="A109" s="17">
        <v>239403</v>
      </c>
      <c r="B109" s="17" t="s">
        <v>234</v>
      </c>
      <c r="C109" s="17" t="s">
        <v>23</v>
      </c>
      <c r="D109" s="18">
        <v>42807</v>
      </c>
      <c r="E109" s="17" t="s">
        <v>17</v>
      </c>
      <c r="F109" s="17">
        <v>15604616530</v>
      </c>
      <c r="G109" s="17" t="s">
        <v>18</v>
      </c>
      <c r="H109" s="17">
        <f>SUMIFS('1508'!N:N,'1508'!A:A,A109)</f>
        <v>0</v>
      </c>
      <c r="I109" s="17">
        <f>SUMIFS('1509'!N:N,'1509'!A:A,A109)</f>
        <v>0</v>
      </c>
      <c r="J109" s="17">
        <f>SUMIFS('1510'!N:N,'1510'!A:A,A109)</f>
        <v>0</v>
      </c>
      <c r="K109" s="17">
        <f>SUMIFS('1511'!N:N,'1511'!A:A,A109)</f>
        <v>0</v>
      </c>
      <c r="L109" s="17">
        <f>SUMIFS('1512'!N:N,'1512'!A:A,A109)</f>
        <v>0</v>
      </c>
      <c r="M109" s="17">
        <f>SUMIFS('1601'!N:N,'1601'!A:A,A109)</f>
        <v>0</v>
      </c>
      <c r="N109" s="17">
        <f>SUMIFS('1602'!N:N,'1602'!A:A,A109)</f>
        <v>0</v>
      </c>
      <c r="O109" s="17">
        <f>SUMIFS('1603'!N:N,'1603'!A:A,A109)</f>
        <v>0</v>
      </c>
      <c r="P109" s="17">
        <f>SUMIFS('1604'!N:N,'1604'!A:A,A109)</f>
        <v>0</v>
      </c>
      <c r="Q109" s="17">
        <f>SUMIFS('1605'!N:N,'1605'!A:A,A109)</f>
        <v>0</v>
      </c>
      <c r="R109" s="17">
        <f>SUMIFS('1606'!N:N,'1606'!A:A,A109)</f>
        <v>0</v>
      </c>
      <c r="S109" s="17">
        <f>SUMIFS('1607'!N:N,'1607'!A:A,A109)</f>
        <v>0</v>
      </c>
      <c r="T109" s="17">
        <f>SUMIFS('1608'!N:N,'1608'!A:A,A109)</f>
        <v>0</v>
      </c>
      <c r="U109" s="17">
        <f>SUMIFS('1609'!N:N,'1609'!A:A,A109)</f>
        <v>0</v>
      </c>
      <c r="V109" s="17">
        <f>SUMIFS('1610'!N:N,'1610'!A:A,A109)</f>
        <v>0</v>
      </c>
      <c r="W109" s="17">
        <f>SUMIFS('1611'!N:N,'1611'!A:A,A109)</f>
        <v>0</v>
      </c>
      <c r="X109" s="17">
        <f>SUMIFS('1612'!N:N,'1612'!A:A,A109)</f>
        <v>0</v>
      </c>
      <c r="Y109" s="17">
        <f>SUMIFS('1701'!N:N,'1701'!A:A,A109)</f>
        <v>0</v>
      </c>
      <c r="Z109" s="17">
        <f>SUMIFS('1702'!N:N,'1702'!A:A,A109)</f>
        <v>0</v>
      </c>
      <c r="AA109" s="17">
        <f>SUMIFS('1703'!N:N,'1703'!A:A,A109)</f>
        <v>250.28</v>
      </c>
      <c r="AB109" s="17">
        <f>SUMIFS('1704'!N:N,'1704'!A:A,A109)</f>
        <v>250</v>
      </c>
      <c r="AC109" s="17">
        <f>SUMIFS('1705'!N:N,'1705'!A:A,A109)</f>
        <v>150</v>
      </c>
      <c r="AD109" s="17">
        <f>SUMIFS('1706'!N:N,'1706'!A:A,A109)</f>
        <v>60</v>
      </c>
      <c r="AE109" s="17">
        <f>SUMIFS('1707'!N:N,'1707'!A:A,A109)</f>
        <v>0</v>
      </c>
      <c r="AF109" s="17">
        <f>SUMIFS('1708'!N:N,'1708'!A:A,A109)</f>
        <v>0</v>
      </c>
      <c r="AG109" s="17">
        <f>SUMIFS('1709'!N:N,'1709'!A:A,A109)</f>
        <v>0</v>
      </c>
      <c r="AH109" s="17">
        <f>SUMIFS('1710'!N:N,'1710'!A:A,A109)</f>
        <v>0</v>
      </c>
      <c r="AI109" s="17">
        <f>SUMIFS('1711'!N:N,'1711'!A:A,A109)</f>
        <v>0</v>
      </c>
      <c r="AJ109" s="17">
        <f>SUMIFS('1712'!N:N,'1712'!A:A,A109)</f>
        <v>0</v>
      </c>
      <c r="AK109" s="17">
        <f>SUMIFS('1801'!N:N,'1801'!A:A,A109)</f>
        <v>0</v>
      </c>
      <c r="AL109" s="17">
        <f>SUMIFS('1802'!N:N,'1802'!A:A,A109)</f>
        <v>0</v>
      </c>
      <c r="AM109" s="20">
        <f t="shared" si="3"/>
        <v>710.28</v>
      </c>
    </row>
    <row r="110" spans="1:39">
      <c r="A110" s="17">
        <v>239405</v>
      </c>
      <c r="B110" s="17" t="s">
        <v>236</v>
      </c>
      <c r="C110" s="17" t="s">
        <v>20</v>
      </c>
      <c r="D110" s="18">
        <v>42807</v>
      </c>
      <c r="E110" s="17" t="s">
        <v>17</v>
      </c>
      <c r="F110" s="17">
        <v>13045340809</v>
      </c>
      <c r="G110" s="17" t="s">
        <v>18</v>
      </c>
      <c r="H110" s="17">
        <f>SUMIFS('1508'!N:N,'1508'!A:A,A110)</f>
        <v>0</v>
      </c>
      <c r="I110" s="17">
        <f>SUMIFS('1509'!N:N,'1509'!A:A,A110)</f>
        <v>0</v>
      </c>
      <c r="J110" s="17">
        <f>SUMIFS('1510'!N:N,'1510'!A:A,A110)</f>
        <v>0</v>
      </c>
      <c r="K110" s="17">
        <f>SUMIFS('1511'!N:N,'1511'!A:A,A110)</f>
        <v>0</v>
      </c>
      <c r="L110" s="17">
        <f>SUMIFS('1512'!N:N,'1512'!A:A,A110)</f>
        <v>0</v>
      </c>
      <c r="M110" s="17">
        <f>SUMIFS('1601'!N:N,'1601'!A:A,A110)</f>
        <v>0</v>
      </c>
      <c r="N110" s="17">
        <f>SUMIFS('1602'!N:N,'1602'!A:A,A110)</f>
        <v>0</v>
      </c>
      <c r="O110" s="17">
        <f>SUMIFS('1603'!N:N,'1603'!A:A,A110)</f>
        <v>0</v>
      </c>
      <c r="P110" s="17">
        <f>SUMIFS('1604'!N:N,'1604'!A:A,A110)</f>
        <v>0</v>
      </c>
      <c r="Q110" s="17">
        <f>SUMIFS('1605'!N:N,'1605'!A:A,A110)</f>
        <v>0</v>
      </c>
      <c r="R110" s="17">
        <f>SUMIFS('1606'!N:N,'1606'!A:A,A110)</f>
        <v>0</v>
      </c>
      <c r="S110" s="17">
        <f>SUMIFS('1607'!N:N,'1607'!A:A,A110)</f>
        <v>0</v>
      </c>
      <c r="T110" s="17">
        <f>SUMIFS('1608'!N:N,'1608'!A:A,A110)</f>
        <v>0</v>
      </c>
      <c r="U110" s="17">
        <f>SUMIFS('1609'!N:N,'1609'!A:A,A110)</f>
        <v>0</v>
      </c>
      <c r="V110" s="17">
        <f>SUMIFS('1610'!N:N,'1610'!A:A,A110)</f>
        <v>0</v>
      </c>
      <c r="W110" s="17">
        <f>SUMIFS('1611'!N:N,'1611'!A:A,A110)</f>
        <v>0</v>
      </c>
      <c r="X110" s="17">
        <f>SUMIFS('1612'!N:N,'1612'!A:A,A110)</f>
        <v>0</v>
      </c>
      <c r="Y110" s="17">
        <f>SUMIFS('1701'!N:N,'1701'!A:A,A110)</f>
        <v>0</v>
      </c>
      <c r="Z110" s="17">
        <f>SUMIFS('1702'!N:N,'1702'!A:A,A110)</f>
        <v>0</v>
      </c>
      <c r="AA110" s="17">
        <f>SUMIFS('1703'!N:N,'1703'!A:A,A110)</f>
        <v>3.69</v>
      </c>
      <c r="AB110" s="17">
        <f>SUMIFS('1704'!N:N,'1704'!A:A,A110)</f>
        <v>2.69</v>
      </c>
      <c r="AC110" s="17">
        <f>SUMIFS('1705'!N:N,'1705'!A:A,A110)</f>
        <v>8.77</v>
      </c>
      <c r="AD110" s="17">
        <f>SUMIFS('1706'!N:N,'1706'!A:A,A110)</f>
        <v>2.5</v>
      </c>
      <c r="AE110" s="17">
        <f>SUMIFS('1707'!N:N,'1707'!A:A,A110)</f>
        <v>4.77</v>
      </c>
      <c r="AF110" s="17">
        <f>SUMIFS('1708'!N:N,'1708'!A:A,A110)</f>
        <v>2.5</v>
      </c>
      <c r="AG110" s="17">
        <f>SUMIFS('1709'!N:N,'1709'!A:A,A110)</f>
        <v>2.5</v>
      </c>
      <c r="AH110" s="17">
        <f>SUMIFS('1710'!N:N,'1710'!A:A,A110)</f>
        <v>2.5</v>
      </c>
      <c r="AI110" s="17">
        <f>SUMIFS('1711'!N:N,'1711'!A:A,A110)</f>
        <v>2.5</v>
      </c>
      <c r="AJ110" s="17">
        <f>SUMIFS('1712'!N:N,'1712'!A:A,A110)</f>
        <v>2.5</v>
      </c>
      <c r="AK110" s="17">
        <f>SUMIFS('1801'!N:N,'1801'!A:A,A110)</f>
        <v>2.5</v>
      </c>
      <c r="AL110" s="17">
        <f>SUMIFS('1802'!N:N,'1802'!A:A,A110)</f>
        <v>2.5</v>
      </c>
      <c r="AM110" s="20">
        <f t="shared" si="3"/>
        <v>39.92</v>
      </c>
    </row>
    <row r="111" spans="1:39">
      <c r="A111" s="17">
        <v>239430</v>
      </c>
      <c r="B111" s="17" t="s">
        <v>163</v>
      </c>
      <c r="C111" s="17" t="s">
        <v>16</v>
      </c>
      <c r="D111" s="18">
        <v>42808</v>
      </c>
      <c r="E111" s="17" t="s">
        <v>17</v>
      </c>
      <c r="F111" s="17">
        <v>13204590610</v>
      </c>
      <c r="G111" s="17" t="s">
        <v>18</v>
      </c>
      <c r="H111" s="17">
        <f>SUMIFS('1508'!N:N,'1508'!A:A,A111)</f>
        <v>0</v>
      </c>
      <c r="I111" s="17">
        <f>SUMIFS('1509'!N:N,'1509'!A:A,A111)</f>
        <v>0</v>
      </c>
      <c r="J111" s="17">
        <f>SUMIFS('1510'!N:N,'1510'!A:A,A111)</f>
        <v>0</v>
      </c>
      <c r="K111" s="17">
        <f>SUMIFS('1511'!N:N,'1511'!A:A,A111)</f>
        <v>0</v>
      </c>
      <c r="L111" s="17">
        <f>SUMIFS('1512'!N:N,'1512'!A:A,A111)</f>
        <v>0</v>
      </c>
      <c r="M111" s="17">
        <f>SUMIFS('1601'!N:N,'1601'!A:A,A111)</f>
        <v>0</v>
      </c>
      <c r="N111" s="17">
        <f>SUMIFS('1602'!N:N,'1602'!A:A,A111)</f>
        <v>0</v>
      </c>
      <c r="O111" s="17">
        <f>SUMIFS('1603'!N:N,'1603'!A:A,A111)</f>
        <v>0</v>
      </c>
      <c r="P111" s="17">
        <f>SUMIFS('1604'!N:N,'1604'!A:A,A111)</f>
        <v>0</v>
      </c>
      <c r="Q111" s="17">
        <f>SUMIFS('1605'!N:N,'1605'!A:A,A111)</f>
        <v>0</v>
      </c>
      <c r="R111" s="17">
        <f>SUMIFS('1606'!N:N,'1606'!A:A,A111)</f>
        <v>0</v>
      </c>
      <c r="S111" s="17">
        <f>SUMIFS('1607'!N:N,'1607'!A:A,A111)</f>
        <v>0</v>
      </c>
      <c r="T111" s="17">
        <f>SUMIFS('1608'!N:N,'1608'!A:A,A111)</f>
        <v>0</v>
      </c>
      <c r="U111" s="17">
        <f>SUMIFS('1609'!N:N,'1609'!A:A,A111)</f>
        <v>0</v>
      </c>
      <c r="V111" s="17">
        <f>SUMIFS('1610'!N:N,'1610'!A:A,A111)</f>
        <v>0</v>
      </c>
      <c r="W111" s="17">
        <f>SUMIFS('1611'!N:N,'1611'!A:A,A111)</f>
        <v>0</v>
      </c>
      <c r="X111" s="17">
        <f>SUMIFS('1612'!N:N,'1612'!A:A,A111)</f>
        <v>0</v>
      </c>
      <c r="Y111" s="17">
        <f>SUMIFS('1701'!N:N,'1701'!A:A,A111)</f>
        <v>0</v>
      </c>
      <c r="Z111" s="17">
        <f>SUMIFS('1702'!N:N,'1702'!A:A,A111)</f>
        <v>0</v>
      </c>
      <c r="AA111" s="17">
        <f>SUMIFS('1703'!N:N,'1703'!A:A,A111)</f>
        <v>20.35</v>
      </c>
      <c r="AB111" s="17">
        <f>SUMIFS('1704'!N:N,'1704'!A:A,A111)</f>
        <v>20.35</v>
      </c>
      <c r="AC111" s="17">
        <f>SUMIFS('1705'!N:N,'1705'!A:A,A111)</f>
        <v>45.77</v>
      </c>
      <c r="AD111" s="17">
        <f>SUMIFS('1706'!N:N,'1706'!A:A,A111)</f>
        <v>13.89</v>
      </c>
      <c r="AE111" s="17">
        <f>SUMIFS('1707'!N:N,'1707'!A:A,A111)</f>
        <v>0</v>
      </c>
      <c r="AF111" s="17">
        <f>SUMIFS('1708'!N:N,'1708'!A:A,A111)</f>
        <v>0</v>
      </c>
      <c r="AG111" s="17">
        <f>SUMIFS('1709'!N:N,'1709'!A:A,A111)</f>
        <v>0</v>
      </c>
      <c r="AH111" s="17">
        <f>SUMIFS('1710'!N:N,'1710'!A:A,A111)</f>
        <v>0</v>
      </c>
      <c r="AI111" s="17">
        <f>SUMIFS('1711'!N:N,'1711'!A:A,A111)</f>
        <v>0</v>
      </c>
      <c r="AJ111" s="17">
        <f>SUMIFS('1712'!N:N,'1712'!A:A,A111)</f>
        <v>0</v>
      </c>
      <c r="AK111" s="17">
        <f>SUMIFS('1801'!N:N,'1801'!A:A,A111)</f>
        <v>0</v>
      </c>
      <c r="AL111" s="17">
        <f>SUMIFS('1802'!N:N,'1802'!A:A,A111)</f>
        <v>0</v>
      </c>
      <c r="AM111" s="20">
        <f t="shared" si="3"/>
        <v>100.36</v>
      </c>
    </row>
    <row r="112" spans="1:39">
      <c r="A112" s="17">
        <v>239601</v>
      </c>
      <c r="B112" s="17" t="s">
        <v>238</v>
      </c>
      <c r="C112" s="17" t="s">
        <v>26</v>
      </c>
      <c r="D112" s="18">
        <v>42815</v>
      </c>
      <c r="E112" s="17" t="s">
        <v>17</v>
      </c>
      <c r="F112" s="17">
        <v>15545025832</v>
      </c>
      <c r="G112" s="17" t="s">
        <v>18</v>
      </c>
      <c r="H112" s="17">
        <f>SUMIFS('1508'!N:N,'1508'!A:A,A112)</f>
        <v>0</v>
      </c>
      <c r="I112" s="17">
        <f>SUMIFS('1509'!N:N,'1509'!A:A,A112)</f>
        <v>0</v>
      </c>
      <c r="J112" s="17">
        <f>SUMIFS('1510'!N:N,'1510'!A:A,A112)</f>
        <v>0</v>
      </c>
      <c r="K112" s="17">
        <f>SUMIFS('1511'!N:N,'1511'!A:A,A112)</f>
        <v>0</v>
      </c>
      <c r="L112" s="17">
        <f>SUMIFS('1512'!N:N,'1512'!A:A,A112)</f>
        <v>0</v>
      </c>
      <c r="M112" s="17">
        <f>SUMIFS('1601'!N:N,'1601'!A:A,A112)</f>
        <v>0</v>
      </c>
      <c r="N112" s="17">
        <f>SUMIFS('1602'!N:N,'1602'!A:A,A112)</f>
        <v>0</v>
      </c>
      <c r="O112" s="17">
        <f>SUMIFS('1603'!N:N,'1603'!A:A,A112)</f>
        <v>0</v>
      </c>
      <c r="P112" s="17">
        <f>SUMIFS('1604'!N:N,'1604'!A:A,A112)</f>
        <v>0</v>
      </c>
      <c r="Q112" s="17">
        <f>SUMIFS('1605'!N:N,'1605'!A:A,A112)</f>
        <v>0</v>
      </c>
      <c r="R112" s="17">
        <f>SUMIFS('1606'!N:N,'1606'!A:A,A112)</f>
        <v>0</v>
      </c>
      <c r="S112" s="17">
        <f>SUMIFS('1607'!N:N,'1607'!A:A,A112)</f>
        <v>0</v>
      </c>
      <c r="T112" s="17">
        <f>SUMIFS('1608'!N:N,'1608'!A:A,A112)</f>
        <v>0</v>
      </c>
      <c r="U112" s="17">
        <f>SUMIFS('1609'!N:N,'1609'!A:A,A112)</f>
        <v>0</v>
      </c>
      <c r="V112" s="17">
        <f>SUMIFS('1610'!N:N,'1610'!A:A,A112)</f>
        <v>0</v>
      </c>
      <c r="W112" s="17">
        <f>SUMIFS('1611'!N:N,'1611'!A:A,A112)</f>
        <v>0</v>
      </c>
      <c r="X112" s="17">
        <f>SUMIFS('1612'!N:N,'1612'!A:A,A112)</f>
        <v>0</v>
      </c>
      <c r="Y112" s="17">
        <f>SUMIFS('1701'!N:N,'1701'!A:A,A112)</f>
        <v>0</v>
      </c>
      <c r="Z112" s="17">
        <f>SUMIFS('1702'!N:N,'1702'!A:A,A112)</f>
        <v>0</v>
      </c>
      <c r="AA112" s="17">
        <f>SUMIFS('1703'!N:N,'1703'!A:A,A112)</f>
        <v>150</v>
      </c>
      <c r="AB112" s="17">
        <f>SUMIFS('1704'!N:N,'1704'!A:A,A112)</f>
        <v>0</v>
      </c>
      <c r="AC112" s="17">
        <f>SUMIFS('1705'!N:N,'1705'!A:A,A112)</f>
        <v>0</v>
      </c>
      <c r="AD112" s="17">
        <f>SUMIFS('1706'!N:N,'1706'!A:A,A112)</f>
        <v>0</v>
      </c>
      <c r="AE112" s="17">
        <f>SUMIFS('1707'!N:N,'1707'!A:A,A112)</f>
        <v>0</v>
      </c>
      <c r="AF112" s="17">
        <f>SUMIFS('1708'!N:N,'1708'!A:A,A112)</f>
        <v>0</v>
      </c>
      <c r="AG112" s="17">
        <f>SUMIFS('1709'!N:N,'1709'!A:A,A112)</f>
        <v>0</v>
      </c>
      <c r="AH112" s="17">
        <f>SUMIFS('1710'!N:N,'1710'!A:A,A112)</f>
        <v>0</v>
      </c>
      <c r="AI112" s="17">
        <f>SUMIFS('1711'!N:N,'1711'!A:A,A112)</f>
        <v>0</v>
      </c>
      <c r="AJ112" s="17">
        <f>SUMIFS('1712'!N:N,'1712'!A:A,A112)</f>
        <v>0</v>
      </c>
      <c r="AK112" s="17">
        <f>SUMIFS('1801'!N:N,'1801'!A:A,A112)</f>
        <v>0</v>
      </c>
      <c r="AL112" s="17">
        <f>SUMIFS('1802'!N:N,'1802'!A:A,A112)</f>
        <v>0</v>
      </c>
      <c r="AM112" s="20">
        <f t="shared" si="3"/>
        <v>150</v>
      </c>
    </row>
    <row r="113" spans="1:39">
      <c r="A113" s="17">
        <v>239875</v>
      </c>
      <c r="B113" s="17" t="s">
        <v>242</v>
      </c>
      <c r="C113" s="17" t="s">
        <v>23</v>
      </c>
      <c r="D113" s="18">
        <v>42826</v>
      </c>
      <c r="E113" s="17" t="s">
        <v>17</v>
      </c>
      <c r="F113" s="17">
        <v>15546405596</v>
      </c>
      <c r="G113" s="17" t="s">
        <v>18</v>
      </c>
      <c r="H113" s="17">
        <f>SUMIFS('1508'!N:N,'1508'!A:A,A113)</f>
        <v>0</v>
      </c>
      <c r="I113" s="17">
        <f>SUMIFS('1509'!N:N,'1509'!A:A,A113)</f>
        <v>0</v>
      </c>
      <c r="J113" s="17">
        <f>SUMIFS('1510'!N:N,'1510'!A:A,A113)</f>
        <v>0</v>
      </c>
      <c r="K113" s="17">
        <f>SUMIFS('1511'!N:N,'1511'!A:A,A113)</f>
        <v>0</v>
      </c>
      <c r="L113" s="17">
        <f>SUMIFS('1512'!N:N,'1512'!A:A,A113)</f>
        <v>0</v>
      </c>
      <c r="M113" s="17">
        <f>SUMIFS('1601'!N:N,'1601'!A:A,A113)</f>
        <v>0</v>
      </c>
      <c r="N113" s="17">
        <f>SUMIFS('1602'!N:N,'1602'!A:A,A113)</f>
        <v>0</v>
      </c>
      <c r="O113" s="17">
        <f>SUMIFS('1603'!N:N,'1603'!A:A,A113)</f>
        <v>0</v>
      </c>
      <c r="P113" s="17">
        <f>SUMIFS('1604'!N:N,'1604'!A:A,A113)</f>
        <v>0</v>
      </c>
      <c r="Q113" s="17">
        <f>SUMIFS('1605'!N:N,'1605'!A:A,A113)</f>
        <v>0</v>
      </c>
      <c r="R113" s="17">
        <f>SUMIFS('1606'!N:N,'1606'!A:A,A113)</f>
        <v>0</v>
      </c>
      <c r="S113" s="17">
        <f>SUMIFS('1607'!N:N,'1607'!A:A,A113)</f>
        <v>0</v>
      </c>
      <c r="T113" s="17">
        <f>SUMIFS('1608'!N:N,'1608'!A:A,A113)</f>
        <v>0</v>
      </c>
      <c r="U113" s="17">
        <f>SUMIFS('1609'!N:N,'1609'!A:A,A113)</f>
        <v>0</v>
      </c>
      <c r="V113" s="17">
        <f>SUMIFS('1610'!N:N,'1610'!A:A,A113)</f>
        <v>0</v>
      </c>
      <c r="W113" s="17">
        <f>SUMIFS('1611'!N:N,'1611'!A:A,A113)</f>
        <v>0</v>
      </c>
      <c r="X113" s="17">
        <f>SUMIFS('1612'!N:N,'1612'!A:A,A113)</f>
        <v>0</v>
      </c>
      <c r="Y113" s="17">
        <f>SUMIFS('1701'!N:N,'1701'!A:A,A113)</f>
        <v>0</v>
      </c>
      <c r="Z113" s="17">
        <f>SUMIFS('1702'!N:N,'1702'!A:A,A113)</f>
        <v>0</v>
      </c>
      <c r="AA113" s="17">
        <f>SUMIFS('1703'!N:N,'1703'!A:A,A113)</f>
        <v>0</v>
      </c>
      <c r="AB113" s="17">
        <f>SUMIFS('1704'!N:N,'1704'!A:A,A113)</f>
        <v>40</v>
      </c>
      <c r="AC113" s="17">
        <f>SUMIFS('1705'!N:N,'1705'!A:A,A113)</f>
        <v>40</v>
      </c>
      <c r="AD113" s="17">
        <f>SUMIFS('1706'!N:N,'1706'!A:A,A113)</f>
        <v>40</v>
      </c>
      <c r="AE113" s="17">
        <f>SUMIFS('1707'!N:N,'1707'!A:A,A113)</f>
        <v>40</v>
      </c>
      <c r="AF113" s="17">
        <f>SUMIFS('1708'!N:N,'1708'!A:A,A113)</f>
        <v>40</v>
      </c>
      <c r="AG113" s="17">
        <f>SUMIFS('1709'!N:N,'1709'!A:A,A113)</f>
        <v>46.22</v>
      </c>
      <c r="AH113" s="17">
        <f>SUMIFS('1710'!N:N,'1710'!A:A,A113)</f>
        <v>62.29</v>
      </c>
      <c r="AI113" s="17">
        <f>SUMIFS('1711'!N:N,'1711'!A:A,A113)</f>
        <v>40</v>
      </c>
      <c r="AJ113" s="17">
        <f>SUMIFS('1712'!N:N,'1712'!A:A,A113)</f>
        <v>40</v>
      </c>
      <c r="AK113" s="17">
        <f>SUMIFS('1801'!N:N,'1801'!A:A,A113)</f>
        <v>81.13</v>
      </c>
      <c r="AL113" s="17">
        <f>SUMIFS('1802'!N:N,'1802'!A:A,A113)</f>
        <v>81.13</v>
      </c>
      <c r="AM113" s="20">
        <f t="shared" si="3"/>
        <v>550.77</v>
      </c>
    </row>
    <row r="114" spans="1:39">
      <c r="A114" s="17">
        <v>239999</v>
      </c>
      <c r="B114" s="17" t="s">
        <v>244</v>
      </c>
      <c r="C114" s="17" t="s">
        <v>20</v>
      </c>
      <c r="D114" s="18">
        <v>42832</v>
      </c>
      <c r="E114" s="17" t="s">
        <v>17</v>
      </c>
      <c r="F114" s="17">
        <v>13019065085</v>
      </c>
      <c r="G114" s="17" t="s">
        <v>18</v>
      </c>
      <c r="H114" s="17">
        <f>SUMIFS('1508'!N:N,'1508'!A:A,A114)</f>
        <v>0</v>
      </c>
      <c r="I114" s="17">
        <f>SUMIFS('1509'!N:N,'1509'!A:A,A114)</f>
        <v>0</v>
      </c>
      <c r="J114" s="17">
        <f>SUMIFS('1510'!N:N,'1510'!A:A,A114)</f>
        <v>0</v>
      </c>
      <c r="K114" s="17">
        <f>SUMIFS('1511'!N:N,'1511'!A:A,A114)</f>
        <v>0</v>
      </c>
      <c r="L114" s="17">
        <f>SUMIFS('1512'!N:N,'1512'!A:A,A114)</f>
        <v>0</v>
      </c>
      <c r="M114" s="17">
        <f>SUMIFS('1601'!N:N,'1601'!A:A,A114)</f>
        <v>0</v>
      </c>
      <c r="N114" s="17">
        <f>SUMIFS('1602'!N:N,'1602'!A:A,A114)</f>
        <v>0</v>
      </c>
      <c r="O114" s="17">
        <f>SUMIFS('1603'!N:N,'1603'!A:A,A114)</f>
        <v>0</v>
      </c>
      <c r="P114" s="17">
        <f>SUMIFS('1604'!N:N,'1604'!A:A,A114)</f>
        <v>0</v>
      </c>
      <c r="Q114" s="17">
        <f>SUMIFS('1605'!N:N,'1605'!A:A,A114)</f>
        <v>0</v>
      </c>
      <c r="R114" s="17">
        <f>SUMIFS('1606'!N:N,'1606'!A:A,A114)</f>
        <v>0</v>
      </c>
      <c r="S114" s="17">
        <f>SUMIFS('1607'!N:N,'1607'!A:A,A114)</f>
        <v>0</v>
      </c>
      <c r="T114" s="17">
        <f>SUMIFS('1608'!N:N,'1608'!A:A,A114)</f>
        <v>0</v>
      </c>
      <c r="U114" s="17">
        <f>SUMIFS('1609'!N:N,'1609'!A:A,A114)</f>
        <v>0</v>
      </c>
      <c r="V114" s="17">
        <f>SUMIFS('1610'!N:N,'1610'!A:A,A114)</f>
        <v>0</v>
      </c>
      <c r="W114" s="17">
        <f>SUMIFS('1611'!N:N,'1611'!A:A,A114)</f>
        <v>0</v>
      </c>
      <c r="X114" s="17">
        <f>SUMIFS('1612'!N:N,'1612'!A:A,A114)</f>
        <v>0</v>
      </c>
      <c r="Y114" s="17">
        <f>SUMIFS('1701'!N:N,'1701'!A:A,A114)</f>
        <v>0</v>
      </c>
      <c r="Z114" s="17">
        <f>SUMIFS('1702'!N:N,'1702'!A:A,A114)</f>
        <v>0</v>
      </c>
      <c r="AA114" s="17">
        <f>SUMIFS('1703'!N:N,'1703'!A:A,A114)</f>
        <v>0</v>
      </c>
      <c r="AB114" s="17">
        <f>SUMIFS('1704'!N:N,'1704'!A:A,A114)</f>
        <v>40</v>
      </c>
      <c r="AC114" s="17">
        <f>SUMIFS('1705'!N:N,'1705'!A:A,A114)</f>
        <v>0</v>
      </c>
      <c r="AD114" s="17">
        <f>SUMIFS('1706'!N:N,'1706'!A:A,A114)</f>
        <v>0</v>
      </c>
      <c r="AE114" s="17">
        <f>SUMIFS('1707'!N:N,'1707'!A:A,A114)</f>
        <v>0</v>
      </c>
      <c r="AF114" s="17">
        <f>SUMIFS('1708'!N:N,'1708'!A:A,A114)</f>
        <v>0</v>
      </c>
      <c r="AG114" s="17">
        <f>SUMIFS('1709'!N:N,'1709'!A:A,A114)</f>
        <v>0</v>
      </c>
      <c r="AH114" s="17">
        <f>SUMIFS('1710'!N:N,'1710'!A:A,A114)</f>
        <v>0</v>
      </c>
      <c r="AI114" s="17">
        <f>SUMIFS('1711'!N:N,'1711'!A:A,A114)</f>
        <v>0</v>
      </c>
      <c r="AJ114" s="17">
        <f>SUMIFS('1712'!N:N,'1712'!A:A,A114)</f>
        <v>0</v>
      </c>
      <c r="AK114" s="17">
        <f>SUMIFS('1801'!N:N,'1801'!A:A,A114)</f>
        <v>0</v>
      </c>
      <c r="AL114" s="17">
        <f>SUMIFS('1802'!N:N,'1802'!A:A,A114)</f>
        <v>0</v>
      </c>
      <c r="AM114" s="20">
        <f t="shared" si="3"/>
        <v>40</v>
      </c>
    </row>
    <row r="115" spans="1:39">
      <c r="A115" s="17">
        <v>240034</v>
      </c>
      <c r="B115" s="17" t="s">
        <v>246</v>
      </c>
      <c r="C115" s="17" t="s">
        <v>20</v>
      </c>
      <c r="D115" s="18">
        <v>42835</v>
      </c>
      <c r="E115" s="17" t="s">
        <v>17</v>
      </c>
      <c r="F115" s="17">
        <v>15699636036</v>
      </c>
      <c r="G115" s="17" t="s">
        <v>18</v>
      </c>
      <c r="H115" s="17">
        <f>SUMIFS('1508'!N:N,'1508'!A:A,A115)</f>
        <v>0</v>
      </c>
      <c r="I115" s="17">
        <f>SUMIFS('1509'!N:N,'1509'!A:A,A115)</f>
        <v>0</v>
      </c>
      <c r="J115" s="17">
        <f>SUMIFS('1510'!N:N,'1510'!A:A,A115)</f>
        <v>0</v>
      </c>
      <c r="K115" s="17">
        <f>SUMIFS('1511'!N:N,'1511'!A:A,A115)</f>
        <v>0</v>
      </c>
      <c r="L115" s="17">
        <f>SUMIFS('1512'!N:N,'1512'!A:A,A115)</f>
        <v>0</v>
      </c>
      <c r="M115" s="17">
        <f>SUMIFS('1601'!N:N,'1601'!A:A,A115)</f>
        <v>0</v>
      </c>
      <c r="N115" s="17">
        <f>SUMIFS('1602'!N:N,'1602'!A:A,A115)</f>
        <v>0</v>
      </c>
      <c r="O115" s="17">
        <f>SUMIFS('1603'!N:N,'1603'!A:A,A115)</f>
        <v>0</v>
      </c>
      <c r="P115" s="17">
        <f>SUMIFS('1604'!N:N,'1604'!A:A,A115)</f>
        <v>0</v>
      </c>
      <c r="Q115" s="17">
        <f>SUMIFS('1605'!N:N,'1605'!A:A,A115)</f>
        <v>0</v>
      </c>
      <c r="R115" s="17">
        <f>SUMIFS('1606'!N:N,'1606'!A:A,A115)</f>
        <v>0</v>
      </c>
      <c r="S115" s="17">
        <f>SUMIFS('1607'!N:N,'1607'!A:A,A115)</f>
        <v>0</v>
      </c>
      <c r="T115" s="17">
        <f>SUMIFS('1608'!N:N,'1608'!A:A,A115)</f>
        <v>0</v>
      </c>
      <c r="U115" s="17">
        <f>SUMIFS('1609'!N:N,'1609'!A:A,A115)</f>
        <v>0</v>
      </c>
      <c r="V115" s="17">
        <f>SUMIFS('1610'!N:N,'1610'!A:A,A115)</f>
        <v>0</v>
      </c>
      <c r="W115" s="17">
        <f>SUMIFS('1611'!N:N,'1611'!A:A,A115)</f>
        <v>0</v>
      </c>
      <c r="X115" s="17">
        <f>SUMIFS('1612'!N:N,'1612'!A:A,A115)</f>
        <v>0</v>
      </c>
      <c r="Y115" s="17">
        <f>SUMIFS('1701'!N:N,'1701'!A:A,A115)</f>
        <v>0</v>
      </c>
      <c r="Z115" s="17">
        <f>SUMIFS('1702'!N:N,'1702'!A:A,A115)</f>
        <v>0</v>
      </c>
      <c r="AA115" s="17">
        <f>SUMIFS('1703'!N:N,'1703'!A:A,A115)</f>
        <v>0</v>
      </c>
      <c r="AB115" s="17">
        <f>SUMIFS('1704'!N:N,'1704'!A:A,A115)</f>
        <v>40.03</v>
      </c>
      <c r="AC115" s="17">
        <f>SUMIFS('1705'!N:N,'1705'!A:A,A115)</f>
        <v>0</v>
      </c>
      <c r="AD115" s="17">
        <f>SUMIFS('1706'!N:N,'1706'!A:A,A115)</f>
        <v>0</v>
      </c>
      <c r="AE115" s="17">
        <f>SUMIFS('1707'!N:N,'1707'!A:A,A115)</f>
        <v>0</v>
      </c>
      <c r="AF115" s="17">
        <f>SUMIFS('1708'!N:N,'1708'!A:A,A115)</f>
        <v>0</v>
      </c>
      <c r="AG115" s="17">
        <f>SUMIFS('1709'!N:N,'1709'!A:A,A115)</f>
        <v>0</v>
      </c>
      <c r="AH115" s="17">
        <f>SUMIFS('1710'!N:N,'1710'!A:A,A115)</f>
        <v>0</v>
      </c>
      <c r="AI115" s="17">
        <f>SUMIFS('1711'!N:N,'1711'!A:A,A115)</f>
        <v>0</v>
      </c>
      <c r="AJ115" s="17">
        <f>SUMIFS('1712'!N:N,'1712'!A:A,A115)</f>
        <v>0</v>
      </c>
      <c r="AK115" s="17">
        <f>SUMIFS('1801'!N:N,'1801'!A:A,A115)</f>
        <v>0</v>
      </c>
      <c r="AL115" s="17">
        <f>SUMIFS('1802'!N:N,'1802'!A:A,A115)</f>
        <v>0</v>
      </c>
      <c r="AM115" s="20">
        <f t="shared" si="3"/>
        <v>40.03</v>
      </c>
    </row>
    <row r="116" spans="1:39">
      <c r="A116" s="17">
        <v>240135</v>
      </c>
      <c r="B116" s="17" t="s">
        <v>248</v>
      </c>
      <c r="C116" s="17" t="s">
        <v>23</v>
      </c>
      <c r="D116" s="18">
        <v>42838</v>
      </c>
      <c r="E116" s="17" t="s">
        <v>17</v>
      </c>
      <c r="F116" s="17">
        <v>15546513413</v>
      </c>
      <c r="G116" s="17" t="s">
        <v>18</v>
      </c>
      <c r="H116" s="17">
        <f>SUMIFS('1508'!N:N,'1508'!A:A,A116)</f>
        <v>0</v>
      </c>
      <c r="I116" s="17">
        <f>SUMIFS('1509'!N:N,'1509'!A:A,A116)</f>
        <v>0</v>
      </c>
      <c r="J116" s="17">
        <f>SUMIFS('1510'!N:N,'1510'!A:A,A116)</f>
        <v>0</v>
      </c>
      <c r="K116" s="17">
        <f>SUMIFS('1511'!N:N,'1511'!A:A,A116)</f>
        <v>0</v>
      </c>
      <c r="L116" s="17">
        <f>SUMIFS('1512'!N:N,'1512'!A:A,A116)</f>
        <v>0</v>
      </c>
      <c r="M116" s="17">
        <f>SUMIFS('1601'!N:N,'1601'!A:A,A116)</f>
        <v>0</v>
      </c>
      <c r="N116" s="17">
        <f>SUMIFS('1602'!N:N,'1602'!A:A,A116)</f>
        <v>0</v>
      </c>
      <c r="O116" s="17">
        <f>SUMIFS('1603'!N:N,'1603'!A:A,A116)</f>
        <v>0</v>
      </c>
      <c r="P116" s="17">
        <f>SUMIFS('1604'!N:N,'1604'!A:A,A116)</f>
        <v>0</v>
      </c>
      <c r="Q116" s="17">
        <f>SUMIFS('1605'!N:N,'1605'!A:A,A116)</f>
        <v>0</v>
      </c>
      <c r="R116" s="17">
        <f>SUMIFS('1606'!N:N,'1606'!A:A,A116)</f>
        <v>0</v>
      </c>
      <c r="S116" s="17">
        <f>SUMIFS('1607'!N:N,'1607'!A:A,A116)</f>
        <v>0</v>
      </c>
      <c r="T116" s="17">
        <f>SUMIFS('1608'!N:N,'1608'!A:A,A116)</f>
        <v>0</v>
      </c>
      <c r="U116" s="17">
        <f>SUMIFS('1609'!N:N,'1609'!A:A,A116)</f>
        <v>0</v>
      </c>
      <c r="V116" s="17">
        <f>SUMIFS('1610'!N:N,'1610'!A:A,A116)</f>
        <v>0</v>
      </c>
      <c r="W116" s="17">
        <f>SUMIFS('1611'!N:N,'1611'!A:A,A116)</f>
        <v>0</v>
      </c>
      <c r="X116" s="17">
        <f>SUMIFS('1612'!N:N,'1612'!A:A,A116)</f>
        <v>0</v>
      </c>
      <c r="Y116" s="17">
        <f>SUMIFS('1701'!N:N,'1701'!A:A,A116)</f>
        <v>0</v>
      </c>
      <c r="Z116" s="17">
        <f>SUMIFS('1702'!N:N,'1702'!A:A,A116)</f>
        <v>0</v>
      </c>
      <c r="AA116" s="17">
        <f>SUMIFS('1703'!N:N,'1703'!A:A,A116)</f>
        <v>0</v>
      </c>
      <c r="AB116" s="17">
        <f>SUMIFS('1704'!N:N,'1704'!A:A,A116)</f>
        <v>266.93</v>
      </c>
      <c r="AC116" s="17">
        <f>SUMIFS('1705'!N:N,'1705'!A:A,A116)</f>
        <v>133.93</v>
      </c>
      <c r="AD116" s="17">
        <f>SUMIFS('1706'!N:N,'1706'!A:A,A116)</f>
        <v>86.15</v>
      </c>
      <c r="AE116" s="17">
        <f>SUMIFS('1707'!N:N,'1707'!A:A,A116)</f>
        <v>0</v>
      </c>
      <c r="AF116" s="17">
        <f>SUMIFS('1708'!N:N,'1708'!A:A,A116)</f>
        <v>0</v>
      </c>
      <c r="AG116" s="17">
        <f>SUMIFS('1709'!N:N,'1709'!A:A,A116)</f>
        <v>0</v>
      </c>
      <c r="AH116" s="17">
        <f>SUMIFS('1710'!N:N,'1710'!A:A,A116)</f>
        <v>0</v>
      </c>
      <c r="AI116" s="17">
        <f>SUMIFS('1711'!N:N,'1711'!A:A,A116)</f>
        <v>0</v>
      </c>
      <c r="AJ116" s="17">
        <f>SUMIFS('1712'!N:N,'1712'!A:A,A116)</f>
        <v>0</v>
      </c>
      <c r="AK116" s="17">
        <f>SUMIFS('1801'!N:N,'1801'!A:A,A116)</f>
        <v>0</v>
      </c>
      <c r="AL116" s="17">
        <f>SUMIFS('1802'!N:N,'1802'!A:A,A116)</f>
        <v>0</v>
      </c>
      <c r="AM116" s="20">
        <f t="shared" si="3"/>
        <v>487.01</v>
      </c>
    </row>
    <row r="117" spans="1:39">
      <c r="A117" s="17">
        <v>240139</v>
      </c>
      <c r="B117" s="17" t="s">
        <v>249</v>
      </c>
      <c r="C117" s="17" t="s">
        <v>23</v>
      </c>
      <c r="D117" s="18">
        <v>42838</v>
      </c>
      <c r="E117" s="17" t="s">
        <v>17</v>
      </c>
      <c r="F117" s="17">
        <v>15546513417</v>
      </c>
      <c r="G117" s="17" t="s">
        <v>18</v>
      </c>
      <c r="H117" s="17">
        <f>SUMIFS('1508'!N:N,'1508'!A:A,A117)</f>
        <v>0</v>
      </c>
      <c r="I117" s="17">
        <f>SUMIFS('1509'!N:N,'1509'!A:A,A117)</f>
        <v>0</v>
      </c>
      <c r="J117" s="17">
        <f>SUMIFS('1510'!N:N,'1510'!A:A,A117)</f>
        <v>0</v>
      </c>
      <c r="K117" s="17">
        <f>SUMIFS('1511'!N:N,'1511'!A:A,A117)</f>
        <v>0</v>
      </c>
      <c r="L117" s="17">
        <f>SUMIFS('1512'!N:N,'1512'!A:A,A117)</f>
        <v>0</v>
      </c>
      <c r="M117" s="17">
        <f>SUMIFS('1601'!N:N,'1601'!A:A,A117)</f>
        <v>0</v>
      </c>
      <c r="N117" s="17">
        <f>SUMIFS('1602'!N:N,'1602'!A:A,A117)</f>
        <v>0</v>
      </c>
      <c r="O117" s="17">
        <f>SUMIFS('1603'!N:N,'1603'!A:A,A117)</f>
        <v>0</v>
      </c>
      <c r="P117" s="17">
        <f>SUMIFS('1604'!N:N,'1604'!A:A,A117)</f>
        <v>0</v>
      </c>
      <c r="Q117" s="17">
        <f>SUMIFS('1605'!N:N,'1605'!A:A,A117)</f>
        <v>0</v>
      </c>
      <c r="R117" s="17">
        <f>SUMIFS('1606'!N:N,'1606'!A:A,A117)</f>
        <v>0</v>
      </c>
      <c r="S117" s="17">
        <f>SUMIFS('1607'!N:N,'1607'!A:A,A117)</f>
        <v>0</v>
      </c>
      <c r="T117" s="17">
        <f>SUMIFS('1608'!N:N,'1608'!A:A,A117)</f>
        <v>0</v>
      </c>
      <c r="U117" s="17">
        <f>SUMIFS('1609'!N:N,'1609'!A:A,A117)</f>
        <v>0</v>
      </c>
      <c r="V117" s="17">
        <f>SUMIFS('1610'!N:N,'1610'!A:A,A117)</f>
        <v>0</v>
      </c>
      <c r="W117" s="17">
        <f>SUMIFS('1611'!N:N,'1611'!A:A,A117)</f>
        <v>0</v>
      </c>
      <c r="X117" s="17">
        <f>SUMIFS('1612'!N:N,'1612'!A:A,A117)</f>
        <v>0</v>
      </c>
      <c r="Y117" s="17">
        <f>SUMIFS('1701'!N:N,'1701'!A:A,A117)</f>
        <v>0</v>
      </c>
      <c r="Z117" s="17">
        <f>SUMIFS('1702'!N:N,'1702'!A:A,A117)</f>
        <v>0</v>
      </c>
      <c r="AA117" s="17">
        <f>SUMIFS('1703'!N:N,'1703'!A:A,A117)</f>
        <v>0</v>
      </c>
      <c r="AB117" s="17">
        <f>SUMIFS('1704'!N:N,'1704'!A:A,A117)</f>
        <v>0</v>
      </c>
      <c r="AC117" s="17">
        <f>SUMIFS('1705'!N:N,'1705'!A:A,A117)</f>
        <v>0</v>
      </c>
      <c r="AD117" s="17">
        <f>SUMIFS('1706'!N:N,'1706'!A:A,A117)</f>
        <v>0</v>
      </c>
      <c r="AE117" s="17">
        <f>SUMIFS('1707'!N:N,'1707'!A:A,A117)</f>
        <v>0</v>
      </c>
      <c r="AF117" s="17">
        <f>SUMIFS('1708'!N:N,'1708'!A:A,A117)</f>
        <v>0</v>
      </c>
      <c r="AG117" s="17">
        <f>SUMIFS('1709'!N:N,'1709'!A:A,A117)</f>
        <v>0.01</v>
      </c>
      <c r="AH117" s="17">
        <f>SUMIFS('1710'!N:N,'1710'!A:A,A117)</f>
        <v>2.2</v>
      </c>
      <c r="AI117" s="17">
        <f>SUMIFS('1711'!N:N,'1711'!A:A,A117)</f>
        <v>0</v>
      </c>
      <c r="AJ117" s="17">
        <f>SUMIFS('1712'!N:N,'1712'!A:A,A117)</f>
        <v>0</v>
      </c>
      <c r="AK117" s="17">
        <f>SUMIFS('1801'!N:N,'1801'!A:A,A117)</f>
        <v>23.08</v>
      </c>
      <c r="AL117" s="17">
        <f>SUMIFS('1802'!N:N,'1802'!A:A,A117)</f>
        <v>23.08</v>
      </c>
      <c r="AM117" s="20">
        <f t="shared" si="3"/>
        <v>48.37</v>
      </c>
    </row>
    <row r="118" spans="1:39">
      <c r="A118" s="17">
        <v>240588</v>
      </c>
      <c r="B118" s="17" t="s">
        <v>253</v>
      </c>
      <c r="C118" s="17" t="s">
        <v>23</v>
      </c>
      <c r="D118" s="18">
        <v>42856</v>
      </c>
      <c r="E118" s="17" t="s">
        <v>17</v>
      </c>
      <c r="F118" s="17">
        <v>15663875317</v>
      </c>
      <c r="G118" s="17" t="s">
        <v>18</v>
      </c>
      <c r="H118" s="17">
        <f>SUMIFS('1508'!N:N,'1508'!A:A,A118)</f>
        <v>0</v>
      </c>
      <c r="I118" s="17">
        <f>SUMIFS('1509'!N:N,'1509'!A:A,A118)</f>
        <v>0</v>
      </c>
      <c r="J118" s="17">
        <f>SUMIFS('1510'!N:N,'1510'!A:A,A118)</f>
        <v>0</v>
      </c>
      <c r="K118" s="17">
        <f>SUMIFS('1511'!N:N,'1511'!A:A,A118)</f>
        <v>0</v>
      </c>
      <c r="L118" s="17">
        <f>SUMIFS('1512'!N:N,'1512'!A:A,A118)</f>
        <v>0</v>
      </c>
      <c r="M118" s="17">
        <f>SUMIFS('1601'!N:N,'1601'!A:A,A118)</f>
        <v>0</v>
      </c>
      <c r="N118" s="17">
        <f>SUMIFS('1602'!N:N,'1602'!A:A,A118)</f>
        <v>0</v>
      </c>
      <c r="O118" s="17">
        <f>SUMIFS('1603'!N:N,'1603'!A:A,A118)</f>
        <v>0</v>
      </c>
      <c r="P118" s="17">
        <f>SUMIFS('1604'!N:N,'1604'!A:A,A118)</f>
        <v>0</v>
      </c>
      <c r="Q118" s="17">
        <f>SUMIFS('1605'!N:N,'1605'!A:A,A118)</f>
        <v>0</v>
      </c>
      <c r="R118" s="17">
        <f>SUMIFS('1606'!N:N,'1606'!A:A,A118)</f>
        <v>0</v>
      </c>
      <c r="S118" s="17">
        <f>SUMIFS('1607'!N:N,'1607'!A:A,A118)</f>
        <v>0</v>
      </c>
      <c r="T118" s="17">
        <f>SUMIFS('1608'!N:N,'1608'!A:A,A118)</f>
        <v>0</v>
      </c>
      <c r="U118" s="17">
        <f>SUMIFS('1609'!N:N,'1609'!A:A,A118)</f>
        <v>0</v>
      </c>
      <c r="V118" s="17">
        <f>SUMIFS('1610'!N:N,'1610'!A:A,A118)</f>
        <v>0</v>
      </c>
      <c r="W118" s="17">
        <f>SUMIFS('1611'!N:N,'1611'!A:A,A118)</f>
        <v>0</v>
      </c>
      <c r="X118" s="17">
        <f>SUMIFS('1612'!N:N,'1612'!A:A,A118)</f>
        <v>0</v>
      </c>
      <c r="Y118" s="17">
        <f>SUMIFS('1701'!N:N,'1701'!A:A,A118)</f>
        <v>0</v>
      </c>
      <c r="Z118" s="17">
        <f>SUMIFS('1702'!N:N,'1702'!A:A,A118)</f>
        <v>0</v>
      </c>
      <c r="AA118" s="17">
        <f>SUMIFS('1703'!N:N,'1703'!A:A,A118)</f>
        <v>0</v>
      </c>
      <c r="AB118" s="17">
        <f>SUMIFS('1704'!N:N,'1704'!A:A,A118)</f>
        <v>0</v>
      </c>
      <c r="AC118" s="17">
        <f>SUMIFS('1705'!N:N,'1705'!A:A,A118)</f>
        <v>5</v>
      </c>
      <c r="AD118" s="17">
        <f>SUMIFS('1706'!N:N,'1706'!A:A,A118)</f>
        <v>5</v>
      </c>
      <c r="AE118" s="17">
        <f>SUMIFS('1707'!N:N,'1707'!A:A,A118)</f>
        <v>5</v>
      </c>
      <c r="AF118" s="17">
        <f>SUMIFS('1708'!N:N,'1708'!A:A,A118)</f>
        <v>5</v>
      </c>
      <c r="AG118" s="17">
        <f>SUMIFS('1709'!N:N,'1709'!A:A,A118)</f>
        <v>5.07</v>
      </c>
      <c r="AH118" s="17">
        <f>SUMIFS('1710'!N:N,'1710'!A:A,A118)</f>
        <v>5</v>
      </c>
      <c r="AI118" s="17">
        <f>SUMIFS('1711'!N:N,'1711'!A:A,A118)</f>
        <v>5.81</v>
      </c>
      <c r="AJ118" s="17">
        <f>SUMIFS('1712'!N:N,'1712'!A:A,A118)</f>
        <v>5</v>
      </c>
      <c r="AK118" s="17">
        <f>SUMIFS('1801'!N:N,'1801'!A:A,A118)</f>
        <v>5</v>
      </c>
      <c r="AL118" s="17">
        <f>SUMIFS('1802'!N:N,'1802'!A:A,A118)</f>
        <v>5</v>
      </c>
      <c r="AM118" s="20">
        <f t="shared" si="3"/>
        <v>50.88</v>
      </c>
    </row>
    <row r="119" spans="1:39">
      <c r="A119" s="17">
        <v>240810</v>
      </c>
      <c r="B119" s="17" t="s">
        <v>255</v>
      </c>
      <c r="C119" s="17" t="s">
        <v>16</v>
      </c>
      <c r="D119" s="18">
        <v>42865</v>
      </c>
      <c r="E119" s="17" t="s">
        <v>17</v>
      </c>
      <c r="F119" s="17">
        <v>13089006082</v>
      </c>
      <c r="G119" s="17" t="s">
        <v>18</v>
      </c>
      <c r="H119" s="17">
        <f>SUMIFS('1508'!N:N,'1508'!A:A,A119)</f>
        <v>0</v>
      </c>
      <c r="I119" s="17">
        <f>SUMIFS('1509'!N:N,'1509'!A:A,A119)</f>
        <v>0</v>
      </c>
      <c r="J119" s="17">
        <f>SUMIFS('1510'!N:N,'1510'!A:A,A119)</f>
        <v>0</v>
      </c>
      <c r="K119" s="17">
        <f>SUMIFS('1511'!N:N,'1511'!A:A,A119)</f>
        <v>0</v>
      </c>
      <c r="L119" s="17">
        <f>SUMIFS('1512'!N:N,'1512'!A:A,A119)</f>
        <v>0</v>
      </c>
      <c r="M119" s="17">
        <f>SUMIFS('1601'!N:N,'1601'!A:A,A119)</f>
        <v>0</v>
      </c>
      <c r="N119" s="17">
        <f>SUMIFS('1602'!N:N,'1602'!A:A,A119)</f>
        <v>0</v>
      </c>
      <c r="O119" s="17">
        <f>SUMIFS('1603'!N:N,'1603'!A:A,A119)</f>
        <v>0</v>
      </c>
      <c r="P119" s="17">
        <f>SUMIFS('1604'!N:N,'1604'!A:A,A119)</f>
        <v>0</v>
      </c>
      <c r="Q119" s="17">
        <f>SUMIFS('1605'!N:N,'1605'!A:A,A119)</f>
        <v>0</v>
      </c>
      <c r="R119" s="17">
        <f>SUMIFS('1606'!N:N,'1606'!A:A,A119)</f>
        <v>0</v>
      </c>
      <c r="S119" s="17">
        <f>SUMIFS('1607'!N:N,'1607'!A:A,A119)</f>
        <v>0</v>
      </c>
      <c r="T119" s="17">
        <f>SUMIFS('1608'!N:N,'1608'!A:A,A119)</f>
        <v>0</v>
      </c>
      <c r="U119" s="17">
        <f>SUMIFS('1609'!N:N,'1609'!A:A,A119)</f>
        <v>0</v>
      </c>
      <c r="V119" s="17">
        <f>SUMIFS('1610'!N:N,'1610'!A:A,A119)</f>
        <v>0</v>
      </c>
      <c r="W119" s="17">
        <f>SUMIFS('1611'!N:N,'1611'!A:A,A119)</f>
        <v>0</v>
      </c>
      <c r="X119" s="17">
        <f>SUMIFS('1612'!N:N,'1612'!A:A,A119)</f>
        <v>0</v>
      </c>
      <c r="Y119" s="17">
        <f>SUMIFS('1701'!N:N,'1701'!A:A,A119)</f>
        <v>0</v>
      </c>
      <c r="Z119" s="17">
        <f>SUMIFS('1702'!N:N,'1702'!A:A,A119)</f>
        <v>0</v>
      </c>
      <c r="AA119" s="17">
        <f>SUMIFS('1703'!N:N,'1703'!A:A,A119)</f>
        <v>0</v>
      </c>
      <c r="AB119" s="17">
        <f>SUMIFS('1704'!N:N,'1704'!A:A,A119)</f>
        <v>0</v>
      </c>
      <c r="AC119" s="17">
        <f>SUMIFS('1705'!N:N,'1705'!A:A,A119)</f>
        <v>20</v>
      </c>
      <c r="AD119" s="17">
        <f>SUMIFS('1706'!N:N,'1706'!A:A,A119)</f>
        <v>20</v>
      </c>
      <c r="AE119" s="17">
        <f>SUMIFS('1707'!N:N,'1707'!A:A,A119)</f>
        <v>0</v>
      </c>
      <c r="AF119" s="17">
        <f>SUMIFS('1708'!N:N,'1708'!A:A,A119)</f>
        <v>0</v>
      </c>
      <c r="AG119" s="17">
        <f>SUMIFS('1709'!N:N,'1709'!A:A,A119)</f>
        <v>0</v>
      </c>
      <c r="AH119" s="17">
        <f>SUMIFS('1710'!N:N,'1710'!A:A,A119)</f>
        <v>0</v>
      </c>
      <c r="AI119" s="17">
        <f>SUMIFS('1711'!N:N,'1711'!A:A,A119)</f>
        <v>0</v>
      </c>
      <c r="AJ119" s="17">
        <f>SUMIFS('1712'!N:N,'1712'!A:A,A119)</f>
        <v>0</v>
      </c>
      <c r="AK119" s="17">
        <f>SUMIFS('1801'!N:N,'1801'!A:A,A119)</f>
        <v>0</v>
      </c>
      <c r="AL119" s="17">
        <f>SUMIFS('1802'!N:N,'1802'!A:A,A119)</f>
        <v>0</v>
      </c>
      <c r="AM119" s="20">
        <f t="shared" si="3"/>
        <v>40</v>
      </c>
    </row>
    <row r="120" spans="1:39">
      <c r="A120" s="17">
        <v>240816</v>
      </c>
      <c r="B120" s="17" t="s">
        <v>256</v>
      </c>
      <c r="C120" s="17" t="s">
        <v>20</v>
      </c>
      <c r="D120" s="18">
        <v>42865</v>
      </c>
      <c r="E120" s="17" t="s">
        <v>17</v>
      </c>
      <c r="F120" s="17">
        <v>13091817991</v>
      </c>
      <c r="G120" s="17" t="s">
        <v>18</v>
      </c>
      <c r="H120" s="17">
        <f>SUMIFS('1508'!N:N,'1508'!A:A,A120)</f>
        <v>0</v>
      </c>
      <c r="I120" s="17">
        <f>SUMIFS('1509'!N:N,'1509'!A:A,A120)</f>
        <v>0</v>
      </c>
      <c r="J120" s="17">
        <f>SUMIFS('1510'!N:N,'1510'!A:A,A120)</f>
        <v>0</v>
      </c>
      <c r="K120" s="17">
        <f>SUMIFS('1511'!N:N,'1511'!A:A,A120)</f>
        <v>0</v>
      </c>
      <c r="L120" s="17">
        <f>SUMIFS('1512'!N:N,'1512'!A:A,A120)</f>
        <v>0</v>
      </c>
      <c r="M120" s="17">
        <f>SUMIFS('1601'!N:N,'1601'!A:A,A120)</f>
        <v>0</v>
      </c>
      <c r="N120" s="17">
        <f>SUMIFS('1602'!N:N,'1602'!A:A,A120)</f>
        <v>0</v>
      </c>
      <c r="O120" s="17">
        <f>SUMIFS('1603'!N:N,'1603'!A:A,A120)</f>
        <v>0</v>
      </c>
      <c r="P120" s="17">
        <f>SUMIFS('1604'!N:N,'1604'!A:A,A120)</f>
        <v>0</v>
      </c>
      <c r="Q120" s="17">
        <f>SUMIFS('1605'!N:N,'1605'!A:A,A120)</f>
        <v>0</v>
      </c>
      <c r="R120" s="17">
        <f>SUMIFS('1606'!N:N,'1606'!A:A,A120)</f>
        <v>0</v>
      </c>
      <c r="S120" s="17">
        <f>SUMIFS('1607'!N:N,'1607'!A:A,A120)</f>
        <v>0</v>
      </c>
      <c r="T120" s="17">
        <f>SUMIFS('1608'!N:N,'1608'!A:A,A120)</f>
        <v>0</v>
      </c>
      <c r="U120" s="17">
        <f>SUMIFS('1609'!N:N,'1609'!A:A,A120)</f>
        <v>0</v>
      </c>
      <c r="V120" s="17">
        <f>SUMIFS('1610'!N:N,'1610'!A:A,A120)</f>
        <v>0</v>
      </c>
      <c r="W120" s="17">
        <f>SUMIFS('1611'!N:N,'1611'!A:A,A120)</f>
        <v>0</v>
      </c>
      <c r="X120" s="17">
        <f>SUMIFS('1612'!N:N,'1612'!A:A,A120)</f>
        <v>0</v>
      </c>
      <c r="Y120" s="17">
        <f>SUMIFS('1701'!N:N,'1701'!A:A,A120)</f>
        <v>0</v>
      </c>
      <c r="Z120" s="17">
        <f>SUMIFS('1702'!N:N,'1702'!A:A,A120)</f>
        <v>0</v>
      </c>
      <c r="AA120" s="17">
        <f>SUMIFS('1703'!N:N,'1703'!A:A,A120)</f>
        <v>0</v>
      </c>
      <c r="AB120" s="17">
        <f>SUMIFS('1704'!N:N,'1704'!A:A,A120)</f>
        <v>0</v>
      </c>
      <c r="AC120" s="17">
        <f>SUMIFS('1705'!N:N,'1705'!A:A,A120)</f>
        <v>2.5</v>
      </c>
      <c r="AD120" s="17">
        <f>SUMIFS('1706'!N:N,'1706'!A:A,A120)</f>
        <v>0</v>
      </c>
      <c r="AE120" s="17">
        <f>SUMIFS('1707'!N:N,'1707'!A:A,A120)</f>
        <v>0</v>
      </c>
      <c r="AF120" s="17">
        <f>SUMIFS('1708'!N:N,'1708'!A:A,A120)</f>
        <v>0</v>
      </c>
      <c r="AG120" s="17">
        <f>SUMIFS('1709'!N:N,'1709'!A:A,A120)</f>
        <v>4.57</v>
      </c>
      <c r="AH120" s="17">
        <f>SUMIFS('1710'!N:N,'1710'!A:A,A120)</f>
        <v>4.78</v>
      </c>
      <c r="AI120" s="17">
        <f>SUMIFS('1711'!N:N,'1711'!A:A,A120)</f>
        <v>0</v>
      </c>
      <c r="AJ120" s="17">
        <f>SUMIFS('1712'!N:N,'1712'!A:A,A120)</f>
        <v>2.93</v>
      </c>
      <c r="AK120" s="17">
        <f>SUMIFS('1801'!N:N,'1801'!A:A,A120)</f>
        <v>2.5</v>
      </c>
      <c r="AL120" s="17">
        <f>SUMIFS('1802'!N:N,'1802'!A:A,A120)</f>
        <v>2.5</v>
      </c>
      <c r="AM120" s="20">
        <f t="shared" si="3"/>
        <v>19.78</v>
      </c>
    </row>
    <row r="121" spans="1:39">
      <c r="A121" s="17">
        <v>241109</v>
      </c>
      <c r="B121" s="17" t="s">
        <v>258</v>
      </c>
      <c r="C121" s="17" t="s">
        <v>16</v>
      </c>
      <c r="D121" s="18">
        <v>42874</v>
      </c>
      <c r="E121" s="17" t="s">
        <v>17</v>
      </c>
      <c r="F121" s="17">
        <v>13298771513</v>
      </c>
      <c r="G121" s="17" t="s">
        <v>18</v>
      </c>
      <c r="H121" s="17">
        <f>SUMIFS('1508'!N:N,'1508'!A:A,A121)</f>
        <v>0</v>
      </c>
      <c r="I121" s="17">
        <f>SUMIFS('1509'!N:N,'1509'!A:A,A121)</f>
        <v>0</v>
      </c>
      <c r="J121" s="17">
        <f>SUMIFS('1510'!N:N,'1510'!A:A,A121)</f>
        <v>0</v>
      </c>
      <c r="K121" s="17">
        <f>SUMIFS('1511'!N:N,'1511'!A:A,A121)</f>
        <v>0</v>
      </c>
      <c r="L121" s="17">
        <f>SUMIFS('1512'!N:N,'1512'!A:A,A121)</f>
        <v>0</v>
      </c>
      <c r="M121" s="17">
        <f>SUMIFS('1601'!N:N,'1601'!A:A,A121)</f>
        <v>0</v>
      </c>
      <c r="N121" s="17">
        <f>SUMIFS('1602'!N:N,'1602'!A:A,A121)</f>
        <v>0</v>
      </c>
      <c r="O121" s="17">
        <f>SUMIFS('1603'!N:N,'1603'!A:A,A121)</f>
        <v>0</v>
      </c>
      <c r="P121" s="17">
        <f>SUMIFS('1604'!N:N,'1604'!A:A,A121)</f>
        <v>0</v>
      </c>
      <c r="Q121" s="17">
        <f>SUMIFS('1605'!N:N,'1605'!A:A,A121)</f>
        <v>0</v>
      </c>
      <c r="R121" s="17">
        <f>SUMIFS('1606'!N:N,'1606'!A:A,A121)</f>
        <v>0</v>
      </c>
      <c r="S121" s="17">
        <f>SUMIFS('1607'!N:N,'1607'!A:A,A121)</f>
        <v>0</v>
      </c>
      <c r="T121" s="17">
        <f>SUMIFS('1608'!N:N,'1608'!A:A,A121)</f>
        <v>0</v>
      </c>
      <c r="U121" s="17">
        <f>SUMIFS('1609'!N:N,'1609'!A:A,A121)</f>
        <v>0</v>
      </c>
      <c r="V121" s="17">
        <f>SUMIFS('1610'!N:N,'1610'!A:A,A121)</f>
        <v>0</v>
      </c>
      <c r="W121" s="17">
        <f>SUMIFS('1611'!N:N,'1611'!A:A,A121)</f>
        <v>0</v>
      </c>
      <c r="X121" s="17">
        <f>SUMIFS('1612'!N:N,'1612'!A:A,A121)</f>
        <v>0</v>
      </c>
      <c r="Y121" s="17">
        <f>SUMIFS('1701'!N:N,'1701'!A:A,A121)</f>
        <v>0</v>
      </c>
      <c r="Z121" s="17">
        <f>SUMIFS('1702'!N:N,'1702'!A:A,A121)</f>
        <v>0</v>
      </c>
      <c r="AA121" s="17">
        <f>SUMIFS('1703'!N:N,'1703'!A:A,A121)</f>
        <v>0</v>
      </c>
      <c r="AB121" s="17">
        <f>SUMIFS('1704'!N:N,'1704'!A:A,A121)</f>
        <v>0</v>
      </c>
      <c r="AC121" s="17">
        <f>SUMIFS('1705'!N:N,'1705'!A:A,A121)</f>
        <v>0</v>
      </c>
      <c r="AD121" s="17">
        <f>SUMIFS('1706'!N:N,'1706'!A:A,A121)</f>
        <v>0.05</v>
      </c>
      <c r="AE121" s="17">
        <f>SUMIFS('1707'!N:N,'1707'!A:A,A121)</f>
        <v>0.05</v>
      </c>
      <c r="AF121" s="17">
        <f>SUMIFS('1708'!N:N,'1708'!A:A,A121)</f>
        <v>0.77</v>
      </c>
      <c r="AG121" s="17">
        <f>SUMIFS('1709'!N:N,'1709'!A:A,A121)</f>
        <v>0.61</v>
      </c>
      <c r="AH121" s="17">
        <f>SUMIFS('1710'!N:N,'1710'!A:A,A121)</f>
        <v>2.09</v>
      </c>
      <c r="AI121" s="17">
        <f>SUMIFS('1711'!N:N,'1711'!A:A,A121)</f>
        <v>289.16</v>
      </c>
      <c r="AJ121" s="17">
        <f>SUMIFS('1712'!N:N,'1712'!A:A,A121)</f>
        <v>2001.89</v>
      </c>
      <c r="AK121" s="17">
        <f>SUMIFS('1801'!N:N,'1801'!A:A,A121)</f>
        <v>1010.85</v>
      </c>
      <c r="AL121" s="17">
        <f>SUMIFS('1802'!N:N,'1802'!A:A,A121)</f>
        <v>1011.04</v>
      </c>
      <c r="AM121" s="20">
        <f t="shared" si="3"/>
        <v>4316.51</v>
      </c>
    </row>
    <row r="122" spans="1:39">
      <c r="A122" s="17">
        <v>241371</v>
      </c>
      <c r="B122" s="17" t="s">
        <v>260</v>
      </c>
      <c r="C122" s="17" t="s">
        <v>16</v>
      </c>
      <c r="D122" s="18">
        <v>42887</v>
      </c>
      <c r="E122" s="17" t="s">
        <v>17</v>
      </c>
      <c r="F122" s="17">
        <v>13101647615</v>
      </c>
      <c r="G122" s="17" t="s">
        <v>18</v>
      </c>
      <c r="H122" s="17">
        <f>SUMIFS('1508'!N:N,'1508'!A:A,A122)</f>
        <v>0</v>
      </c>
      <c r="I122" s="17">
        <f>SUMIFS('1509'!N:N,'1509'!A:A,A122)</f>
        <v>0</v>
      </c>
      <c r="J122" s="17">
        <f>SUMIFS('1510'!N:N,'1510'!A:A,A122)</f>
        <v>0</v>
      </c>
      <c r="K122" s="17">
        <f>SUMIFS('1511'!N:N,'1511'!A:A,A122)</f>
        <v>0</v>
      </c>
      <c r="L122" s="17">
        <f>SUMIFS('1512'!N:N,'1512'!A:A,A122)</f>
        <v>0</v>
      </c>
      <c r="M122" s="17">
        <f>SUMIFS('1601'!N:N,'1601'!A:A,A122)</f>
        <v>0</v>
      </c>
      <c r="N122" s="17">
        <f>SUMIFS('1602'!N:N,'1602'!A:A,A122)</f>
        <v>0</v>
      </c>
      <c r="O122" s="17">
        <f>SUMIFS('1603'!N:N,'1603'!A:A,A122)</f>
        <v>0</v>
      </c>
      <c r="P122" s="17">
        <f>SUMIFS('1604'!N:N,'1604'!A:A,A122)</f>
        <v>0</v>
      </c>
      <c r="Q122" s="17">
        <f>SUMIFS('1605'!N:N,'1605'!A:A,A122)</f>
        <v>0</v>
      </c>
      <c r="R122" s="17">
        <f>SUMIFS('1606'!N:N,'1606'!A:A,A122)</f>
        <v>0</v>
      </c>
      <c r="S122" s="17">
        <f>SUMIFS('1607'!N:N,'1607'!A:A,A122)</f>
        <v>0</v>
      </c>
      <c r="T122" s="17">
        <f>SUMIFS('1608'!N:N,'1608'!A:A,A122)</f>
        <v>0</v>
      </c>
      <c r="U122" s="17">
        <f>SUMIFS('1609'!N:N,'1609'!A:A,A122)</f>
        <v>0</v>
      </c>
      <c r="V122" s="17">
        <f>SUMIFS('1610'!N:N,'1610'!A:A,A122)</f>
        <v>0</v>
      </c>
      <c r="W122" s="17">
        <f>SUMIFS('1611'!N:N,'1611'!A:A,A122)</f>
        <v>0</v>
      </c>
      <c r="X122" s="17">
        <f>SUMIFS('1612'!N:N,'1612'!A:A,A122)</f>
        <v>0</v>
      </c>
      <c r="Y122" s="17">
        <f>SUMIFS('1701'!N:N,'1701'!A:A,A122)</f>
        <v>0</v>
      </c>
      <c r="Z122" s="17">
        <f>SUMIFS('1702'!N:N,'1702'!A:A,A122)</f>
        <v>0</v>
      </c>
      <c r="AA122" s="17">
        <f>SUMIFS('1703'!N:N,'1703'!A:A,A122)</f>
        <v>0</v>
      </c>
      <c r="AB122" s="17">
        <f>SUMIFS('1704'!N:N,'1704'!A:A,A122)</f>
        <v>0</v>
      </c>
      <c r="AC122" s="17">
        <f>SUMIFS('1705'!N:N,'1705'!A:A,A122)</f>
        <v>0</v>
      </c>
      <c r="AD122" s="17">
        <f>SUMIFS('1706'!N:N,'1706'!A:A,A122)</f>
        <v>60</v>
      </c>
      <c r="AE122" s="17">
        <f>SUMIFS('1707'!N:N,'1707'!A:A,A122)</f>
        <v>0</v>
      </c>
      <c r="AF122" s="17">
        <f>SUMIFS('1708'!N:N,'1708'!A:A,A122)</f>
        <v>0</v>
      </c>
      <c r="AG122" s="17">
        <f>SUMIFS('1709'!N:N,'1709'!A:A,A122)</f>
        <v>0</v>
      </c>
      <c r="AH122" s="17">
        <f>SUMIFS('1710'!N:N,'1710'!A:A,A122)</f>
        <v>0</v>
      </c>
      <c r="AI122" s="17">
        <f>SUMIFS('1711'!N:N,'1711'!A:A,A122)</f>
        <v>0</v>
      </c>
      <c r="AJ122" s="17">
        <f>SUMIFS('1712'!N:N,'1712'!A:A,A122)</f>
        <v>0</v>
      </c>
      <c r="AK122" s="17">
        <f>SUMIFS('1801'!N:N,'1801'!A:A,A122)</f>
        <v>0</v>
      </c>
      <c r="AL122" s="17">
        <f>SUMIFS('1802'!N:N,'1802'!A:A,A122)</f>
        <v>0</v>
      </c>
      <c r="AM122" s="20">
        <f t="shared" si="3"/>
        <v>60</v>
      </c>
    </row>
    <row r="123" spans="1:39">
      <c r="A123" s="17">
        <v>241535</v>
      </c>
      <c r="B123" s="17" t="s">
        <v>262</v>
      </c>
      <c r="C123" s="17" t="s">
        <v>16</v>
      </c>
      <c r="D123" s="18">
        <v>42892</v>
      </c>
      <c r="E123" s="17" t="s">
        <v>17</v>
      </c>
      <c r="F123" s="17">
        <v>13114590186</v>
      </c>
      <c r="G123" s="17" t="s">
        <v>18</v>
      </c>
      <c r="H123" s="17">
        <f>SUMIFS('1508'!N:N,'1508'!A:A,A123)</f>
        <v>0</v>
      </c>
      <c r="I123" s="17">
        <f>SUMIFS('1509'!N:N,'1509'!A:A,A123)</f>
        <v>0</v>
      </c>
      <c r="J123" s="17">
        <f>SUMIFS('1510'!N:N,'1510'!A:A,A123)</f>
        <v>0</v>
      </c>
      <c r="K123" s="17">
        <f>SUMIFS('1511'!N:N,'1511'!A:A,A123)</f>
        <v>0</v>
      </c>
      <c r="L123" s="17">
        <f>SUMIFS('1512'!N:N,'1512'!A:A,A123)</f>
        <v>0</v>
      </c>
      <c r="M123" s="17">
        <f>SUMIFS('1601'!N:N,'1601'!A:A,A123)</f>
        <v>0</v>
      </c>
      <c r="N123" s="17">
        <f>SUMIFS('1602'!N:N,'1602'!A:A,A123)</f>
        <v>0</v>
      </c>
      <c r="O123" s="17">
        <f>SUMIFS('1603'!N:N,'1603'!A:A,A123)</f>
        <v>0</v>
      </c>
      <c r="P123" s="17">
        <f>SUMIFS('1604'!N:N,'1604'!A:A,A123)</f>
        <v>0</v>
      </c>
      <c r="Q123" s="17">
        <f>SUMIFS('1605'!N:N,'1605'!A:A,A123)</f>
        <v>0</v>
      </c>
      <c r="R123" s="17">
        <f>SUMIFS('1606'!N:N,'1606'!A:A,A123)</f>
        <v>0</v>
      </c>
      <c r="S123" s="17">
        <f>SUMIFS('1607'!N:N,'1607'!A:A,A123)</f>
        <v>0</v>
      </c>
      <c r="T123" s="17">
        <f>SUMIFS('1608'!N:N,'1608'!A:A,A123)</f>
        <v>0</v>
      </c>
      <c r="U123" s="17">
        <f>SUMIFS('1609'!N:N,'1609'!A:A,A123)</f>
        <v>0</v>
      </c>
      <c r="V123" s="17">
        <f>SUMIFS('1610'!N:N,'1610'!A:A,A123)</f>
        <v>0</v>
      </c>
      <c r="W123" s="17">
        <f>SUMIFS('1611'!N:N,'1611'!A:A,A123)</f>
        <v>0</v>
      </c>
      <c r="X123" s="17">
        <f>SUMIFS('1612'!N:N,'1612'!A:A,A123)</f>
        <v>0</v>
      </c>
      <c r="Y123" s="17">
        <f>SUMIFS('1701'!N:N,'1701'!A:A,A123)</f>
        <v>0</v>
      </c>
      <c r="Z123" s="17">
        <f>SUMIFS('1702'!N:N,'1702'!A:A,A123)</f>
        <v>0</v>
      </c>
      <c r="AA123" s="17">
        <f>SUMIFS('1703'!N:N,'1703'!A:A,A123)</f>
        <v>0</v>
      </c>
      <c r="AB123" s="17">
        <f>SUMIFS('1704'!N:N,'1704'!A:A,A123)</f>
        <v>0</v>
      </c>
      <c r="AC123" s="17">
        <f>SUMIFS('1705'!N:N,'1705'!A:A,A123)</f>
        <v>0</v>
      </c>
      <c r="AD123" s="17">
        <f>SUMIFS('1706'!N:N,'1706'!A:A,A123)</f>
        <v>10</v>
      </c>
      <c r="AE123" s="17">
        <f>SUMIFS('1707'!N:N,'1707'!A:A,A123)</f>
        <v>0</v>
      </c>
      <c r="AF123" s="17">
        <f>SUMIFS('1708'!N:N,'1708'!A:A,A123)</f>
        <v>0</v>
      </c>
      <c r="AG123" s="17">
        <f>SUMIFS('1709'!N:N,'1709'!A:A,A123)</f>
        <v>0</v>
      </c>
      <c r="AH123" s="17">
        <f>SUMIFS('1710'!N:N,'1710'!A:A,A123)</f>
        <v>0</v>
      </c>
      <c r="AI123" s="17">
        <f>SUMIFS('1711'!N:N,'1711'!A:A,A123)</f>
        <v>0</v>
      </c>
      <c r="AJ123" s="17">
        <f>SUMIFS('1712'!N:N,'1712'!A:A,A123)</f>
        <v>0</v>
      </c>
      <c r="AK123" s="17">
        <f>SUMIFS('1801'!N:N,'1801'!A:A,A123)</f>
        <v>0</v>
      </c>
      <c r="AL123" s="17">
        <f>SUMIFS('1802'!N:N,'1802'!A:A,A123)</f>
        <v>0</v>
      </c>
      <c r="AM123" s="20">
        <f t="shared" si="3"/>
        <v>10</v>
      </c>
    </row>
    <row r="124" spans="1:39">
      <c r="A124" s="17">
        <v>242191</v>
      </c>
      <c r="B124" s="17" t="s">
        <v>264</v>
      </c>
      <c r="C124" s="17" t="s">
        <v>23</v>
      </c>
      <c r="D124" s="18">
        <v>42921</v>
      </c>
      <c r="E124" s="17" t="s">
        <v>17</v>
      </c>
      <c r="F124" s="17">
        <v>13029847190</v>
      </c>
      <c r="G124" s="17" t="s">
        <v>18</v>
      </c>
      <c r="H124" s="17">
        <f>SUMIFS('1508'!N:N,'1508'!A:A,A124)</f>
        <v>0</v>
      </c>
      <c r="I124" s="17">
        <f>SUMIFS('1509'!N:N,'1509'!A:A,A124)</f>
        <v>0</v>
      </c>
      <c r="J124" s="17">
        <f>SUMIFS('1510'!N:N,'1510'!A:A,A124)</f>
        <v>0</v>
      </c>
      <c r="K124" s="17">
        <f>SUMIFS('1511'!N:N,'1511'!A:A,A124)</f>
        <v>0</v>
      </c>
      <c r="L124" s="17">
        <f>SUMIFS('1512'!N:N,'1512'!A:A,A124)</f>
        <v>0</v>
      </c>
      <c r="M124" s="17">
        <f>SUMIFS('1601'!N:N,'1601'!A:A,A124)</f>
        <v>0</v>
      </c>
      <c r="N124" s="17">
        <f>SUMIFS('1602'!N:N,'1602'!A:A,A124)</f>
        <v>0</v>
      </c>
      <c r="O124" s="17">
        <f>SUMIFS('1603'!N:N,'1603'!A:A,A124)</f>
        <v>0</v>
      </c>
      <c r="P124" s="17">
        <f>SUMIFS('1604'!N:N,'1604'!A:A,A124)</f>
        <v>0</v>
      </c>
      <c r="Q124" s="17">
        <f>SUMIFS('1605'!N:N,'1605'!A:A,A124)</f>
        <v>0</v>
      </c>
      <c r="R124" s="17">
        <f>SUMIFS('1606'!N:N,'1606'!A:A,A124)</f>
        <v>0</v>
      </c>
      <c r="S124" s="17">
        <f>SUMIFS('1607'!N:N,'1607'!A:A,A124)</f>
        <v>0</v>
      </c>
      <c r="T124" s="17">
        <f>SUMIFS('1608'!N:N,'1608'!A:A,A124)</f>
        <v>0</v>
      </c>
      <c r="U124" s="17">
        <f>SUMIFS('1609'!N:N,'1609'!A:A,A124)</f>
        <v>0</v>
      </c>
      <c r="V124" s="17">
        <f>SUMIFS('1610'!N:N,'1610'!A:A,A124)</f>
        <v>0</v>
      </c>
      <c r="W124" s="17">
        <f>SUMIFS('1611'!N:N,'1611'!A:A,A124)</f>
        <v>0</v>
      </c>
      <c r="X124" s="17">
        <f>SUMIFS('1612'!N:N,'1612'!A:A,A124)</f>
        <v>0</v>
      </c>
      <c r="Y124" s="17">
        <f>SUMIFS('1701'!N:N,'1701'!A:A,A124)</f>
        <v>0</v>
      </c>
      <c r="Z124" s="17">
        <f>SUMIFS('1702'!N:N,'1702'!A:A,A124)</f>
        <v>0</v>
      </c>
      <c r="AA124" s="17">
        <f>SUMIFS('1703'!N:N,'1703'!A:A,A124)</f>
        <v>0</v>
      </c>
      <c r="AB124" s="17">
        <f>SUMIFS('1704'!N:N,'1704'!A:A,A124)</f>
        <v>0</v>
      </c>
      <c r="AC124" s="17">
        <f>SUMIFS('1705'!N:N,'1705'!A:A,A124)</f>
        <v>0</v>
      </c>
      <c r="AD124" s="17">
        <f>SUMIFS('1706'!N:N,'1706'!A:A,A124)</f>
        <v>0</v>
      </c>
      <c r="AE124" s="17">
        <f>SUMIFS('1707'!N:N,'1707'!A:A,A124)</f>
        <v>10</v>
      </c>
      <c r="AF124" s="17">
        <f>SUMIFS('1708'!N:N,'1708'!A:A,A124)</f>
        <v>10</v>
      </c>
      <c r="AG124" s="17">
        <f>SUMIFS('1709'!N:N,'1709'!A:A,A124)</f>
        <v>10</v>
      </c>
      <c r="AH124" s="17">
        <f>SUMIFS('1710'!N:N,'1710'!A:A,A124)</f>
        <v>10</v>
      </c>
      <c r="AI124" s="17">
        <f>SUMIFS('1711'!N:N,'1711'!A:A,A124)</f>
        <v>10</v>
      </c>
      <c r="AJ124" s="17">
        <f>SUMIFS('1712'!N:N,'1712'!A:A,A124)</f>
        <v>10</v>
      </c>
      <c r="AK124" s="17">
        <f>SUMIFS('1801'!N:N,'1801'!A:A,A124)</f>
        <v>10</v>
      </c>
      <c r="AL124" s="17">
        <f>SUMIFS('1802'!N:N,'1802'!A:A,A124)</f>
        <v>10</v>
      </c>
      <c r="AM124" s="20">
        <f t="shared" si="3"/>
        <v>80</v>
      </c>
    </row>
    <row r="125" spans="1:39">
      <c r="A125" s="17">
        <v>242240</v>
      </c>
      <c r="B125" s="17" t="s">
        <v>265</v>
      </c>
      <c r="C125" s="17" t="s">
        <v>32</v>
      </c>
      <c r="D125" s="18">
        <v>42923</v>
      </c>
      <c r="E125" s="17" t="s">
        <v>17</v>
      </c>
      <c r="F125" s="17">
        <v>13134583975</v>
      </c>
      <c r="G125" s="17" t="s">
        <v>18</v>
      </c>
      <c r="H125" s="17">
        <f>SUMIFS('1508'!N:N,'1508'!A:A,A125)</f>
        <v>0</v>
      </c>
      <c r="I125" s="17">
        <f>SUMIFS('1509'!N:N,'1509'!A:A,A125)</f>
        <v>0</v>
      </c>
      <c r="J125" s="17">
        <f>SUMIFS('1510'!N:N,'1510'!A:A,A125)</f>
        <v>0</v>
      </c>
      <c r="K125" s="17">
        <f>SUMIFS('1511'!N:N,'1511'!A:A,A125)</f>
        <v>0</v>
      </c>
      <c r="L125" s="17">
        <f>SUMIFS('1512'!N:N,'1512'!A:A,A125)</f>
        <v>0</v>
      </c>
      <c r="M125" s="17">
        <f>SUMIFS('1601'!N:N,'1601'!A:A,A125)</f>
        <v>0</v>
      </c>
      <c r="N125" s="17">
        <f>SUMIFS('1602'!N:N,'1602'!A:A,A125)</f>
        <v>0</v>
      </c>
      <c r="O125" s="17">
        <f>SUMIFS('1603'!N:N,'1603'!A:A,A125)</f>
        <v>0</v>
      </c>
      <c r="P125" s="17">
        <f>SUMIFS('1604'!N:N,'1604'!A:A,A125)</f>
        <v>0</v>
      </c>
      <c r="Q125" s="17">
        <f>SUMIFS('1605'!N:N,'1605'!A:A,A125)</f>
        <v>0</v>
      </c>
      <c r="R125" s="17">
        <f>SUMIFS('1606'!N:N,'1606'!A:A,A125)</f>
        <v>0</v>
      </c>
      <c r="S125" s="17">
        <f>SUMIFS('1607'!N:N,'1607'!A:A,A125)</f>
        <v>0</v>
      </c>
      <c r="T125" s="17">
        <f>SUMIFS('1608'!N:N,'1608'!A:A,A125)</f>
        <v>0</v>
      </c>
      <c r="U125" s="17">
        <f>SUMIFS('1609'!N:N,'1609'!A:A,A125)</f>
        <v>0</v>
      </c>
      <c r="V125" s="17">
        <f>SUMIFS('1610'!N:N,'1610'!A:A,A125)</f>
        <v>0</v>
      </c>
      <c r="W125" s="17">
        <f>SUMIFS('1611'!N:N,'1611'!A:A,A125)</f>
        <v>0</v>
      </c>
      <c r="X125" s="17">
        <f>SUMIFS('1612'!N:N,'1612'!A:A,A125)</f>
        <v>0</v>
      </c>
      <c r="Y125" s="17">
        <f>SUMIFS('1701'!N:N,'1701'!A:A,A125)</f>
        <v>0</v>
      </c>
      <c r="Z125" s="17">
        <f>SUMIFS('1702'!N:N,'1702'!A:A,A125)</f>
        <v>0</v>
      </c>
      <c r="AA125" s="17">
        <f>SUMIFS('1703'!N:N,'1703'!A:A,A125)</f>
        <v>0</v>
      </c>
      <c r="AB125" s="17">
        <f>SUMIFS('1704'!N:N,'1704'!A:A,A125)</f>
        <v>0</v>
      </c>
      <c r="AC125" s="17">
        <f>SUMIFS('1705'!N:N,'1705'!A:A,A125)</f>
        <v>0</v>
      </c>
      <c r="AD125" s="17">
        <f>SUMIFS('1706'!N:N,'1706'!A:A,A125)</f>
        <v>0</v>
      </c>
      <c r="AE125" s="17">
        <f>SUMIFS('1707'!N:N,'1707'!A:A,A125)</f>
        <v>50.08</v>
      </c>
      <c r="AF125" s="17">
        <f>SUMIFS('1708'!N:N,'1708'!A:A,A125)</f>
        <v>96.53</v>
      </c>
      <c r="AG125" s="17">
        <f>SUMIFS('1709'!N:N,'1709'!A:A,A125)</f>
        <v>59.21</v>
      </c>
      <c r="AH125" s="17">
        <f>SUMIFS('1710'!N:N,'1710'!A:A,A125)</f>
        <v>54.59</v>
      </c>
      <c r="AI125" s="17">
        <f>SUMIFS('1711'!N:N,'1711'!A:A,A125)</f>
        <v>33.76</v>
      </c>
      <c r="AJ125" s="17">
        <f>SUMIFS('1712'!N:N,'1712'!A:A,A125)</f>
        <v>16.92</v>
      </c>
      <c r="AK125" s="17">
        <f>SUMIFS('1801'!N:N,'1801'!A:A,A125)</f>
        <v>10.52</v>
      </c>
      <c r="AL125" s="17">
        <f>SUMIFS('1802'!N:N,'1802'!A:A,A125)</f>
        <v>10.52</v>
      </c>
      <c r="AM125" s="20">
        <f t="shared" si="3"/>
        <v>332.13</v>
      </c>
    </row>
    <row r="126" spans="1:39">
      <c r="A126" s="17">
        <v>242386</v>
      </c>
      <c r="B126" s="17" t="s">
        <v>267</v>
      </c>
      <c r="C126" s="17" t="s">
        <v>23</v>
      </c>
      <c r="D126" s="18">
        <v>42930</v>
      </c>
      <c r="E126" s="17" t="s">
        <v>17</v>
      </c>
      <c r="F126" s="17">
        <v>15663678729</v>
      </c>
      <c r="G126" s="17" t="s">
        <v>18</v>
      </c>
      <c r="H126" s="17">
        <f>SUMIFS('1508'!N:N,'1508'!A:A,A126)</f>
        <v>0</v>
      </c>
      <c r="I126" s="17">
        <f>SUMIFS('1509'!N:N,'1509'!A:A,A126)</f>
        <v>0</v>
      </c>
      <c r="J126" s="17">
        <f>SUMIFS('1510'!N:N,'1510'!A:A,A126)</f>
        <v>0</v>
      </c>
      <c r="K126" s="17">
        <f>SUMIFS('1511'!N:N,'1511'!A:A,A126)</f>
        <v>0</v>
      </c>
      <c r="L126" s="17">
        <f>SUMIFS('1512'!N:N,'1512'!A:A,A126)</f>
        <v>0</v>
      </c>
      <c r="M126" s="17">
        <f>SUMIFS('1601'!N:N,'1601'!A:A,A126)</f>
        <v>0</v>
      </c>
      <c r="N126" s="17">
        <f>SUMIFS('1602'!N:N,'1602'!A:A,A126)</f>
        <v>0</v>
      </c>
      <c r="O126" s="17">
        <f>SUMIFS('1603'!N:N,'1603'!A:A,A126)</f>
        <v>0</v>
      </c>
      <c r="P126" s="17">
        <f>SUMIFS('1604'!N:N,'1604'!A:A,A126)</f>
        <v>0</v>
      </c>
      <c r="Q126" s="17">
        <f>SUMIFS('1605'!N:N,'1605'!A:A,A126)</f>
        <v>0</v>
      </c>
      <c r="R126" s="17">
        <f>SUMIFS('1606'!N:N,'1606'!A:A,A126)</f>
        <v>0</v>
      </c>
      <c r="S126" s="17">
        <f>SUMIFS('1607'!N:N,'1607'!A:A,A126)</f>
        <v>0</v>
      </c>
      <c r="T126" s="17">
        <f>SUMIFS('1608'!N:N,'1608'!A:A,A126)</f>
        <v>0</v>
      </c>
      <c r="U126" s="17">
        <f>SUMIFS('1609'!N:N,'1609'!A:A,A126)</f>
        <v>0</v>
      </c>
      <c r="V126" s="17">
        <f>SUMIFS('1610'!N:N,'1610'!A:A,A126)</f>
        <v>0</v>
      </c>
      <c r="W126" s="17">
        <f>SUMIFS('1611'!N:N,'1611'!A:A,A126)</f>
        <v>0</v>
      </c>
      <c r="X126" s="17">
        <f>SUMIFS('1612'!N:N,'1612'!A:A,A126)</f>
        <v>0</v>
      </c>
      <c r="Y126" s="17">
        <f>SUMIFS('1701'!N:N,'1701'!A:A,A126)</f>
        <v>0</v>
      </c>
      <c r="Z126" s="17">
        <f>SUMIFS('1702'!N:N,'1702'!A:A,A126)</f>
        <v>0</v>
      </c>
      <c r="AA126" s="17">
        <f>SUMIFS('1703'!N:N,'1703'!A:A,A126)</f>
        <v>0</v>
      </c>
      <c r="AB126" s="17">
        <f>SUMIFS('1704'!N:N,'1704'!A:A,A126)</f>
        <v>0</v>
      </c>
      <c r="AC126" s="17">
        <f>SUMIFS('1705'!N:N,'1705'!A:A,A126)</f>
        <v>0</v>
      </c>
      <c r="AD126" s="17">
        <f>SUMIFS('1706'!N:N,'1706'!A:A,A126)</f>
        <v>0</v>
      </c>
      <c r="AE126" s="17">
        <f>SUMIFS('1707'!N:N,'1707'!A:A,A126)</f>
        <v>5</v>
      </c>
      <c r="AF126" s="17">
        <f>SUMIFS('1708'!N:N,'1708'!A:A,A126)</f>
        <v>4.61</v>
      </c>
      <c r="AG126" s="17">
        <f>SUMIFS('1709'!N:N,'1709'!A:A,A126)</f>
        <v>0</v>
      </c>
      <c r="AH126" s="17">
        <f>SUMIFS('1710'!N:N,'1710'!A:A,A126)</f>
        <v>0</v>
      </c>
      <c r="AI126" s="17">
        <f>SUMIFS('1711'!N:N,'1711'!A:A,A126)</f>
        <v>0</v>
      </c>
      <c r="AJ126" s="17">
        <f>SUMIFS('1712'!N:N,'1712'!A:A,A126)</f>
        <v>0</v>
      </c>
      <c r="AK126" s="17">
        <f>SUMIFS('1801'!N:N,'1801'!A:A,A126)</f>
        <v>0</v>
      </c>
      <c r="AL126" s="17">
        <f>SUMIFS('1802'!N:N,'1802'!A:A,A126)</f>
        <v>0</v>
      </c>
      <c r="AM126" s="20">
        <f t="shared" si="3"/>
        <v>9.61</v>
      </c>
    </row>
    <row r="127" spans="1:39">
      <c r="A127" s="17">
        <v>242683</v>
      </c>
      <c r="B127" s="17" t="s">
        <v>269</v>
      </c>
      <c r="C127" s="17" t="s">
        <v>20</v>
      </c>
      <c r="D127" s="18">
        <v>42948</v>
      </c>
      <c r="E127" s="17" t="s">
        <v>17</v>
      </c>
      <c r="F127" s="17">
        <v>13154537508</v>
      </c>
      <c r="G127" s="17" t="s">
        <v>18</v>
      </c>
      <c r="H127" s="17">
        <f>SUMIFS('1508'!N:N,'1508'!A:A,A127)</f>
        <v>0</v>
      </c>
      <c r="I127" s="17">
        <f>SUMIFS('1509'!N:N,'1509'!A:A,A127)</f>
        <v>0</v>
      </c>
      <c r="J127" s="17">
        <f>SUMIFS('1510'!N:N,'1510'!A:A,A127)</f>
        <v>0</v>
      </c>
      <c r="K127" s="17">
        <f>SUMIFS('1511'!N:N,'1511'!A:A,A127)</f>
        <v>0</v>
      </c>
      <c r="L127" s="17">
        <f>SUMIFS('1512'!N:N,'1512'!A:A,A127)</f>
        <v>0</v>
      </c>
      <c r="M127" s="17">
        <f>SUMIFS('1601'!N:N,'1601'!A:A,A127)</f>
        <v>0</v>
      </c>
      <c r="N127" s="17">
        <f>SUMIFS('1602'!N:N,'1602'!A:A,A127)</f>
        <v>0</v>
      </c>
      <c r="O127" s="17">
        <f>SUMIFS('1603'!N:N,'1603'!A:A,A127)</f>
        <v>0</v>
      </c>
      <c r="P127" s="17">
        <f>SUMIFS('1604'!N:N,'1604'!A:A,A127)</f>
        <v>0</v>
      </c>
      <c r="Q127" s="17">
        <f>SUMIFS('1605'!N:N,'1605'!A:A,A127)</f>
        <v>0</v>
      </c>
      <c r="R127" s="17">
        <f>SUMIFS('1606'!N:N,'1606'!A:A,A127)</f>
        <v>0</v>
      </c>
      <c r="S127" s="17">
        <f>SUMIFS('1607'!N:N,'1607'!A:A,A127)</f>
        <v>0</v>
      </c>
      <c r="T127" s="17">
        <f>SUMIFS('1608'!N:N,'1608'!A:A,A127)</f>
        <v>0</v>
      </c>
      <c r="U127" s="17">
        <f>SUMIFS('1609'!N:N,'1609'!A:A,A127)</f>
        <v>0</v>
      </c>
      <c r="V127" s="17">
        <f>SUMIFS('1610'!N:N,'1610'!A:A,A127)</f>
        <v>0</v>
      </c>
      <c r="W127" s="17">
        <f>SUMIFS('1611'!N:N,'1611'!A:A,A127)</f>
        <v>0</v>
      </c>
      <c r="X127" s="17">
        <f>SUMIFS('1612'!N:N,'1612'!A:A,A127)</f>
        <v>0</v>
      </c>
      <c r="Y127" s="17">
        <f>SUMIFS('1701'!N:N,'1701'!A:A,A127)</f>
        <v>0</v>
      </c>
      <c r="Z127" s="17">
        <f>SUMIFS('1702'!N:N,'1702'!A:A,A127)</f>
        <v>0</v>
      </c>
      <c r="AA127" s="17">
        <f>SUMIFS('1703'!N:N,'1703'!A:A,A127)</f>
        <v>0</v>
      </c>
      <c r="AB127" s="17">
        <f>SUMIFS('1704'!N:N,'1704'!A:A,A127)</f>
        <v>0</v>
      </c>
      <c r="AC127" s="17">
        <f>SUMIFS('1705'!N:N,'1705'!A:A,A127)</f>
        <v>0</v>
      </c>
      <c r="AD127" s="17">
        <f>SUMIFS('1706'!N:N,'1706'!A:A,A127)</f>
        <v>0</v>
      </c>
      <c r="AE127" s="17">
        <f>SUMIFS('1707'!N:N,'1707'!A:A,A127)</f>
        <v>0</v>
      </c>
      <c r="AF127" s="17">
        <f>SUMIFS('1708'!N:N,'1708'!A:A,A127)</f>
        <v>10</v>
      </c>
      <c r="AG127" s="17">
        <f>SUMIFS('1709'!N:N,'1709'!A:A,A127)</f>
        <v>10</v>
      </c>
      <c r="AH127" s="17">
        <f>SUMIFS('1710'!N:N,'1710'!A:A,A127)</f>
        <v>10</v>
      </c>
      <c r="AI127" s="17">
        <f>SUMIFS('1711'!N:N,'1711'!A:A,A127)</f>
        <v>10</v>
      </c>
      <c r="AJ127" s="17">
        <f>SUMIFS('1712'!N:N,'1712'!A:A,A127)</f>
        <v>10</v>
      </c>
      <c r="AK127" s="17">
        <f>SUMIFS('1801'!N:N,'1801'!A:A,A127)</f>
        <v>10</v>
      </c>
      <c r="AL127" s="17">
        <f>SUMIFS('1802'!N:N,'1802'!A:A,A127)</f>
        <v>10</v>
      </c>
      <c r="AM127" s="20">
        <f t="shared" si="3"/>
        <v>70</v>
      </c>
    </row>
    <row r="128" spans="1:39">
      <c r="A128" s="17">
        <v>242844</v>
      </c>
      <c r="B128" s="17" t="s">
        <v>271</v>
      </c>
      <c r="C128" s="17" t="s">
        <v>23</v>
      </c>
      <c r="D128" s="18">
        <v>42956</v>
      </c>
      <c r="E128" s="17" t="s">
        <v>17</v>
      </c>
      <c r="F128" s="17">
        <v>13199530121</v>
      </c>
      <c r="G128" s="17" t="s">
        <v>18</v>
      </c>
      <c r="H128" s="17">
        <f>SUMIFS('1508'!N:N,'1508'!A:A,A128)</f>
        <v>0</v>
      </c>
      <c r="I128" s="17">
        <f>SUMIFS('1509'!N:N,'1509'!A:A,A128)</f>
        <v>0</v>
      </c>
      <c r="J128" s="17">
        <f>SUMIFS('1510'!N:N,'1510'!A:A,A128)</f>
        <v>0</v>
      </c>
      <c r="K128" s="17">
        <f>SUMIFS('1511'!N:N,'1511'!A:A,A128)</f>
        <v>0</v>
      </c>
      <c r="L128" s="17">
        <f>SUMIFS('1512'!N:N,'1512'!A:A,A128)</f>
        <v>0</v>
      </c>
      <c r="M128" s="17">
        <f>SUMIFS('1601'!N:N,'1601'!A:A,A128)</f>
        <v>0</v>
      </c>
      <c r="N128" s="17">
        <f>SUMIFS('1602'!N:N,'1602'!A:A,A128)</f>
        <v>0</v>
      </c>
      <c r="O128" s="17">
        <f>SUMIFS('1603'!N:N,'1603'!A:A,A128)</f>
        <v>0</v>
      </c>
      <c r="P128" s="17">
        <f>SUMIFS('1604'!N:N,'1604'!A:A,A128)</f>
        <v>0</v>
      </c>
      <c r="Q128" s="17">
        <f>SUMIFS('1605'!N:N,'1605'!A:A,A128)</f>
        <v>0</v>
      </c>
      <c r="R128" s="17">
        <f>SUMIFS('1606'!N:N,'1606'!A:A,A128)</f>
        <v>0</v>
      </c>
      <c r="S128" s="17">
        <f>SUMIFS('1607'!N:N,'1607'!A:A,A128)</f>
        <v>0</v>
      </c>
      <c r="T128" s="17">
        <f>SUMIFS('1608'!N:N,'1608'!A:A,A128)</f>
        <v>0</v>
      </c>
      <c r="U128" s="17">
        <f>SUMIFS('1609'!N:N,'1609'!A:A,A128)</f>
        <v>0</v>
      </c>
      <c r="V128" s="17">
        <f>SUMIFS('1610'!N:N,'1610'!A:A,A128)</f>
        <v>0</v>
      </c>
      <c r="W128" s="17">
        <f>SUMIFS('1611'!N:N,'1611'!A:A,A128)</f>
        <v>0</v>
      </c>
      <c r="X128" s="17">
        <f>SUMIFS('1612'!N:N,'1612'!A:A,A128)</f>
        <v>0</v>
      </c>
      <c r="Y128" s="17">
        <f>SUMIFS('1701'!N:N,'1701'!A:A,A128)</f>
        <v>0</v>
      </c>
      <c r="Z128" s="17">
        <f>SUMIFS('1702'!N:N,'1702'!A:A,A128)</f>
        <v>0</v>
      </c>
      <c r="AA128" s="17">
        <f>SUMIFS('1703'!N:N,'1703'!A:A,A128)</f>
        <v>0</v>
      </c>
      <c r="AB128" s="17">
        <f>SUMIFS('1704'!N:N,'1704'!A:A,A128)</f>
        <v>0</v>
      </c>
      <c r="AC128" s="17">
        <f>SUMIFS('1705'!N:N,'1705'!A:A,A128)</f>
        <v>0</v>
      </c>
      <c r="AD128" s="17">
        <f>SUMIFS('1706'!N:N,'1706'!A:A,A128)</f>
        <v>0</v>
      </c>
      <c r="AE128" s="17">
        <f>SUMIFS('1707'!N:N,'1707'!A:A,A128)</f>
        <v>0</v>
      </c>
      <c r="AF128" s="17">
        <f>SUMIFS('1708'!N:N,'1708'!A:A,A128)</f>
        <v>5.14</v>
      </c>
      <c r="AG128" s="17">
        <f>SUMIFS('1709'!N:N,'1709'!A:A,A128)</f>
        <v>5</v>
      </c>
      <c r="AH128" s="17">
        <f>SUMIFS('1710'!N:N,'1710'!A:A,A128)</f>
        <v>5.94</v>
      </c>
      <c r="AI128" s="17">
        <f>SUMIFS('1711'!N:N,'1711'!A:A,A128)</f>
        <v>14.74</v>
      </c>
      <c r="AJ128" s="17">
        <f>SUMIFS('1712'!N:N,'1712'!A:A,A128)</f>
        <v>13.24</v>
      </c>
      <c r="AK128" s="17">
        <f>SUMIFS('1801'!N:N,'1801'!A:A,A128)</f>
        <v>5</v>
      </c>
      <c r="AL128" s="17">
        <f>SUMIFS('1802'!N:N,'1802'!A:A,A128)</f>
        <v>5</v>
      </c>
      <c r="AM128" s="20">
        <f t="shared" si="3"/>
        <v>54.06</v>
      </c>
    </row>
    <row r="129" spans="1:39">
      <c r="A129" s="17">
        <v>242913</v>
      </c>
      <c r="B129" s="17" t="s">
        <v>273</v>
      </c>
      <c r="C129" s="17" t="s">
        <v>23</v>
      </c>
      <c r="D129" s="18">
        <v>42961</v>
      </c>
      <c r="E129" s="17" t="s">
        <v>17</v>
      </c>
      <c r="F129" s="17">
        <v>13206696812</v>
      </c>
      <c r="G129" s="17" t="s">
        <v>18</v>
      </c>
      <c r="H129" s="17">
        <f>SUMIFS('1508'!N:N,'1508'!A:A,A129)</f>
        <v>0</v>
      </c>
      <c r="I129" s="17">
        <f>SUMIFS('1509'!N:N,'1509'!A:A,A129)</f>
        <v>0</v>
      </c>
      <c r="J129" s="17">
        <f>SUMIFS('1510'!N:N,'1510'!A:A,A129)</f>
        <v>0</v>
      </c>
      <c r="K129" s="17">
        <f>SUMIFS('1511'!N:N,'1511'!A:A,A129)</f>
        <v>0</v>
      </c>
      <c r="L129" s="17">
        <f>SUMIFS('1512'!N:N,'1512'!A:A,A129)</f>
        <v>0</v>
      </c>
      <c r="M129" s="17">
        <f>SUMIFS('1601'!N:N,'1601'!A:A,A129)</f>
        <v>0</v>
      </c>
      <c r="N129" s="17">
        <f>SUMIFS('1602'!N:N,'1602'!A:A,A129)</f>
        <v>0</v>
      </c>
      <c r="O129" s="17">
        <f>SUMIFS('1603'!N:N,'1603'!A:A,A129)</f>
        <v>0</v>
      </c>
      <c r="P129" s="17">
        <f>SUMIFS('1604'!N:N,'1604'!A:A,A129)</f>
        <v>0</v>
      </c>
      <c r="Q129" s="17">
        <f>SUMIFS('1605'!N:N,'1605'!A:A,A129)</f>
        <v>0</v>
      </c>
      <c r="R129" s="17">
        <f>SUMIFS('1606'!N:N,'1606'!A:A,A129)</f>
        <v>0</v>
      </c>
      <c r="S129" s="17">
        <f>SUMIFS('1607'!N:N,'1607'!A:A,A129)</f>
        <v>0</v>
      </c>
      <c r="T129" s="17">
        <f>SUMIFS('1608'!N:N,'1608'!A:A,A129)</f>
        <v>0</v>
      </c>
      <c r="U129" s="17">
        <f>SUMIFS('1609'!N:N,'1609'!A:A,A129)</f>
        <v>0</v>
      </c>
      <c r="V129" s="17">
        <f>SUMIFS('1610'!N:N,'1610'!A:A,A129)</f>
        <v>0</v>
      </c>
      <c r="W129" s="17">
        <f>SUMIFS('1611'!N:N,'1611'!A:A,A129)</f>
        <v>0</v>
      </c>
      <c r="X129" s="17">
        <f>SUMIFS('1612'!N:N,'1612'!A:A,A129)</f>
        <v>0</v>
      </c>
      <c r="Y129" s="17">
        <f>SUMIFS('1701'!N:N,'1701'!A:A,A129)</f>
        <v>0</v>
      </c>
      <c r="Z129" s="17">
        <f>SUMIFS('1702'!N:N,'1702'!A:A,A129)</f>
        <v>0</v>
      </c>
      <c r="AA129" s="17">
        <f>SUMIFS('1703'!N:N,'1703'!A:A,A129)</f>
        <v>0</v>
      </c>
      <c r="AB129" s="17">
        <f>SUMIFS('1704'!N:N,'1704'!A:A,A129)</f>
        <v>0</v>
      </c>
      <c r="AC129" s="17">
        <f>SUMIFS('1705'!N:N,'1705'!A:A,A129)</f>
        <v>0</v>
      </c>
      <c r="AD129" s="17">
        <f>SUMIFS('1706'!N:N,'1706'!A:A,A129)</f>
        <v>0</v>
      </c>
      <c r="AE129" s="17">
        <f>SUMIFS('1707'!N:N,'1707'!A:A,A129)</f>
        <v>0</v>
      </c>
      <c r="AF129" s="17">
        <f>SUMIFS('1708'!N:N,'1708'!A:A,A129)</f>
        <v>5</v>
      </c>
      <c r="AG129" s="17">
        <f>SUMIFS('1709'!N:N,'1709'!A:A,A129)</f>
        <v>5</v>
      </c>
      <c r="AH129" s="17">
        <f>SUMIFS('1710'!N:N,'1710'!A:A,A129)</f>
        <v>5</v>
      </c>
      <c r="AI129" s="17">
        <f>SUMIFS('1711'!N:N,'1711'!A:A,A129)</f>
        <v>5</v>
      </c>
      <c r="AJ129" s="17">
        <f>SUMIFS('1712'!N:N,'1712'!A:A,A129)</f>
        <v>5</v>
      </c>
      <c r="AK129" s="17">
        <f>SUMIFS('1801'!N:N,'1801'!A:A,A129)</f>
        <v>5</v>
      </c>
      <c r="AL129" s="17">
        <f>SUMIFS('1802'!N:N,'1802'!A:A,A129)</f>
        <v>2.91</v>
      </c>
      <c r="AM129" s="20">
        <f t="shared" si="3"/>
        <v>32.91</v>
      </c>
    </row>
    <row r="130" spans="1:39">
      <c r="A130" s="17">
        <v>243244</v>
      </c>
      <c r="B130" s="17" t="s">
        <v>275</v>
      </c>
      <c r="C130" s="17" t="s">
        <v>23</v>
      </c>
      <c r="D130" s="18">
        <v>42982</v>
      </c>
      <c r="E130" s="17" t="s">
        <v>17</v>
      </c>
      <c r="F130" s="17">
        <v>13206571707</v>
      </c>
      <c r="G130" s="17" t="s">
        <v>18</v>
      </c>
      <c r="H130" s="17">
        <f>SUMIFS('1508'!N:N,'1508'!A:A,A130)</f>
        <v>0</v>
      </c>
      <c r="I130" s="17">
        <f>SUMIFS('1509'!N:N,'1509'!A:A,A130)</f>
        <v>0</v>
      </c>
      <c r="J130" s="17">
        <f>SUMIFS('1510'!N:N,'1510'!A:A,A130)</f>
        <v>0</v>
      </c>
      <c r="K130" s="17">
        <f>SUMIFS('1511'!N:N,'1511'!A:A,A130)</f>
        <v>0</v>
      </c>
      <c r="L130" s="17">
        <f>SUMIFS('1512'!N:N,'1512'!A:A,A130)</f>
        <v>0</v>
      </c>
      <c r="M130" s="17">
        <f>SUMIFS('1601'!N:N,'1601'!A:A,A130)</f>
        <v>0</v>
      </c>
      <c r="N130" s="17">
        <f>SUMIFS('1602'!N:N,'1602'!A:A,A130)</f>
        <v>0</v>
      </c>
      <c r="O130" s="17">
        <f>SUMIFS('1603'!N:N,'1603'!A:A,A130)</f>
        <v>0</v>
      </c>
      <c r="P130" s="17">
        <f>SUMIFS('1604'!N:N,'1604'!A:A,A130)</f>
        <v>0</v>
      </c>
      <c r="Q130" s="17">
        <f>SUMIFS('1605'!N:N,'1605'!A:A,A130)</f>
        <v>0</v>
      </c>
      <c r="R130" s="17">
        <f>SUMIFS('1606'!N:N,'1606'!A:A,A130)</f>
        <v>0</v>
      </c>
      <c r="S130" s="17">
        <f>SUMIFS('1607'!N:N,'1607'!A:A,A130)</f>
        <v>0</v>
      </c>
      <c r="T130" s="17">
        <f>SUMIFS('1608'!N:N,'1608'!A:A,A130)</f>
        <v>0</v>
      </c>
      <c r="U130" s="17">
        <f>SUMIFS('1609'!N:N,'1609'!A:A,A130)</f>
        <v>0</v>
      </c>
      <c r="V130" s="17">
        <f>SUMIFS('1610'!N:N,'1610'!A:A,A130)</f>
        <v>0</v>
      </c>
      <c r="W130" s="17">
        <f>SUMIFS('1611'!N:N,'1611'!A:A,A130)</f>
        <v>0</v>
      </c>
      <c r="X130" s="17">
        <f>SUMIFS('1612'!N:N,'1612'!A:A,A130)</f>
        <v>0</v>
      </c>
      <c r="Y130" s="17">
        <f>SUMIFS('1701'!N:N,'1701'!A:A,A130)</f>
        <v>0</v>
      </c>
      <c r="Z130" s="17">
        <f>SUMIFS('1702'!N:N,'1702'!A:A,A130)</f>
        <v>0</v>
      </c>
      <c r="AA130" s="17">
        <f>SUMIFS('1703'!N:N,'1703'!A:A,A130)</f>
        <v>0</v>
      </c>
      <c r="AB130" s="17">
        <f>SUMIFS('1704'!N:N,'1704'!A:A,A130)</f>
        <v>0</v>
      </c>
      <c r="AC130" s="17">
        <f>SUMIFS('1705'!N:N,'1705'!A:A,A130)</f>
        <v>0</v>
      </c>
      <c r="AD130" s="17">
        <f>SUMIFS('1706'!N:N,'1706'!A:A,A130)</f>
        <v>0</v>
      </c>
      <c r="AE130" s="17">
        <f>SUMIFS('1707'!N:N,'1707'!A:A,A130)</f>
        <v>0</v>
      </c>
      <c r="AF130" s="17">
        <f>SUMIFS('1708'!N:N,'1708'!A:A,A130)</f>
        <v>0</v>
      </c>
      <c r="AG130" s="17">
        <f>SUMIFS('1709'!N:N,'1709'!A:A,A130)</f>
        <v>100</v>
      </c>
      <c r="AH130" s="17">
        <f>SUMIFS('1710'!N:N,'1710'!A:A,A130)</f>
        <v>100</v>
      </c>
      <c r="AI130" s="17">
        <f>SUMIFS('1711'!N:N,'1711'!A:A,A130)</f>
        <v>100</v>
      </c>
      <c r="AJ130" s="17">
        <f>SUMIFS('1712'!N:N,'1712'!A:A,A130)</f>
        <v>100</v>
      </c>
      <c r="AK130" s="17">
        <f>SUMIFS('1801'!N:N,'1801'!A:A,A130)</f>
        <v>100</v>
      </c>
      <c r="AL130" s="17">
        <f>SUMIFS('1802'!N:N,'1802'!A:A,A130)</f>
        <v>100</v>
      </c>
      <c r="AM130" s="20">
        <f t="shared" si="3"/>
        <v>600</v>
      </c>
    </row>
    <row r="131" spans="1:39">
      <c r="A131" s="17">
        <v>243670</v>
      </c>
      <c r="B131" s="17" t="s">
        <v>277</v>
      </c>
      <c r="C131" s="17" t="s">
        <v>26</v>
      </c>
      <c r="D131" s="18">
        <v>42999</v>
      </c>
      <c r="E131" s="17" t="s">
        <v>17</v>
      </c>
      <c r="F131" s="17">
        <v>13214528702</v>
      </c>
      <c r="G131" s="17" t="s">
        <v>18</v>
      </c>
      <c r="H131" s="17">
        <f>SUMIFS('1508'!N:N,'1508'!A:A,A131)</f>
        <v>0</v>
      </c>
      <c r="I131" s="17">
        <f>SUMIFS('1509'!N:N,'1509'!A:A,A131)</f>
        <v>0</v>
      </c>
      <c r="J131" s="17">
        <f>SUMIFS('1510'!N:N,'1510'!A:A,A131)</f>
        <v>0</v>
      </c>
      <c r="K131" s="17">
        <f>SUMIFS('1511'!N:N,'1511'!A:A,A131)</f>
        <v>0</v>
      </c>
      <c r="L131" s="17">
        <f>SUMIFS('1512'!N:N,'1512'!A:A,A131)</f>
        <v>0</v>
      </c>
      <c r="M131" s="17">
        <f>SUMIFS('1601'!N:N,'1601'!A:A,A131)</f>
        <v>0</v>
      </c>
      <c r="N131" s="17">
        <f>SUMIFS('1602'!N:N,'1602'!A:A,A131)</f>
        <v>0</v>
      </c>
      <c r="O131" s="17">
        <f>SUMIFS('1603'!N:N,'1603'!A:A,A131)</f>
        <v>0</v>
      </c>
      <c r="P131" s="17">
        <f>SUMIFS('1604'!N:N,'1604'!A:A,A131)</f>
        <v>0</v>
      </c>
      <c r="Q131" s="17">
        <f>SUMIFS('1605'!N:N,'1605'!A:A,A131)</f>
        <v>0</v>
      </c>
      <c r="R131" s="17">
        <f>SUMIFS('1606'!N:N,'1606'!A:A,A131)</f>
        <v>0</v>
      </c>
      <c r="S131" s="17">
        <f>SUMIFS('1607'!N:N,'1607'!A:A,A131)</f>
        <v>0</v>
      </c>
      <c r="T131" s="17">
        <f>SUMIFS('1608'!N:N,'1608'!A:A,A131)</f>
        <v>0</v>
      </c>
      <c r="U131" s="17">
        <f>SUMIFS('1609'!N:N,'1609'!A:A,A131)</f>
        <v>0</v>
      </c>
      <c r="V131" s="17">
        <f>SUMIFS('1610'!N:N,'1610'!A:A,A131)</f>
        <v>0</v>
      </c>
      <c r="W131" s="17">
        <f>SUMIFS('1611'!N:N,'1611'!A:A,A131)</f>
        <v>0</v>
      </c>
      <c r="X131" s="17">
        <f>SUMIFS('1612'!N:N,'1612'!A:A,A131)</f>
        <v>0</v>
      </c>
      <c r="Y131" s="17">
        <f>SUMIFS('1701'!N:N,'1701'!A:A,A131)</f>
        <v>0</v>
      </c>
      <c r="Z131" s="17">
        <f>SUMIFS('1702'!N:N,'1702'!A:A,A131)</f>
        <v>0</v>
      </c>
      <c r="AA131" s="17">
        <f>SUMIFS('1703'!N:N,'1703'!A:A,A131)</f>
        <v>0</v>
      </c>
      <c r="AB131" s="17">
        <f>SUMIFS('1704'!N:N,'1704'!A:A,A131)</f>
        <v>0</v>
      </c>
      <c r="AC131" s="17">
        <f>SUMIFS('1705'!N:N,'1705'!A:A,A131)</f>
        <v>0</v>
      </c>
      <c r="AD131" s="17">
        <f>SUMIFS('1706'!N:N,'1706'!A:A,A131)</f>
        <v>0</v>
      </c>
      <c r="AE131" s="17">
        <f>SUMIFS('1707'!N:N,'1707'!A:A,A131)</f>
        <v>0</v>
      </c>
      <c r="AF131" s="17">
        <f>SUMIFS('1708'!N:N,'1708'!A:A,A131)</f>
        <v>0</v>
      </c>
      <c r="AG131" s="17">
        <f>SUMIFS('1709'!N:N,'1709'!A:A,A131)</f>
        <v>5</v>
      </c>
      <c r="AH131" s="17">
        <f>SUMIFS('1710'!N:N,'1710'!A:A,A131)</f>
        <v>4.43</v>
      </c>
      <c r="AI131" s="17">
        <f>SUMIFS('1711'!N:N,'1711'!A:A,A131)</f>
        <v>0</v>
      </c>
      <c r="AJ131" s="17">
        <f>SUMIFS('1712'!N:N,'1712'!A:A,A131)</f>
        <v>0</v>
      </c>
      <c r="AK131" s="17">
        <f>SUMIFS('1801'!N:N,'1801'!A:A,A131)</f>
        <v>0</v>
      </c>
      <c r="AL131" s="17">
        <f>SUMIFS('1802'!N:N,'1802'!A:A,A131)</f>
        <v>0</v>
      </c>
      <c r="AM131" s="20">
        <f t="shared" ref="AM131:AM152" si="4">SUM(H131:AL131)</f>
        <v>9.43</v>
      </c>
    </row>
    <row r="132" spans="1:39">
      <c r="A132" s="17">
        <v>243752</v>
      </c>
      <c r="B132" s="17" t="s">
        <v>278</v>
      </c>
      <c r="C132" s="17" t="s">
        <v>23</v>
      </c>
      <c r="D132" s="18">
        <v>43004</v>
      </c>
      <c r="E132" s="17" t="s">
        <v>17</v>
      </c>
      <c r="F132" s="17">
        <v>13199520937</v>
      </c>
      <c r="G132" s="17" t="s">
        <v>18</v>
      </c>
      <c r="H132" s="17">
        <f>SUMIFS('1508'!N:N,'1508'!A:A,A132)</f>
        <v>0</v>
      </c>
      <c r="I132" s="17">
        <f>SUMIFS('1509'!N:N,'1509'!A:A,A132)</f>
        <v>0</v>
      </c>
      <c r="J132" s="17">
        <f>SUMIFS('1510'!N:N,'1510'!A:A,A132)</f>
        <v>0</v>
      </c>
      <c r="K132" s="17">
        <f>SUMIFS('1511'!N:N,'1511'!A:A,A132)</f>
        <v>0</v>
      </c>
      <c r="L132" s="17">
        <f>SUMIFS('1512'!N:N,'1512'!A:A,A132)</f>
        <v>0</v>
      </c>
      <c r="M132" s="17">
        <f>SUMIFS('1601'!N:N,'1601'!A:A,A132)</f>
        <v>0</v>
      </c>
      <c r="N132" s="17">
        <f>SUMIFS('1602'!N:N,'1602'!A:A,A132)</f>
        <v>0</v>
      </c>
      <c r="O132" s="17">
        <f>SUMIFS('1603'!N:N,'1603'!A:A,A132)</f>
        <v>0</v>
      </c>
      <c r="P132" s="17">
        <f>SUMIFS('1604'!N:N,'1604'!A:A,A132)</f>
        <v>0</v>
      </c>
      <c r="Q132" s="17">
        <f>SUMIFS('1605'!N:N,'1605'!A:A,A132)</f>
        <v>0</v>
      </c>
      <c r="R132" s="17">
        <f>SUMIFS('1606'!N:N,'1606'!A:A,A132)</f>
        <v>0</v>
      </c>
      <c r="S132" s="17">
        <f>SUMIFS('1607'!N:N,'1607'!A:A,A132)</f>
        <v>0</v>
      </c>
      <c r="T132" s="17">
        <f>SUMIFS('1608'!N:N,'1608'!A:A,A132)</f>
        <v>0</v>
      </c>
      <c r="U132" s="17">
        <f>SUMIFS('1609'!N:N,'1609'!A:A,A132)</f>
        <v>0</v>
      </c>
      <c r="V132" s="17">
        <f>SUMIFS('1610'!N:N,'1610'!A:A,A132)</f>
        <v>0</v>
      </c>
      <c r="W132" s="17">
        <f>SUMIFS('1611'!N:N,'1611'!A:A,A132)</f>
        <v>0</v>
      </c>
      <c r="X132" s="17">
        <f>SUMIFS('1612'!N:N,'1612'!A:A,A132)</f>
        <v>0</v>
      </c>
      <c r="Y132" s="17">
        <f>SUMIFS('1701'!N:N,'1701'!A:A,A132)</f>
        <v>0</v>
      </c>
      <c r="Z132" s="17">
        <f>SUMIFS('1702'!N:N,'1702'!A:A,A132)</f>
        <v>0</v>
      </c>
      <c r="AA132" s="17">
        <f>SUMIFS('1703'!N:N,'1703'!A:A,A132)</f>
        <v>0</v>
      </c>
      <c r="AB132" s="17">
        <f>SUMIFS('1704'!N:N,'1704'!A:A,A132)</f>
        <v>0</v>
      </c>
      <c r="AC132" s="17">
        <f>SUMIFS('1705'!N:N,'1705'!A:A,A132)</f>
        <v>0</v>
      </c>
      <c r="AD132" s="17">
        <f>SUMIFS('1706'!N:N,'1706'!A:A,A132)</f>
        <v>0</v>
      </c>
      <c r="AE132" s="17">
        <f>SUMIFS('1707'!N:N,'1707'!A:A,A132)</f>
        <v>0</v>
      </c>
      <c r="AF132" s="17">
        <f>SUMIFS('1708'!N:N,'1708'!A:A,A132)</f>
        <v>0</v>
      </c>
      <c r="AG132" s="17">
        <f>SUMIFS('1709'!N:N,'1709'!A:A,A132)</f>
        <v>0.03</v>
      </c>
      <c r="AH132" s="17">
        <f>SUMIFS('1710'!N:N,'1710'!A:A,A132)</f>
        <v>1.66</v>
      </c>
      <c r="AI132" s="17">
        <f>SUMIFS('1711'!N:N,'1711'!A:A,A132)</f>
        <v>1.1</v>
      </c>
      <c r="AJ132" s="17">
        <f>SUMIFS('1712'!N:N,'1712'!A:A,A132)</f>
        <v>1.11</v>
      </c>
      <c r="AK132" s="17">
        <f>SUMIFS('1801'!N:N,'1801'!A:A,A132)</f>
        <v>0.65</v>
      </c>
      <c r="AL132" s="17">
        <f>SUMIFS('1802'!N:N,'1802'!A:A,A132)</f>
        <v>0.65</v>
      </c>
      <c r="AM132" s="20">
        <f t="shared" si="4"/>
        <v>5.2</v>
      </c>
    </row>
    <row r="133" spans="1:39">
      <c r="A133" s="17">
        <v>243953</v>
      </c>
      <c r="B133" s="17" t="s">
        <v>163</v>
      </c>
      <c r="C133" s="17" t="s">
        <v>16</v>
      </c>
      <c r="D133" s="18">
        <v>43020</v>
      </c>
      <c r="E133" s="17" t="s">
        <v>17</v>
      </c>
      <c r="F133" s="17">
        <v>13204591017</v>
      </c>
      <c r="G133" s="17" t="s">
        <v>18</v>
      </c>
      <c r="H133" s="17">
        <f>SUMIFS('1508'!N:N,'1508'!A:A,A133)</f>
        <v>0</v>
      </c>
      <c r="I133" s="17">
        <f>SUMIFS('1509'!N:N,'1509'!A:A,A133)</f>
        <v>0</v>
      </c>
      <c r="J133" s="17">
        <f>SUMIFS('1510'!N:N,'1510'!A:A,A133)</f>
        <v>0</v>
      </c>
      <c r="K133" s="17">
        <f>SUMIFS('1511'!N:N,'1511'!A:A,A133)</f>
        <v>0</v>
      </c>
      <c r="L133" s="17">
        <f>SUMIFS('1512'!N:N,'1512'!A:A,A133)</f>
        <v>0</v>
      </c>
      <c r="M133" s="17">
        <f>SUMIFS('1601'!N:N,'1601'!A:A,A133)</f>
        <v>0</v>
      </c>
      <c r="N133" s="17">
        <f>SUMIFS('1602'!N:N,'1602'!A:A,A133)</f>
        <v>0</v>
      </c>
      <c r="O133" s="17">
        <f>SUMIFS('1603'!N:N,'1603'!A:A,A133)</f>
        <v>0</v>
      </c>
      <c r="P133" s="17">
        <f>SUMIFS('1604'!N:N,'1604'!A:A,A133)</f>
        <v>0</v>
      </c>
      <c r="Q133" s="17">
        <f>SUMIFS('1605'!N:N,'1605'!A:A,A133)</f>
        <v>0</v>
      </c>
      <c r="R133" s="17">
        <f>SUMIFS('1606'!N:N,'1606'!A:A,A133)</f>
        <v>0</v>
      </c>
      <c r="S133" s="17">
        <f>SUMIFS('1607'!N:N,'1607'!A:A,A133)</f>
        <v>0</v>
      </c>
      <c r="T133" s="17">
        <f>SUMIFS('1608'!N:N,'1608'!A:A,A133)</f>
        <v>0</v>
      </c>
      <c r="U133" s="17">
        <f>SUMIFS('1609'!N:N,'1609'!A:A,A133)</f>
        <v>0</v>
      </c>
      <c r="V133" s="17">
        <f>SUMIFS('1610'!N:N,'1610'!A:A,A133)</f>
        <v>0</v>
      </c>
      <c r="W133" s="17">
        <f>SUMIFS('1611'!N:N,'1611'!A:A,A133)</f>
        <v>0</v>
      </c>
      <c r="X133" s="17">
        <f>SUMIFS('1612'!N:N,'1612'!A:A,A133)</f>
        <v>0</v>
      </c>
      <c r="Y133" s="17">
        <f>SUMIFS('1701'!N:N,'1701'!A:A,A133)</f>
        <v>0</v>
      </c>
      <c r="Z133" s="17">
        <f>SUMIFS('1702'!N:N,'1702'!A:A,A133)</f>
        <v>0</v>
      </c>
      <c r="AA133" s="17">
        <f>SUMIFS('1703'!N:N,'1703'!A:A,A133)</f>
        <v>0</v>
      </c>
      <c r="AB133" s="17">
        <f>SUMIFS('1704'!N:N,'1704'!A:A,A133)</f>
        <v>0</v>
      </c>
      <c r="AC133" s="17">
        <f>SUMIFS('1705'!N:N,'1705'!A:A,A133)</f>
        <v>0</v>
      </c>
      <c r="AD133" s="17">
        <f>SUMIFS('1706'!N:N,'1706'!A:A,A133)</f>
        <v>0</v>
      </c>
      <c r="AE133" s="17">
        <f>SUMIFS('1707'!N:N,'1707'!A:A,A133)</f>
        <v>0</v>
      </c>
      <c r="AF133" s="17">
        <f>SUMIFS('1708'!N:N,'1708'!A:A,A133)</f>
        <v>0</v>
      </c>
      <c r="AG133" s="17">
        <f>SUMIFS('1709'!N:N,'1709'!A:A,A133)</f>
        <v>0</v>
      </c>
      <c r="AH133" s="17">
        <f>SUMIFS('1710'!N:N,'1710'!A:A,A133)</f>
        <v>5</v>
      </c>
      <c r="AI133" s="17">
        <f>SUMIFS('1711'!N:N,'1711'!A:A,A133)</f>
        <v>5</v>
      </c>
      <c r="AJ133" s="17">
        <f>SUMIFS('1712'!N:N,'1712'!A:A,A133)</f>
        <v>5</v>
      </c>
      <c r="AK133" s="17">
        <f>SUMIFS('1801'!N:N,'1801'!A:A,A133)</f>
        <v>5</v>
      </c>
      <c r="AL133" s="17">
        <f>SUMIFS('1802'!N:N,'1802'!A:A,A133)</f>
        <v>0</v>
      </c>
      <c r="AM133" s="20">
        <f t="shared" si="4"/>
        <v>20</v>
      </c>
    </row>
    <row r="134" spans="1:39">
      <c r="A134" s="17">
        <v>243958</v>
      </c>
      <c r="B134" s="17" t="s">
        <v>25</v>
      </c>
      <c r="C134" s="17" t="s">
        <v>26</v>
      </c>
      <c r="D134" s="18">
        <v>43020</v>
      </c>
      <c r="E134" s="17" t="s">
        <v>17</v>
      </c>
      <c r="F134" s="17">
        <v>13100920367</v>
      </c>
      <c r="G134" s="17" t="s">
        <v>18</v>
      </c>
      <c r="H134" s="17">
        <f>SUMIFS('1508'!N:N,'1508'!A:A,A134)</f>
        <v>0</v>
      </c>
      <c r="I134" s="17">
        <f>SUMIFS('1509'!N:N,'1509'!A:A,A134)</f>
        <v>0</v>
      </c>
      <c r="J134" s="17">
        <f>SUMIFS('1510'!N:N,'1510'!A:A,A134)</f>
        <v>0</v>
      </c>
      <c r="K134" s="17">
        <f>SUMIFS('1511'!N:N,'1511'!A:A,A134)</f>
        <v>0</v>
      </c>
      <c r="L134" s="17">
        <f>SUMIFS('1512'!N:N,'1512'!A:A,A134)</f>
        <v>0</v>
      </c>
      <c r="M134" s="17">
        <f>SUMIFS('1601'!N:N,'1601'!A:A,A134)</f>
        <v>0</v>
      </c>
      <c r="N134" s="17">
        <f>SUMIFS('1602'!N:N,'1602'!A:A,A134)</f>
        <v>0</v>
      </c>
      <c r="O134" s="17">
        <f>SUMIFS('1603'!N:N,'1603'!A:A,A134)</f>
        <v>0</v>
      </c>
      <c r="P134" s="17">
        <f>SUMIFS('1604'!N:N,'1604'!A:A,A134)</f>
        <v>0</v>
      </c>
      <c r="Q134" s="17">
        <f>SUMIFS('1605'!N:N,'1605'!A:A,A134)</f>
        <v>0</v>
      </c>
      <c r="R134" s="17">
        <f>SUMIFS('1606'!N:N,'1606'!A:A,A134)</f>
        <v>0</v>
      </c>
      <c r="S134" s="17">
        <f>SUMIFS('1607'!N:N,'1607'!A:A,A134)</f>
        <v>0</v>
      </c>
      <c r="T134" s="17">
        <f>SUMIFS('1608'!N:N,'1608'!A:A,A134)</f>
        <v>0</v>
      </c>
      <c r="U134" s="17">
        <f>SUMIFS('1609'!N:N,'1609'!A:A,A134)</f>
        <v>0</v>
      </c>
      <c r="V134" s="17">
        <f>SUMIFS('1610'!N:N,'1610'!A:A,A134)</f>
        <v>0</v>
      </c>
      <c r="W134" s="17">
        <f>SUMIFS('1611'!N:N,'1611'!A:A,A134)</f>
        <v>0</v>
      </c>
      <c r="X134" s="17">
        <f>SUMIFS('1612'!N:N,'1612'!A:A,A134)</f>
        <v>0</v>
      </c>
      <c r="Y134" s="17">
        <f>SUMIFS('1701'!N:N,'1701'!A:A,A134)</f>
        <v>0</v>
      </c>
      <c r="Z134" s="17">
        <f>SUMIFS('1702'!N:N,'1702'!A:A,A134)</f>
        <v>0</v>
      </c>
      <c r="AA134" s="17">
        <f>SUMIFS('1703'!N:N,'1703'!A:A,A134)</f>
        <v>0</v>
      </c>
      <c r="AB134" s="17">
        <f>SUMIFS('1704'!N:N,'1704'!A:A,A134)</f>
        <v>0</v>
      </c>
      <c r="AC134" s="17">
        <f>SUMIFS('1705'!N:N,'1705'!A:A,A134)</f>
        <v>0</v>
      </c>
      <c r="AD134" s="17">
        <f>SUMIFS('1706'!N:N,'1706'!A:A,A134)</f>
        <v>0</v>
      </c>
      <c r="AE134" s="17">
        <f>SUMIFS('1707'!N:N,'1707'!A:A,A134)</f>
        <v>0</v>
      </c>
      <c r="AF134" s="17">
        <f>SUMIFS('1708'!N:N,'1708'!A:A,A134)</f>
        <v>0</v>
      </c>
      <c r="AG134" s="17">
        <f>SUMIFS('1709'!N:N,'1709'!A:A,A134)</f>
        <v>0</v>
      </c>
      <c r="AH134" s="17">
        <f>SUMIFS('1710'!N:N,'1710'!A:A,A134)</f>
        <v>542.12</v>
      </c>
      <c r="AI134" s="17">
        <f>SUMIFS('1711'!N:N,'1711'!A:A,A134)</f>
        <v>312.49</v>
      </c>
      <c r="AJ134" s="17">
        <f>SUMIFS('1712'!N:N,'1712'!A:A,A134)</f>
        <v>0</v>
      </c>
      <c r="AK134" s="17">
        <f>SUMIFS('1801'!N:N,'1801'!A:A,A134)</f>
        <v>0</v>
      </c>
      <c r="AL134" s="17">
        <f>SUMIFS('1802'!N:N,'1802'!A:A,A134)</f>
        <v>0</v>
      </c>
      <c r="AM134" s="20">
        <f t="shared" si="4"/>
        <v>854.61</v>
      </c>
    </row>
    <row r="135" spans="1:39">
      <c r="A135" s="17">
        <v>244072</v>
      </c>
      <c r="B135" s="17" t="s">
        <v>281</v>
      </c>
      <c r="C135" s="17" t="s">
        <v>23</v>
      </c>
      <c r="D135" s="18">
        <v>43027</v>
      </c>
      <c r="E135" s="17" t="s">
        <v>17</v>
      </c>
      <c r="F135" s="17">
        <v>18503650524</v>
      </c>
      <c r="G135" s="17" t="s">
        <v>18</v>
      </c>
      <c r="H135" s="17">
        <f>SUMIFS('1508'!N:N,'1508'!A:A,A135)</f>
        <v>0</v>
      </c>
      <c r="I135" s="17">
        <f>SUMIFS('1509'!N:N,'1509'!A:A,A135)</f>
        <v>0</v>
      </c>
      <c r="J135" s="17">
        <f>SUMIFS('1510'!N:N,'1510'!A:A,A135)</f>
        <v>0</v>
      </c>
      <c r="K135" s="17">
        <f>SUMIFS('1511'!N:N,'1511'!A:A,A135)</f>
        <v>0</v>
      </c>
      <c r="L135" s="17">
        <f>SUMIFS('1512'!N:N,'1512'!A:A,A135)</f>
        <v>0</v>
      </c>
      <c r="M135" s="17">
        <f>SUMIFS('1601'!N:N,'1601'!A:A,A135)</f>
        <v>0</v>
      </c>
      <c r="N135" s="17">
        <f>SUMIFS('1602'!N:N,'1602'!A:A,A135)</f>
        <v>0</v>
      </c>
      <c r="O135" s="17">
        <f>SUMIFS('1603'!N:N,'1603'!A:A,A135)</f>
        <v>0</v>
      </c>
      <c r="P135" s="17">
        <f>SUMIFS('1604'!N:N,'1604'!A:A,A135)</f>
        <v>0</v>
      </c>
      <c r="Q135" s="17">
        <f>SUMIFS('1605'!N:N,'1605'!A:A,A135)</f>
        <v>0</v>
      </c>
      <c r="R135" s="17">
        <f>SUMIFS('1606'!N:N,'1606'!A:A,A135)</f>
        <v>0</v>
      </c>
      <c r="S135" s="17">
        <f>SUMIFS('1607'!N:N,'1607'!A:A,A135)</f>
        <v>0</v>
      </c>
      <c r="T135" s="17">
        <f>SUMIFS('1608'!N:N,'1608'!A:A,A135)</f>
        <v>0</v>
      </c>
      <c r="U135" s="17">
        <f>SUMIFS('1609'!N:N,'1609'!A:A,A135)</f>
        <v>0</v>
      </c>
      <c r="V135" s="17">
        <f>SUMIFS('1610'!N:N,'1610'!A:A,A135)</f>
        <v>0</v>
      </c>
      <c r="W135" s="17">
        <f>SUMIFS('1611'!N:N,'1611'!A:A,A135)</f>
        <v>0</v>
      </c>
      <c r="X135" s="17">
        <f>SUMIFS('1612'!N:N,'1612'!A:A,A135)</f>
        <v>0</v>
      </c>
      <c r="Y135" s="17">
        <f>SUMIFS('1701'!N:N,'1701'!A:A,A135)</f>
        <v>0</v>
      </c>
      <c r="Z135" s="17">
        <f>SUMIFS('1702'!N:N,'1702'!A:A,A135)</f>
        <v>0</v>
      </c>
      <c r="AA135" s="17">
        <f>SUMIFS('1703'!N:N,'1703'!A:A,A135)</f>
        <v>0</v>
      </c>
      <c r="AB135" s="17">
        <f>SUMIFS('1704'!N:N,'1704'!A:A,A135)</f>
        <v>0</v>
      </c>
      <c r="AC135" s="17">
        <f>SUMIFS('1705'!N:N,'1705'!A:A,A135)</f>
        <v>0</v>
      </c>
      <c r="AD135" s="17">
        <f>SUMIFS('1706'!N:N,'1706'!A:A,A135)</f>
        <v>0</v>
      </c>
      <c r="AE135" s="17">
        <f>SUMIFS('1707'!N:N,'1707'!A:A,A135)</f>
        <v>0</v>
      </c>
      <c r="AF135" s="17">
        <f>SUMIFS('1708'!N:N,'1708'!A:A,A135)</f>
        <v>0</v>
      </c>
      <c r="AG135" s="17">
        <f>SUMIFS('1709'!N:N,'1709'!A:A,A135)</f>
        <v>0</v>
      </c>
      <c r="AH135" s="17">
        <f>SUMIFS('1710'!N:N,'1710'!A:A,A135)</f>
        <v>4.8</v>
      </c>
      <c r="AI135" s="17">
        <f>SUMIFS('1711'!N:N,'1711'!A:A,A135)</f>
        <v>22.78</v>
      </c>
      <c r="AJ135" s="17">
        <f>SUMIFS('1712'!N:N,'1712'!A:A,A135)</f>
        <v>5.81</v>
      </c>
      <c r="AK135" s="17">
        <f>SUMIFS('1801'!N:N,'1801'!A:A,A135)</f>
        <v>4.77</v>
      </c>
      <c r="AL135" s="17">
        <f>SUMIFS('1802'!N:N,'1802'!A:A,A135)</f>
        <v>4.77</v>
      </c>
      <c r="AM135" s="20">
        <f t="shared" si="4"/>
        <v>42.93</v>
      </c>
    </row>
    <row r="136" spans="1:39">
      <c r="A136" s="17">
        <v>244074</v>
      </c>
      <c r="B136" s="17" t="s">
        <v>216</v>
      </c>
      <c r="C136" s="17" t="s">
        <v>20</v>
      </c>
      <c r="D136" s="18">
        <v>43027</v>
      </c>
      <c r="E136" s="17" t="s">
        <v>17</v>
      </c>
      <c r="F136" s="17">
        <v>13134532672</v>
      </c>
      <c r="G136" s="17" t="s">
        <v>18</v>
      </c>
      <c r="H136" s="17">
        <f>SUMIFS('1508'!N:N,'1508'!A:A,A136)</f>
        <v>0</v>
      </c>
      <c r="I136" s="17">
        <f>SUMIFS('1509'!N:N,'1509'!A:A,A136)</f>
        <v>0</v>
      </c>
      <c r="J136" s="17">
        <f>SUMIFS('1510'!N:N,'1510'!A:A,A136)</f>
        <v>0</v>
      </c>
      <c r="K136" s="17">
        <f>SUMIFS('1511'!N:N,'1511'!A:A,A136)</f>
        <v>0</v>
      </c>
      <c r="L136" s="17">
        <f>SUMIFS('1512'!N:N,'1512'!A:A,A136)</f>
        <v>0</v>
      </c>
      <c r="M136" s="17">
        <f>SUMIFS('1601'!N:N,'1601'!A:A,A136)</f>
        <v>0</v>
      </c>
      <c r="N136" s="17">
        <f>SUMIFS('1602'!N:N,'1602'!A:A,A136)</f>
        <v>0</v>
      </c>
      <c r="O136" s="17">
        <f>SUMIFS('1603'!N:N,'1603'!A:A,A136)</f>
        <v>0</v>
      </c>
      <c r="P136" s="17">
        <f>SUMIFS('1604'!N:N,'1604'!A:A,A136)</f>
        <v>0</v>
      </c>
      <c r="Q136" s="17">
        <f>SUMIFS('1605'!N:N,'1605'!A:A,A136)</f>
        <v>0</v>
      </c>
      <c r="R136" s="17">
        <f>SUMIFS('1606'!N:N,'1606'!A:A,A136)</f>
        <v>0</v>
      </c>
      <c r="S136" s="17">
        <f>SUMIFS('1607'!N:N,'1607'!A:A,A136)</f>
        <v>0</v>
      </c>
      <c r="T136" s="17">
        <f>SUMIFS('1608'!N:N,'1608'!A:A,A136)</f>
        <v>0</v>
      </c>
      <c r="U136" s="17">
        <f>SUMIFS('1609'!N:N,'1609'!A:A,A136)</f>
        <v>0</v>
      </c>
      <c r="V136" s="17">
        <f>SUMIFS('1610'!N:N,'1610'!A:A,A136)</f>
        <v>0</v>
      </c>
      <c r="W136" s="17">
        <f>SUMIFS('1611'!N:N,'1611'!A:A,A136)</f>
        <v>0</v>
      </c>
      <c r="X136" s="17">
        <f>SUMIFS('1612'!N:N,'1612'!A:A,A136)</f>
        <v>0</v>
      </c>
      <c r="Y136" s="17">
        <f>SUMIFS('1701'!N:N,'1701'!A:A,A136)</f>
        <v>0</v>
      </c>
      <c r="Z136" s="17">
        <f>SUMIFS('1702'!N:N,'1702'!A:A,A136)</f>
        <v>0</v>
      </c>
      <c r="AA136" s="17">
        <f>SUMIFS('1703'!N:N,'1703'!A:A,A136)</f>
        <v>0</v>
      </c>
      <c r="AB136" s="17">
        <f>SUMIFS('1704'!N:N,'1704'!A:A,A136)</f>
        <v>0</v>
      </c>
      <c r="AC136" s="17">
        <f>SUMIFS('1705'!N:N,'1705'!A:A,A136)</f>
        <v>0</v>
      </c>
      <c r="AD136" s="17">
        <f>SUMIFS('1706'!N:N,'1706'!A:A,A136)</f>
        <v>0</v>
      </c>
      <c r="AE136" s="17">
        <f>SUMIFS('1707'!N:N,'1707'!A:A,A136)</f>
        <v>0</v>
      </c>
      <c r="AF136" s="17">
        <f>SUMIFS('1708'!N:N,'1708'!A:A,A136)</f>
        <v>0</v>
      </c>
      <c r="AG136" s="17">
        <f>SUMIFS('1709'!N:N,'1709'!A:A,A136)</f>
        <v>0</v>
      </c>
      <c r="AH136" s="17">
        <f>SUMIFS('1710'!N:N,'1710'!A:A,A136)</f>
        <v>309.36</v>
      </c>
      <c r="AI136" s="17">
        <f>SUMIFS('1711'!N:N,'1711'!A:A,A136)</f>
        <v>0</v>
      </c>
      <c r="AJ136" s="17">
        <f>SUMIFS('1712'!N:N,'1712'!A:A,A136)</f>
        <v>0</v>
      </c>
      <c r="AK136" s="17">
        <f>SUMIFS('1801'!N:N,'1801'!A:A,A136)</f>
        <v>0</v>
      </c>
      <c r="AL136" s="17">
        <f>SUMIFS('1802'!N:N,'1802'!A:A,A136)</f>
        <v>0</v>
      </c>
      <c r="AM136" s="20">
        <f t="shared" si="4"/>
        <v>309.36</v>
      </c>
    </row>
    <row r="137" spans="1:39">
      <c r="A137" s="17">
        <v>244131</v>
      </c>
      <c r="B137" s="17" t="s">
        <v>283</v>
      </c>
      <c r="C137" s="17" t="s">
        <v>16</v>
      </c>
      <c r="D137" s="18">
        <v>43032</v>
      </c>
      <c r="E137" s="17" t="s">
        <v>17</v>
      </c>
      <c r="F137" s="17">
        <v>13263585152</v>
      </c>
      <c r="G137" s="17" t="s">
        <v>18</v>
      </c>
      <c r="H137" s="17">
        <f>SUMIFS('1508'!N:N,'1508'!A:A,A137)</f>
        <v>0</v>
      </c>
      <c r="I137" s="17">
        <f>SUMIFS('1509'!N:N,'1509'!A:A,A137)</f>
        <v>0</v>
      </c>
      <c r="J137" s="17">
        <f>SUMIFS('1510'!N:N,'1510'!A:A,A137)</f>
        <v>0</v>
      </c>
      <c r="K137" s="17">
        <f>SUMIFS('1511'!N:N,'1511'!A:A,A137)</f>
        <v>0</v>
      </c>
      <c r="L137" s="17">
        <f>SUMIFS('1512'!N:N,'1512'!A:A,A137)</f>
        <v>0</v>
      </c>
      <c r="M137" s="17">
        <f>SUMIFS('1601'!N:N,'1601'!A:A,A137)</f>
        <v>0</v>
      </c>
      <c r="N137" s="17">
        <f>SUMIFS('1602'!N:N,'1602'!A:A,A137)</f>
        <v>0</v>
      </c>
      <c r="O137" s="17">
        <f>SUMIFS('1603'!N:N,'1603'!A:A,A137)</f>
        <v>0</v>
      </c>
      <c r="P137" s="17">
        <f>SUMIFS('1604'!N:N,'1604'!A:A,A137)</f>
        <v>0</v>
      </c>
      <c r="Q137" s="17">
        <f>SUMIFS('1605'!N:N,'1605'!A:A,A137)</f>
        <v>0</v>
      </c>
      <c r="R137" s="17">
        <f>SUMIFS('1606'!N:N,'1606'!A:A,A137)</f>
        <v>0</v>
      </c>
      <c r="S137" s="17">
        <f>SUMIFS('1607'!N:N,'1607'!A:A,A137)</f>
        <v>0</v>
      </c>
      <c r="T137" s="17">
        <f>SUMIFS('1608'!N:N,'1608'!A:A,A137)</f>
        <v>0</v>
      </c>
      <c r="U137" s="17">
        <f>SUMIFS('1609'!N:N,'1609'!A:A,A137)</f>
        <v>0</v>
      </c>
      <c r="V137" s="17">
        <f>SUMIFS('1610'!N:N,'1610'!A:A,A137)</f>
        <v>0</v>
      </c>
      <c r="W137" s="17">
        <f>SUMIFS('1611'!N:N,'1611'!A:A,A137)</f>
        <v>0</v>
      </c>
      <c r="X137" s="17">
        <f>SUMIFS('1612'!N:N,'1612'!A:A,A137)</f>
        <v>0</v>
      </c>
      <c r="Y137" s="17">
        <f>SUMIFS('1701'!N:N,'1701'!A:A,A137)</f>
        <v>0</v>
      </c>
      <c r="Z137" s="17">
        <f>SUMIFS('1702'!N:N,'1702'!A:A,A137)</f>
        <v>0</v>
      </c>
      <c r="AA137" s="17">
        <f>SUMIFS('1703'!N:N,'1703'!A:A,A137)</f>
        <v>0</v>
      </c>
      <c r="AB137" s="17">
        <f>SUMIFS('1704'!N:N,'1704'!A:A,A137)</f>
        <v>0</v>
      </c>
      <c r="AC137" s="17">
        <f>SUMIFS('1705'!N:N,'1705'!A:A,A137)</f>
        <v>0</v>
      </c>
      <c r="AD137" s="17">
        <f>SUMIFS('1706'!N:N,'1706'!A:A,A137)</f>
        <v>0</v>
      </c>
      <c r="AE137" s="17">
        <f>SUMIFS('1707'!N:N,'1707'!A:A,A137)</f>
        <v>0</v>
      </c>
      <c r="AF137" s="17">
        <f>SUMIFS('1708'!N:N,'1708'!A:A,A137)</f>
        <v>0</v>
      </c>
      <c r="AG137" s="17">
        <f>SUMIFS('1709'!N:N,'1709'!A:A,A137)</f>
        <v>0</v>
      </c>
      <c r="AH137" s="17">
        <f>SUMIFS('1710'!N:N,'1710'!A:A,A137)</f>
        <v>0</v>
      </c>
      <c r="AI137" s="17">
        <f>SUMIFS('1711'!N:N,'1711'!A:A,A137)</f>
        <v>73.57</v>
      </c>
      <c r="AJ137" s="17">
        <f>SUMIFS('1712'!N:N,'1712'!A:A,A137)</f>
        <v>70.07</v>
      </c>
      <c r="AK137" s="17">
        <f>SUMIFS('1801'!N:N,'1801'!A:A,A137)</f>
        <v>0</v>
      </c>
      <c r="AL137" s="17">
        <f>SUMIFS('1802'!N:N,'1802'!A:A,A137)</f>
        <v>0</v>
      </c>
      <c r="AM137" s="20">
        <f t="shared" si="4"/>
        <v>143.64</v>
      </c>
    </row>
    <row r="138" spans="1:39">
      <c r="A138" s="17">
        <v>244200</v>
      </c>
      <c r="B138" s="17" t="s">
        <v>284</v>
      </c>
      <c r="C138" s="17" t="s">
        <v>23</v>
      </c>
      <c r="D138" s="18">
        <v>43035</v>
      </c>
      <c r="E138" s="17" t="s">
        <v>17</v>
      </c>
      <c r="F138" s="17">
        <v>13274509774</v>
      </c>
      <c r="G138" s="17" t="s">
        <v>18</v>
      </c>
      <c r="H138" s="17">
        <f>SUMIFS('1508'!N:N,'1508'!A:A,A138)</f>
        <v>0</v>
      </c>
      <c r="I138" s="17">
        <f>SUMIFS('1509'!N:N,'1509'!A:A,A138)</f>
        <v>0</v>
      </c>
      <c r="J138" s="17">
        <f>SUMIFS('1510'!N:N,'1510'!A:A,A138)</f>
        <v>0</v>
      </c>
      <c r="K138" s="17">
        <f>SUMIFS('1511'!N:N,'1511'!A:A,A138)</f>
        <v>0</v>
      </c>
      <c r="L138" s="17">
        <f>SUMIFS('1512'!N:N,'1512'!A:A,A138)</f>
        <v>0</v>
      </c>
      <c r="M138" s="17">
        <f>SUMIFS('1601'!N:N,'1601'!A:A,A138)</f>
        <v>0</v>
      </c>
      <c r="N138" s="17">
        <f>SUMIFS('1602'!N:N,'1602'!A:A,A138)</f>
        <v>0</v>
      </c>
      <c r="O138" s="17">
        <f>SUMIFS('1603'!N:N,'1603'!A:A,A138)</f>
        <v>0</v>
      </c>
      <c r="P138" s="17">
        <f>SUMIFS('1604'!N:N,'1604'!A:A,A138)</f>
        <v>0</v>
      </c>
      <c r="Q138" s="17">
        <f>SUMIFS('1605'!N:N,'1605'!A:A,A138)</f>
        <v>0</v>
      </c>
      <c r="R138" s="17">
        <f>SUMIFS('1606'!N:N,'1606'!A:A,A138)</f>
        <v>0</v>
      </c>
      <c r="S138" s="17">
        <f>SUMIFS('1607'!N:N,'1607'!A:A,A138)</f>
        <v>0</v>
      </c>
      <c r="T138" s="17">
        <f>SUMIFS('1608'!N:N,'1608'!A:A,A138)</f>
        <v>0</v>
      </c>
      <c r="U138" s="17">
        <f>SUMIFS('1609'!N:N,'1609'!A:A,A138)</f>
        <v>0</v>
      </c>
      <c r="V138" s="17">
        <f>SUMIFS('1610'!N:N,'1610'!A:A,A138)</f>
        <v>0</v>
      </c>
      <c r="W138" s="17">
        <f>SUMIFS('1611'!N:N,'1611'!A:A,A138)</f>
        <v>0</v>
      </c>
      <c r="X138" s="17">
        <f>SUMIFS('1612'!N:N,'1612'!A:A,A138)</f>
        <v>0</v>
      </c>
      <c r="Y138" s="17">
        <f>SUMIFS('1701'!N:N,'1701'!A:A,A138)</f>
        <v>0</v>
      </c>
      <c r="Z138" s="17">
        <f>SUMIFS('1702'!N:N,'1702'!A:A,A138)</f>
        <v>0</v>
      </c>
      <c r="AA138" s="17">
        <f>SUMIFS('1703'!N:N,'1703'!A:A,A138)</f>
        <v>0</v>
      </c>
      <c r="AB138" s="17">
        <f>SUMIFS('1704'!N:N,'1704'!A:A,A138)</f>
        <v>0</v>
      </c>
      <c r="AC138" s="17">
        <f>SUMIFS('1705'!N:N,'1705'!A:A,A138)</f>
        <v>0</v>
      </c>
      <c r="AD138" s="17">
        <f>SUMIFS('1706'!N:N,'1706'!A:A,A138)</f>
        <v>0</v>
      </c>
      <c r="AE138" s="17">
        <f>SUMIFS('1707'!N:N,'1707'!A:A,A138)</f>
        <v>0</v>
      </c>
      <c r="AF138" s="17">
        <f>SUMIFS('1708'!N:N,'1708'!A:A,A138)</f>
        <v>0</v>
      </c>
      <c r="AG138" s="17">
        <f>SUMIFS('1709'!N:N,'1709'!A:A,A138)</f>
        <v>0</v>
      </c>
      <c r="AH138" s="17">
        <f>SUMIFS('1710'!N:N,'1710'!A:A,A138)</f>
        <v>0</v>
      </c>
      <c r="AI138" s="17">
        <f>SUMIFS('1711'!N:N,'1711'!A:A,A138)</f>
        <v>0.08</v>
      </c>
      <c r="AJ138" s="17">
        <f>SUMIFS('1712'!N:N,'1712'!A:A,A138)</f>
        <v>0</v>
      </c>
      <c r="AK138" s="17">
        <f>SUMIFS('1801'!N:N,'1801'!A:A,A138)</f>
        <v>0</v>
      </c>
      <c r="AL138" s="17">
        <f>SUMIFS('1802'!N:N,'1802'!A:A,A138)</f>
        <v>0</v>
      </c>
      <c r="AM138" s="20">
        <f t="shared" si="4"/>
        <v>0.08</v>
      </c>
    </row>
    <row r="139" spans="1:39">
      <c r="A139" s="17">
        <v>244201</v>
      </c>
      <c r="B139" s="17" t="s">
        <v>287</v>
      </c>
      <c r="C139" s="17" t="s">
        <v>23</v>
      </c>
      <c r="D139" s="18">
        <v>43035</v>
      </c>
      <c r="E139" s="17" t="s">
        <v>17</v>
      </c>
      <c r="F139" s="17">
        <v>13054271356</v>
      </c>
      <c r="G139" s="17" t="s">
        <v>18</v>
      </c>
      <c r="H139" s="17">
        <f>SUMIFS('1508'!N:N,'1508'!A:A,A139)</f>
        <v>0</v>
      </c>
      <c r="I139" s="17">
        <f>SUMIFS('1509'!N:N,'1509'!A:A,A139)</f>
        <v>0</v>
      </c>
      <c r="J139" s="17">
        <f>SUMIFS('1510'!N:N,'1510'!A:A,A139)</f>
        <v>0</v>
      </c>
      <c r="K139" s="17">
        <f>SUMIFS('1511'!N:N,'1511'!A:A,A139)</f>
        <v>0</v>
      </c>
      <c r="L139" s="17">
        <f>SUMIFS('1512'!N:N,'1512'!A:A,A139)</f>
        <v>0</v>
      </c>
      <c r="M139" s="17">
        <f>SUMIFS('1601'!N:N,'1601'!A:A,A139)</f>
        <v>0</v>
      </c>
      <c r="N139" s="17">
        <f>SUMIFS('1602'!N:N,'1602'!A:A,A139)</f>
        <v>0</v>
      </c>
      <c r="O139" s="17">
        <f>SUMIFS('1603'!N:N,'1603'!A:A,A139)</f>
        <v>0</v>
      </c>
      <c r="P139" s="17">
        <f>SUMIFS('1604'!N:N,'1604'!A:A,A139)</f>
        <v>0</v>
      </c>
      <c r="Q139" s="17">
        <f>SUMIFS('1605'!N:N,'1605'!A:A,A139)</f>
        <v>0</v>
      </c>
      <c r="R139" s="17">
        <f>SUMIFS('1606'!N:N,'1606'!A:A,A139)</f>
        <v>0</v>
      </c>
      <c r="S139" s="17">
        <f>SUMIFS('1607'!N:N,'1607'!A:A,A139)</f>
        <v>0</v>
      </c>
      <c r="T139" s="17">
        <f>SUMIFS('1608'!N:N,'1608'!A:A,A139)</f>
        <v>0</v>
      </c>
      <c r="U139" s="17">
        <f>SUMIFS('1609'!N:N,'1609'!A:A,A139)</f>
        <v>0</v>
      </c>
      <c r="V139" s="17">
        <f>SUMIFS('1610'!N:N,'1610'!A:A,A139)</f>
        <v>0</v>
      </c>
      <c r="W139" s="17">
        <f>SUMIFS('1611'!N:N,'1611'!A:A,A139)</f>
        <v>0</v>
      </c>
      <c r="X139" s="17">
        <f>SUMIFS('1612'!N:N,'1612'!A:A,A139)</f>
        <v>0</v>
      </c>
      <c r="Y139" s="17">
        <f>SUMIFS('1701'!N:N,'1701'!A:A,A139)</f>
        <v>0</v>
      </c>
      <c r="Z139" s="17">
        <f>SUMIFS('1702'!N:N,'1702'!A:A,A139)</f>
        <v>0</v>
      </c>
      <c r="AA139" s="17">
        <f>SUMIFS('1703'!N:N,'1703'!A:A,A139)</f>
        <v>0</v>
      </c>
      <c r="AB139" s="17">
        <f>SUMIFS('1704'!N:N,'1704'!A:A,A139)</f>
        <v>0</v>
      </c>
      <c r="AC139" s="17">
        <f>SUMIFS('1705'!N:N,'1705'!A:A,A139)</f>
        <v>0</v>
      </c>
      <c r="AD139" s="17">
        <f>SUMIFS('1706'!N:N,'1706'!A:A,A139)</f>
        <v>0</v>
      </c>
      <c r="AE139" s="17">
        <f>SUMIFS('1707'!N:N,'1707'!A:A,A139)</f>
        <v>0</v>
      </c>
      <c r="AF139" s="17">
        <f>SUMIFS('1708'!N:N,'1708'!A:A,A139)</f>
        <v>0</v>
      </c>
      <c r="AG139" s="17">
        <f>SUMIFS('1709'!N:N,'1709'!A:A,A139)</f>
        <v>0</v>
      </c>
      <c r="AH139" s="17">
        <f>SUMIFS('1710'!N:N,'1710'!A:A,A139)</f>
        <v>0</v>
      </c>
      <c r="AI139" s="17">
        <f>SUMIFS('1711'!N:N,'1711'!A:A,A139)</f>
        <v>10</v>
      </c>
      <c r="AJ139" s="17">
        <f>SUMIFS('1712'!N:N,'1712'!A:A,A139)</f>
        <v>10</v>
      </c>
      <c r="AK139" s="17">
        <f>SUMIFS('1801'!N:N,'1801'!A:A,A139)</f>
        <v>10</v>
      </c>
      <c r="AL139" s="17">
        <f>SUMIFS('1802'!N:N,'1802'!A:A,A139)</f>
        <v>10</v>
      </c>
      <c r="AM139" s="20">
        <f t="shared" si="4"/>
        <v>40</v>
      </c>
    </row>
    <row r="140" spans="1:39">
      <c r="A140" s="17">
        <v>244247</v>
      </c>
      <c r="B140" s="17" t="s">
        <v>289</v>
      </c>
      <c r="C140" s="17" t="s">
        <v>16</v>
      </c>
      <c r="D140" s="18">
        <v>43040</v>
      </c>
      <c r="E140" s="17" t="s">
        <v>17</v>
      </c>
      <c r="F140" s="17">
        <v>13251660302</v>
      </c>
      <c r="G140" s="17" t="s">
        <v>18</v>
      </c>
      <c r="H140" s="17">
        <f>SUMIFS('1508'!N:N,'1508'!A:A,A140)</f>
        <v>0</v>
      </c>
      <c r="I140" s="17">
        <f>SUMIFS('1509'!N:N,'1509'!A:A,A140)</f>
        <v>0</v>
      </c>
      <c r="J140" s="17">
        <f>SUMIFS('1510'!N:N,'1510'!A:A,A140)</f>
        <v>0</v>
      </c>
      <c r="K140" s="17">
        <f>SUMIFS('1511'!N:N,'1511'!A:A,A140)</f>
        <v>0</v>
      </c>
      <c r="L140" s="17">
        <f>SUMIFS('1512'!N:N,'1512'!A:A,A140)</f>
        <v>0</v>
      </c>
      <c r="M140" s="17">
        <f>SUMIFS('1601'!N:N,'1601'!A:A,A140)</f>
        <v>0</v>
      </c>
      <c r="N140" s="17">
        <f>SUMIFS('1602'!N:N,'1602'!A:A,A140)</f>
        <v>0</v>
      </c>
      <c r="O140" s="17">
        <f>SUMIFS('1603'!N:N,'1603'!A:A,A140)</f>
        <v>0</v>
      </c>
      <c r="P140" s="17">
        <f>SUMIFS('1604'!N:N,'1604'!A:A,A140)</f>
        <v>0</v>
      </c>
      <c r="Q140" s="17">
        <f>SUMIFS('1605'!N:N,'1605'!A:A,A140)</f>
        <v>0</v>
      </c>
      <c r="R140" s="17">
        <f>SUMIFS('1606'!N:N,'1606'!A:A,A140)</f>
        <v>0</v>
      </c>
      <c r="S140" s="17">
        <f>SUMIFS('1607'!N:N,'1607'!A:A,A140)</f>
        <v>0</v>
      </c>
      <c r="T140" s="17">
        <f>SUMIFS('1608'!N:N,'1608'!A:A,A140)</f>
        <v>0</v>
      </c>
      <c r="U140" s="17">
        <f>SUMIFS('1609'!N:N,'1609'!A:A,A140)</f>
        <v>0</v>
      </c>
      <c r="V140" s="17">
        <f>SUMIFS('1610'!N:N,'1610'!A:A,A140)</f>
        <v>0</v>
      </c>
      <c r="W140" s="17">
        <f>SUMIFS('1611'!N:N,'1611'!A:A,A140)</f>
        <v>0</v>
      </c>
      <c r="X140" s="17">
        <f>SUMIFS('1612'!N:N,'1612'!A:A,A140)</f>
        <v>0</v>
      </c>
      <c r="Y140" s="17">
        <f>SUMIFS('1701'!N:N,'1701'!A:A,A140)</f>
        <v>0</v>
      </c>
      <c r="Z140" s="17">
        <f>SUMIFS('1702'!N:N,'1702'!A:A,A140)</f>
        <v>0</v>
      </c>
      <c r="AA140" s="17">
        <f>SUMIFS('1703'!N:N,'1703'!A:A,A140)</f>
        <v>0</v>
      </c>
      <c r="AB140" s="17">
        <f>SUMIFS('1704'!N:N,'1704'!A:A,A140)</f>
        <v>0</v>
      </c>
      <c r="AC140" s="17">
        <f>SUMIFS('1705'!N:N,'1705'!A:A,A140)</f>
        <v>0</v>
      </c>
      <c r="AD140" s="17">
        <f>SUMIFS('1706'!N:N,'1706'!A:A,A140)</f>
        <v>0</v>
      </c>
      <c r="AE140" s="17">
        <f>SUMIFS('1707'!N:N,'1707'!A:A,A140)</f>
        <v>0</v>
      </c>
      <c r="AF140" s="17">
        <f>SUMIFS('1708'!N:N,'1708'!A:A,A140)</f>
        <v>0</v>
      </c>
      <c r="AG140" s="17">
        <f>SUMIFS('1709'!N:N,'1709'!A:A,A140)</f>
        <v>0</v>
      </c>
      <c r="AH140" s="17">
        <f>SUMIFS('1710'!N:N,'1710'!A:A,A140)</f>
        <v>0</v>
      </c>
      <c r="AI140" s="17">
        <f>SUMIFS('1711'!N:N,'1711'!A:A,A140)</f>
        <v>20</v>
      </c>
      <c r="AJ140" s="17">
        <f>SUMIFS('1712'!N:N,'1712'!A:A,A140)</f>
        <v>1.89</v>
      </c>
      <c r="AK140" s="17">
        <f>SUMIFS('1801'!N:N,'1801'!A:A,A140)</f>
        <v>0</v>
      </c>
      <c r="AL140" s="17">
        <f>SUMIFS('1802'!N:N,'1802'!A:A,A140)</f>
        <v>0</v>
      </c>
      <c r="AM140" s="20">
        <f t="shared" si="4"/>
        <v>21.89</v>
      </c>
    </row>
    <row r="141" spans="1:39">
      <c r="A141" s="17">
        <v>244248</v>
      </c>
      <c r="B141" s="17" t="s">
        <v>291</v>
      </c>
      <c r="C141" s="17" t="s">
        <v>67</v>
      </c>
      <c r="D141" s="18">
        <v>43040</v>
      </c>
      <c r="E141" s="17" t="s">
        <v>17</v>
      </c>
      <c r="F141" s="17">
        <v>18645618580</v>
      </c>
      <c r="G141" s="17" t="s">
        <v>18</v>
      </c>
      <c r="H141" s="17">
        <f>SUMIFS('1508'!N:N,'1508'!A:A,A141)</f>
        <v>0</v>
      </c>
      <c r="I141" s="17">
        <f>SUMIFS('1509'!N:N,'1509'!A:A,A141)</f>
        <v>0</v>
      </c>
      <c r="J141" s="17">
        <f>SUMIFS('1510'!N:N,'1510'!A:A,A141)</f>
        <v>0</v>
      </c>
      <c r="K141" s="17">
        <f>SUMIFS('1511'!N:N,'1511'!A:A,A141)</f>
        <v>0</v>
      </c>
      <c r="L141" s="17">
        <f>SUMIFS('1512'!N:N,'1512'!A:A,A141)</f>
        <v>0</v>
      </c>
      <c r="M141" s="17">
        <f>SUMIFS('1601'!N:N,'1601'!A:A,A141)</f>
        <v>0</v>
      </c>
      <c r="N141" s="17">
        <f>SUMIFS('1602'!N:N,'1602'!A:A,A141)</f>
        <v>0</v>
      </c>
      <c r="O141" s="17">
        <f>SUMIFS('1603'!N:N,'1603'!A:A,A141)</f>
        <v>0</v>
      </c>
      <c r="P141" s="17">
        <f>SUMIFS('1604'!N:N,'1604'!A:A,A141)</f>
        <v>0</v>
      </c>
      <c r="Q141" s="17">
        <f>SUMIFS('1605'!N:N,'1605'!A:A,A141)</f>
        <v>0</v>
      </c>
      <c r="R141" s="17">
        <f>SUMIFS('1606'!N:N,'1606'!A:A,A141)</f>
        <v>0</v>
      </c>
      <c r="S141" s="17">
        <f>SUMIFS('1607'!N:N,'1607'!A:A,A141)</f>
        <v>0</v>
      </c>
      <c r="T141" s="17">
        <f>SUMIFS('1608'!N:N,'1608'!A:A,A141)</f>
        <v>0</v>
      </c>
      <c r="U141" s="17">
        <f>SUMIFS('1609'!N:N,'1609'!A:A,A141)</f>
        <v>0</v>
      </c>
      <c r="V141" s="17">
        <f>SUMIFS('1610'!N:N,'1610'!A:A,A141)</f>
        <v>0</v>
      </c>
      <c r="W141" s="17">
        <f>SUMIFS('1611'!N:N,'1611'!A:A,A141)</f>
        <v>0</v>
      </c>
      <c r="X141" s="17">
        <f>SUMIFS('1612'!N:N,'1612'!A:A,A141)</f>
        <v>0</v>
      </c>
      <c r="Y141" s="17">
        <f>SUMIFS('1701'!N:N,'1701'!A:A,A141)</f>
        <v>0</v>
      </c>
      <c r="Z141" s="17">
        <f>SUMIFS('1702'!N:N,'1702'!A:A,A141)</f>
        <v>0</v>
      </c>
      <c r="AA141" s="17">
        <f>SUMIFS('1703'!N:N,'1703'!A:A,A141)</f>
        <v>0</v>
      </c>
      <c r="AB141" s="17">
        <f>SUMIFS('1704'!N:N,'1704'!A:A,A141)</f>
        <v>0</v>
      </c>
      <c r="AC141" s="17">
        <f>SUMIFS('1705'!N:N,'1705'!A:A,A141)</f>
        <v>0</v>
      </c>
      <c r="AD141" s="17">
        <f>SUMIFS('1706'!N:N,'1706'!A:A,A141)</f>
        <v>0</v>
      </c>
      <c r="AE141" s="17">
        <f>SUMIFS('1707'!N:N,'1707'!A:A,A141)</f>
        <v>0</v>
      </c>
      <c r="AF141" s="17">
        <f>SUMIFS('1708'!N:N,'1708'!A:A,A141)</f>
        <v>0</v>
      </c>
      <c r="AG141" s="17">
        <f>SUMIFS('1709'!N:N,'1709'!A:A,A141)</f>
        <v>0</v>
      </c>
      <c r="AH141" s="17">
        <f>SUMIFS('1710'!N:N,'1710'!A:A,A141)</f>
        <v>0</v>
      </c>
      <c r="AI141" s="17">
        <f>SUMIFS('1711'!N:N,'1711'!A:A,A141)</f>
        <v>60</v>
      </c>
      <c r="AJ141" s="17">
        <f>SUMIFS('1712'!N:N,'1712'!A:A,A141)</f>
        <v>0</v>
      </c>
      <c r="AK141" s="17">
        <f>SUMIFS('1801'!N:N,'1801'!A:A,A141)</f>
        <v>0</v>
      </c>
      <c r="AL141" s="17">
        <f>SUMIFS('1802'!N:N,'1802'!A:A,A141)</f>
        <v>0</v>
      </c>
      <c r="AM141" s="20">
        <f t="shared" si="4"/>
        <v>60</v>
      </c>
    </row>
    <row r="142" spans="1:39">
      <c r="A142" s="17">
        <v>244271</v>
      </c>
      <c r="B142" s="17" t="s">
        <v>293</v>
      </c>
      <c r="C142" s="17" t="s">
        <v>26</v>
      </c>
      <c r="D142" s="18">
        <v>43040</v>
      </c>
      <c r="E142" s="17" t="s">
        <v>17</v>
      </c>
      <c r="F142" s="17">
        <v>13069975019</v>
      </c>
      <c r="G142" s="17" t="s">
        <v>18</v>
      </c>
      <c r="H142" s="17">
        <f>SUMIFS('1508'!N:N,'1508'!A:A,A142)</f>
        <v>0</v>
      </c>
      <c r="I142" s="17">
        <f>SUMIFS('1509'!N:N,'1509'!A:A,A142)</f>
        <v>0</v>
      </c>
      <c r="J142" s="17">
        <f>SUMIFS('1510'!N:N,'1510'!A:A,A142)</f>
        <v>0</v>
      </c>
      <c r="K142" s="17">
        <f>SUMIFS('1511'!N:N,'1511'!A:A,A142)</f>
        <v>0</v>
      </c>
      <c r="L142" s="17">
        <f>SUMIFS('1512'!N:N,'1512'!A:A,A142)</f>
        <v>0</v>
      </c>
      <c r="M142" s="17">
        <f>SUMIFS('1601'!N:N,'1601'!A:A,A142)</f>
        <v>0</v>
      </c>
      <c r="N142" s="17">
        <f>SUMIFS('1602'!N:N,'1602'!A:A,A142)</f>
        <v>0</v>
      </c>
      <c r="O142" s="17">
        <f>SUMIFS('1603'!N:N,'1603'!A:A,A142)</f>
        <v>0</v>
      </c>
      <c r="P142" s="17">
        <f>SUMIFS('1604'!N:N,'1604'!A:A,A142)</f>
        <v>0</v>
      </c>
      <c r="Q142" s="17">
        <f>SUMIFS('1605'!N:N,'1605'!A:A,A142)</f>
        <v>0</v>
      </c>
      <c r="R142" s="17">
        <f>SUMIFS('1606'!N:N,'1606'!A:A,A142)</f>
        <v>0</v>
      </c>
      <c r="S142" s="17">
        <f>SUMIFS('1607'!N:N,'1607'!A:A,A142)</f>
        <v>0</v>
      </c>
      <c r="T142" s="17">
        <f>SUMIFS('1608'!N:N,'1608'!A:A,A142)</f>
        <v>0</v>
      </c>
      <c r="U142" s="17">
        <f>SUMIFS('1609'!N:N,'1609'!A:A,A142)</f>
        <v>0</v>
      </c>
      <c r="V142" s="17">
        <f>SUMIFS('1610'!N:N,'1610'!A:A,A142)</f>
        <v>0</v>
      </c>
      <c r="W142" s="17">
        <f>SUMIFS('1611'!N:N,'1611'!A:A,A142)</f>
        <v>0</v>
      </c>
      <c r="X142" s="17">
        <f>SUMIFS('1612'!N:N,'1612'!A:A,A142)</f>
        <v>0</v>
      </c>
      <c r="Y142" s="17">
        <f>SUMIFS('1701'!N:N,'1701'!A:A,A142)</f>
        <v>0</v>
      </c>
      <c r="Z142" s="17">
        <f>SUMIFS('1702'!N:N,'1702'!A:A,A142)</f>
        <v>0</v>
      </c>
      <c r="AA142" s="17">
        <f>SUMIFS('1703'!N:N,'1703'!A:A,A142)</f>
        <v>0</v>
      </c>
      <c r="AB142" s="17">
        <f>SUMIFS('1704'!N:N,'1704'!A:A,A142)</f>
        <v>0</v>
      </c>
      <c r="AC142" s="17">
        <f>SUMIFS('1705'!N:N,'1705'!A:A,A142)</f>
        <v>0</v>
      </c>
      <c r="AD142" s="17">
        <f>SUMIFS('1706'!N:N,'1706'!A:A,A142)</f>
        <v>0</v>
      </c>
      <c r="AE142" s="17">
        <f>SUMIFS('1707'!N:N,'1707'!A:A,A142)</f>
        <v>0</v>
      </c>
      <c r="AF142" s="17">
        <f>SUMIFS('1708'!N:N,'1708'!A:A,A142)</f>
        <v>0</v>
      </c>
      <c r="AG142" s="17">
        <f>SUMIFS('1709'!N:N,'1709'!A:A,A142)</f>
        <v>0</v>
      </c>
      <c r="AH142" s="17">
        <f>SUMIFS('1710'!N:N,'1710'!A:A,A142)</f>
        <v>0</v>
      </c>
      <c r="AI142" s="17">
        <f>SUMIFS('1711'!N:N,'1711'!A:A,A142)</f>
        <v>40</v>
      </c>
      <c r="AJ142" s="17">
        <f>SUMIFS('1712'!N:N,'1712'!A:A,A142)</f>
        <v>40</v>
      </c>
      <c r="AK142" s="17">
        <f>SUMIFS('1801'!N:N,'1801'!A:A,A142)</f>
        <v>40</v>
      </c>
      <c r="AL142" s="17">
        <f>SUMIFS('1802'!N:N,'1802'!A:A,A142)</f>
        <v>40</v>
      </c>
      <c r="AM142" s="20">
        <f t="shared" si="4"/>
        <v>160</v>
      </c>
    </row>
    <row r="143" spans="1:39">
      <c r="A143" s="17">
        <v>244307</v>
      </c>
      <c r="B143" s="17" t="s">
        <v>295</v>
      </c>
      <c r="C143" s="17" t="s">
        <v>16</v>
      </c>
      <c r="D143" s="18">
        <v>43041</v>
      </c>
      <c r="E143" s="17" t="s">
        <v>17</v>
      </c>
      <c r="F143" s="17">
        <v>13274657159</v>
      </c>
      <c r="G143" s="17" t="s">
        <v>18</v>
      </c>
      <c r="H143" s="17">
        <f>SUMIFS('1508'!N:N,'1508'!A:A,A143)</f>
        <v>0</v>
      </c>
      <c r="I143" s="17">
        <f>SUMIFS('1509'!N:N,'1509'!A:A,A143)</f>
        <v>0</v>
      </c>
      <c r="J143" s="17">
        <f>SUMIFS('1510'!N:N,'1510'!A:A,A143)</f>
        <v>0</v>
      </c>
      <c r="K143" s="17">
        <f>SUMIFS('1511'!N:N,'1511'!A:A,A143)</f>
        <v>0</v>
      </c>
      <c r="L143" s="17">
        <f>SUMIFS('1512'!N:N,'1512'!A:A,A143)</f>
        <v>0</v>
      </c>
      <c r="M143" s="17">
        <f>SUMIFS('1601'!N:N,'1601'!A:A,A143)</f>
        <v>0</v>
      </c>
      <c r="N143" s="17">
        <f>SUMIFS('1602'!N:N,'1602'!A:A,A143)</f>
        <v>0</v>
      </c>
      <c r="O143" s="17">
        <f>SUMIFS('1603'!N:N,'1603'!A:A,A143)</f>
        <v>0</v>
      </c>
      <c r="P143" s="17">
        <f>SUMIFS('1604'!N:N,'1604'!A:A,A143)</f>
        <v>0</v>
      </c>
      <c r="Q143" s="17">
        <f>SUMIFS('1605'!N:N,'1605'!A:A,A143)</f>
        <v>0</v>
      </c>
      <c r="R143" s="17">
        <f>SUMIFS('1606'!N:N,'1606'!A:A,A143)</f>
        <v>0</v>
      </c>
      <c r="S143" s="17">
        <f>SUMIFS('1607'!N:N,'1607'!A:A,A143)</f>
        <v>0</v>
      </c>
      <c r="T143" s="17">
        <f>SUMIFS('1608'!N:N,'1608'!A:A,A143)</f>
        <v>0</v>
      </c>
      <c r="U143" s="17">
        <f>SUMIFS('1609'!N:N,'1609'!A:A,A143)</f>
        <v>0</v>
      </c>
      <c r="V143" s="17">
        <f>SUMIFS('1610'!N:N,'1610'!A:A,A143)</f>
        <v>0</v>
      </c>
      <c r="W143" s="17">
        <f>SUMIFS('1611'!N:N,'1611'!A:A,A143)</f>
        <v>0</v>
      </c>
      <c r="X143" s="17">
        <f>SUMIFS('1612'!N:N,'1612'!A:A,A143)</f>
        <v>0</v>
      </c>
      <c r="Y143" s="17">
        <f>SUMIFS('1701'!N:N,'1701'!A:A,A143)</f>
        <v>0</v>
      </c>
      <c r="Z143" s="17">
        <f>SUMIFS('1702'!N:N,'1702'!A:A,A143)</f>
        <v>0</v>
      </c>
      <c r="AA143" s="17">
        <f>SUMIFS('1703'!N:N,'1703'!A:A,A143)</f>
        <v>0</v>
      </c>
      <c r="AB143" s="17">
        <f>SUMIFS('1704'!N:N,'1704'!A:A,A143)</f>
        <v>0</v>
      </c>
      <c r="AC143" s="17">
        <f>SUMIFS('1705'!N:N,'1705'!A:A,A143)</f>
        <v>0</v>
      </c>
      <c r="AD143" s="17">
        <f>SUMIFS('1706'!N:N,'1706'!A:A,A143)</f>
        <v>0</v>
      </c>
      <c r="AE143" s="17">
        <f>SUMIFS('1707'!N:N,'1707'!A:A,A143)</f>
        <v>0</v>
      </c>
      <c r="AF143" s="17">
        <f>SUMIFS('1708'!N:N,'1708'!A:A,A143)</f>
        <v>0</v>
      </c>
      <c r="AG143" s="17">
        <f>SUMIFS('1709'!N:N,'1709'!A:A,A143)</f>
        <v>0</v>
      </c>
      <c r="AH143" s="17">
        <f>SUMIFS('1710'!N:N,'1710'!A:A,A143)</f>
        <v>0</v>
      </c>
      <c r="AI143" s="17">
        <f>SUMIFS('1711'!N:N,'1711'!A:A,A143)</f>
        <v>5</v>
      </c>
      <c r="AJ143" s="17">
        <f>SUMIFS('1712'!N:N,'1712'!A:A,A143)</f>
        <v>5</v>
      </c>
      <c r="AK143" s="17">
        <f>SUMIFS('1801'!N:N,'1801'!A:A,A143)</f>
        <v>9.42</v>
      </c>
      <c r="AL143" s="17">
        <f>SUMIFS('1802'!N:N,'1802'!A:A,A143)</f>
        <v>9.42</v>
      </c>
      <c r="AM143" s="20">
        <f t="shared" si="4"/>
        <v>28.84</v>
      </c>
    </row>
    <row r="144" spans="1:39">
      <c r="A144" s="17">
        <v>244341</v>
      </c>
      <c r="B144" s="17" t="s">
        <v>297</v>
      </c>
      <c r="C144" s="17" t="s">
        <v>23</v>
      </c>
      <c r="D144" s="18">
        <v>43042</v>
      </c>
      <c r="E144" s="17" t="s">
        <v>17</v>
      </c>
      <c r="F144" s="17">
        <v>13045100544</v>
      </c>
      <c r="G144" s="17" t="s">
        <v>18</v>
      </c>
      <c r="H144" s="17">
        <f>SUMIFS('1508'!N:N,'1508'!A:A,A144)</f>
        <v>0</v>
      </c>
      <c r="I144" s="17">
        <f>SUMIFS('1509'!N:N,'1509'!A:A,A144)</f>
        <v>0</v>
      </c>
      <c r="J144" s="17">
        <f>SUMIFS('1510'!N:N,'1510'!A:A,A144)</f>
        <v>0</v>
      </c>
      <c r="K144" s="17">
        <f>SUMIFS('1511'!N:N,'1511'!A:A,A144)</f>
        <v>0</v>
      </c>
      <c r="L144" s="17">
        <f>SUMIFS('1512'!N:N,'1512'!A:A,A144)</f>
        <v>0</v>
      </c>
      <c r="M144" s="17">
        <f>SUMIFS('1601'!N:N,'1601'!A:A,A144)</f>
        <v>0</v>
      </c>
      <c r="N144" s="17">
        <f>SUMIFS('1602'!N:N,'1602'!A:A,A144)</f>
        <v>0</v>
      </c>
      <c r="O144" s="17">
        <f>SUMIFS('1603'!N:N,'1603'!A:A,A144)</f>
        <v>0</v>
      </c>
      <c r="P144" s="17">
        <f>SUMIFS('1604'!N:N,'1604'!A:A,A144)</f>
        <v>0</v>
      </c>
      <c r="Q144" s="17">
        <f>SUMIFS('1605'!N:N,'1605'!A:A,A144)</f>
        <v>0</v>
      </c>
      <c r="R144" s="17">
        <f>SUMIFS('1606'!N:N,'1606'!A:A,A144)</f>
        <v>0</v>
      </c>
      <c r="S144" s="17">
        <f>SUMIFS('1607'!N:N,'1607'!A:A,A144)</f>
        <v>0</v>
      </c>
      <c r="T144" s="17">
        <f>SUMIFS('1608'!N:N,'1608'!A:A,A144)</f>
        <v>0</v>
      </c>
      <c r="U144" s="17">
        <f>SUMIFS('1609'!N:N,'1609'!A:A,A144)</f>
        <v>0</v>
      </c>
      <c r="V144" s="17">
        <f>SUMIFS('1610'!N:N,'1610'!A:A,A144)</f>
        <v>0</v>
      </c>
      <c r="W144" s="17">
        <f>SUMIFS('1611'!N:N,'1611'!A:A,A144)</f>
        <v>0</v>
      </c>
      <c r="X144" s="17">
        <f>SUMIFS('1612'!N:N,'1612'!A:A,A144)</f>
        <v>0</v>
      </c>
      <c r="Y144" s="17">
        <f>SUMIFS('1701'!N:N,'1701'!A:A,A144)</f>
        <v>0</v>
      </c>
      <c r="Z144" s="17">
        <f>SUMIFS('1702'!N:N,'1702'!A:A,A144)</f>
        <v>0</v>
      </c>
      <c r="AA144" s="17">
        <f>SUMIFS('1703'!N:N,'1703'!A:A,A144)</f>
        <v>0</v>
      </c>
      <c r="AB144" s="17">
        <f>SUMIFS('1704'!N:N,'1704'!A:A,A144)</f>
        <v>0</v>
      </c>
      <c r="AC144" s="17">
        <f>SUMIFS('1705'!N:N,'1705'!A:A,A144)</f>
        <v>0</v>
      </c>
      <c r="AD144" s="17">
        <f>SUMIFS('1706'!N:N,'1706'!A:A,A144)</f>
        <v>0</v>
      </c>
      <c r="AE144" s="17">
        <f>SUMIFS('1707'!N:N,'1707'!A:A,A144)</f>
        <v>0</v>
      </c>
      <c r="AF144" s="17">
        <f>SUMIFS('1708'!N:N,'1708'!A:A,A144)</f>
        <v>0</v>
      </c>
      <c r="AG144" s="17">
        <f>SUMIFS('1709'!N:N,'1709'!A:A,A144)</f>
        <v>0</v>
      </c>
      <c r="AH144" s="17">
        <f>SUMIFS('1710'!N:N,'1710'!A:A,A144)</f>
        <v>0</v>
      </c>
      <c r="AI144" s="17">
        <f>SUMIFS('1711'!N:N,'1711'!A:A,A144)</f>
        <v>33.49</v>
      </c>
      <c r="AJ144" s="17">
        <f>SUMIFS('1712'!N:N,'1712'!A:A,A144)</f>
        <v>10</v>
      </c>
      <c r="AK144" s="17">
        <f>SUMIFS('1801'!N:N,'1801'!A:A,A144)</f>
        <v>18.02</v>
      </c>
      <c r="AL144" s="17">
        <f>SUMIFS('1802'!N:N,'1802'!A:A,A144)</f>
        <v>18.02</v>
      </c>
      <c r="AM144" s="20">
        <f t="shared" si="4"/>
        <v>79.53</v>
      </c>
    </row>
    <row r="145" spans="1:39">
      <c r="A145" s="17">
        <v>244486</v>
      </c>
      <c r="B145" s="17" t="s">
        <v>299</v>
      </c>
      <c r="C145" s="17" t="s">
        <v>26</v>
      </c>
      <c r="D145" s="18">
        <v>43053</v>
      </c>
      <c r="E145" s="17" t="s">
        <v>17</v>
      </c>
      <c r="F145" s="17">
        <v>13114620185</v>
      </c>
      <c r="G145" s="17" t="s">
        <v>18</v>
      </c>
      <c r="H145" s="17">
        <f>SUMIFS('1508'!N:N,'1508'!A:A,A145)</f>
        <v>0</v>
      </c>
      <c r="I145" s="17">
        <f>SUMIFS('1509'!N:N,'1509'!A:A,A145)</f>
        <v>0</v>
      </c>
      <c r="J145" s="17">
        <f>SUMIFS('1510'!N:N,'1510'!A:A,A145)</f>
        <v>0</v>
      </c>
      <c r="K145" s="17">
        <f>SUMIFS('1511'!N:N,'1511'!A:A,A145)</f>
        <v>0</v>
      </c>
      <c r="L145" s="17">
        <f>SUMIFS('1512'!N:N,'1512'!A:A,A145)</f>
        <v>0</v>
      </c>
      <c r="M145" s="17">
        <f>SUMIFS('1601'!N:N,'1601'!A:A,A145)</f>
        <v>0</v>
      </c>
      <c r="N145" s="17">
        <f>SUMIFS('1602'!N:N,'1602'!A:A,A145)</f>
        <v>0</v>
      </c>
      <c r="O145" s="17">
        <f>SUMIFS('1603'!N:N,'1603'!A:A,A145)</f>
        <v>0</v>
      </c>
      <c r="P145" s="17">
        <f>SUMIFS('1604'!N:N,'1604'!A:A,A145)</f>
        <v>0</v>
      </c>
      <c r="Q145" s="17">
        <f>SUMIFS('1605'!N:N,'1605'!A:A,A145)</f>
        <v>0</v>
      </c>
      <c r="R145" s="17">
        <f>SUMIFS('1606'!N:N,'1606'!A:A,A145)</f>
        <v>0</v>
      </c>
      <c r="S145" s="17">
        <f>SUMIFS('1607'!N:N,'1607'!A:A,A145)</f>
        <v>0</v>
      </c>
      <c r="T145" s="17">
        <f>SUMIFS('1608'!N:N,'1608'!A:A,A145)</f>
        <v>0</v>
      </c>
      <c r="U145" s="17">
        <f>SUMIFS('1609'!N:N,'1609'!A:A,A145)</f>
        <v>0</v>
      </c>
      <c r="V145" s="17">
        <f>SUMIFS('1610'!N:N,'1610'!A:A,A145)</f>
        <v>0</v>
      </c>
      <c r="W145" s="17">
        <f>SUMIFS('1611'!N:N,'1611'!A:A,A145)</f>
        <v>0</v>
      </c>
      <c r="X145" s="17">
        <f>SUMIFS('1612'!N:N,'1612'!A:A,A145)</f>
        <v>0</v>
      </c>
      <c r="Y145" s="17">
        <f>SUMIFS('1701'!N:N,'1701'!A:A,A145)</f>
        <v>0</v>
      </c>
      <c r="Z145" s="17">
        <f>SUMIFS('1702'!N:N,'1702'!A:A,A145)</f>
        <v>0</v>
      </c>
      <c r="AA145" s="17">
        <f>SUMIFS('1703'!N:N,'1703'!A:A,A145)</f>
        <v>0</v>
      </c>
      <c r="AB145" s="17">
        <f>SUMIFS('1704'!N:N,'1704'!A:A,A145)</f>
        <v>0</v>
      </c>
      <c r="AC145" s="17">
        <f>SUMIFS('1705'!N:N,'1705'!A:A,A145)</f>
        <v>0</v>
      </c>
      <c r="AD145" s="17">
        <f>SUMIFS('1706'!N:N,'1706'!A:A,A145)</f>
        <v>0</v>
      </c>
      <c r="AE145" s="17">
        <f>SUMIFS('1707'!N:N,'1707'!A:A,A145)</f>
        <v>0</v>
      </c>
      <c r="AF145" s="17">
        <f>SUMIFS('1708'!N:N,'1708'!A:A,A145)</f>
        <v>0</v>
      </c>
      <c r="AG145" s="17">
        <f>SUMIFS('1709'!N:N,'1709'!A:A,A145)</f>
        <v>0</v>
      </c>
      <c r="AH145" s="17">
        <f>SUMIFS('1710'!N:N,'1710'!A:A,A145)</f>
        <v>0</v>
      </c>
      <c r="AI145" s="17">
        <f>SUMIFS('1711'!N:N,'1711'!A:A,A145)</f>
        <v>40</v>
      </c>
      <c r="AJ145" s="17">
        <f>SUMIFS('1712'!N:N,'1712'!A:A,A145)</f>
        <v>40</v>
      </c>
      <c r="AK145" s="17">
        <f>SUMIFS('1801'!N:N,'1801'!A:A,A145)</f>
        <v>40</v>
      </c>
      <c r="AL145" s="17">
        <f>SUMIFS('1802'!N:N,'1802'!A:A,A145)</f>
        <v>40</v>
      </c>
      <c r="AM145" s="20">
        <f t="shared" si="4"/>
        <v>160</v>
      </c>
    </row>
    <row r="146" spans="1:39">
      <c r="A146" s="17">
        <v>244535</v>
      </c>
      <c r="B146" s="17" t="s">
        <v>301</v>
      </c>
      <c r="C146" s="17" t="s">
        <v>23</v>
      </c>
      <c r="D146" s="18">
        <v>43055</v>
      </c>
      <c r="E146" s="17" t="s">
        <v>17</v>
      </c>
      <c r="F146" s="17">
        <v>15561582291</v>
      </c>
      <c r="G146" s="17" t="s">
        <v>18</v>
      </c>
      <c r="H146" s="17">
        <f>SUMIFS('1508'!N:N,'1508'!A:A,A146)</f>
        <v>0</v>
      </c>
      <c r="I146" s="17">
        <f>SUMIFS('1509'!N:N,'1509'!A:A,A146)</f>
        <v>0</v>
      </c>
      <c r="J146" s="17">
        <f>SUMIFS('1510'!N:N,'1510'!A:A,A146)</f>
        <v>0</v>
      </c>
      <c r="K146" s="17">
        <f>SUMIFS('1511'!N:N,'1511'!A:A,A146)</f>
        <v>0</v>
      </c>
      <c r="L146" s="17">
        <f>SUMIFS('1512'!N:N,'1512'!A:A,A146)</f>
        <v>0</v>
      </c>
      <c r="M146" s="17">
        <f>SUMIFS('1601'!N:N,'1601'!A:A,A146)</f>
        <v>0</v>
      </c>
      <c r="N146" s="17">
        <f>SUMIFS('1602'!N:N,'1602'!A:A,A146)</f>
        <v>0</v>
      </c>
      <c r="O146" s="17">
        <f>SUMIFS('1603'!N:N,'1603'!A:A,A146)</f>
        <v>0</v>
      </c>
      <c r="P146" s="17">
        <f>SUMIFS('1604'!N:N,'1604'!A:A,A146)</f>
        <v>0</v>
      </c>
      <c r="Q146" s="17">
        <f>SUMIFS('1605'!N:N,'1605'!A:A,A146)</f>
        <v>0</v>
      </c>
      <c r="R146" s="17">
        <f>SUMIFS('1606'!N:N,'1606'!A:A,A146)</f>
        <v>0</v>
      </c>
      <c r="S146" s="17">
        <f>SUMIFS('1607'!N:N,'1607'!A:A,A146)</f>
        <v>0</v>
      </c>
      <c r="T146" s="17">
        <f>SUMIFS('1608'!N:N,'1608'!A:A,A146)</f>
        <v>0</v>
      </c>
      <c r="U146" s="17">
        <f>SUMIFS('1609'!N:N,'1609'!A:A,A146)</f>
        <v>0</v>
      </c>
      <c r="V146" s="17">
        <f>SUMIFS('1610'!N:N,'1610'!A:A,A146)</f>
        <v>0</v>
      </c>
      <c r="W146" s="17">
        <f>SUMIFS('1611'!N:N,'1611'!A:A,A146)</f>
        <v>0</v>
      </c>
      <c r="X146" s="17">
        <f>SUMIFS('1612'!N:N,'1612'!A:A,A146)</f>
        <v>0</v>
      </c>
      <c r="Y146" s="17">
        <f>SUMIFS('1701'!N:N,'1701'!A:A,A146)</f>
        <v>0</v>
      </c>
      <c r="Z146" s="17">
        <f>SUMIFS('1702'!N:N,'1702'!A:A,A146)</f>
        <v>0</v>
      </c>
      <c r="AA146" s="17">
        <f>SUMIFS('1703'!N:N,'1703'!A:A,A146)</f>
        <v>0</v>
      </c>
      <c r="AB146" s="17">
        <f>SUMIFS('1704'!N:N,'1704'!A:A,A146)</f>
        <v>0</v>
      </c>
      <c r="AC146" s="17">
        <f>SUMIFS('1705'!N:N,'1705'!A:A,A146)</f>
        <v>0</v>
      </c>
      <c r="AD146" s="17">
        <f>SUMIFS('1706'!N:N,'1706'!A:A,A146)</f>
        <v>0</v>
      </c>
      <c r="AE146" s="17">
        <f>SUMIFS('1707'!N:N,'1707'!A:A,A146)</f>
        <v>0</v>
      </c>
      <c r="AF146" s="17">
        <f>SUMIFS('1708'!N:N,'1708'!A:A,A146)</f>
        <v>0</v>
      </c>
      <c r="AG146" s="17">
        <f>SUMIFS('1709'!N:N,'1709'!A:A,A146)</f>
        <v>0</v>
      </c>
      <c r="AH146" s="17">
        <f>SUMIFS('1710'!N:N,'1710'!A:A,A146)</f>
        <v>0</v>
      </c>
      <c r="AI146" s="17">
        <f>SUMIFS('1711'!N:N,'1711'!A:A,A146)</f>
        <v>43.4</v>
      </c>
      <c r="AJ146" s="17">
        <f>SUMIFS('1712'!N:N,'1712'!A:A,A146)</f>
        <v>96.61</v>
      </c>
      <c r="AK146" s="17">
        <f>SUMIFS('1801'!N:N,'1801'!A:A,A146)</f>
        <v>127.71</v>
      </c>
      <c r="AL146" s="17">
        <f>SUMIFS('1802'!N:N,'1802'!A:A,A146)</f>
        <v>127.71</v>
      </c>
      <c r="AM146" s="20">
        <f t="shared" si="4"/>
        <v>395.43</v>
      </c>
    </row>
    <row r="147" spans="1:39">
      <c r="A147" s="17">
        <v>244720</v>
      </c>
      <c r="B147" s="17" t="s">
        <v>302</v>
      </c>
      <c r="C147" s="17" t="s">
        <v>20</v>
      </c>
      <c r="D147" s="18">
        <v>43066</v>
      </c>
      <c r="E147" s="17" t="s">
        <v>17</v>
      </c>
      <c r="F147" s="17">
        <v>13115536055</v>
      </c>
      <c r="G147" s="17" t="s">
        <v>18</v>
      </c>
      <c r="H147" s="17">
        <f>SUMIFS('1508'!N:N,'1508'!A:A,A147)</f>
        <v>0</v>
      </c>
      <c r="I147" s="17">
        <f>SUMIFS('1509'!N:N,'1509'!A:A,A147)</f>
        <v>0</v>
      </c>
      <c r="J147" s="17">
        <f>SUMIFS('1510'!N:N,'1510'!A:A,A147)</f>
        <v>0</v>
      </c>
      <c r="K147" s="17">
        <f>SUMIFS('1511'!N:N,'1511'!A:A,A147)</f>
        <v>0</v>
      </c>
      <c r="L147" s="17">
        <f>SUMIFS('1512'!N:N,'1512'!A:A,A147)</f>
        <v>0</v>
      </c>
      <c r="M147" s="17">
        <f>SUMIFS('1601'!N:N,'1601'!A:A,A147)</f>
        <v>0</v>
      </c>
      <c r="N147" s="17">
        <f>SUMIFS('1602'!N:N,'1602'!A:A,A147)</f>
        <v>0</v>
      </c>
      <c r="O147" s="17">
        <f>SUMIFS('1603'!N:N,'1603'!A:A,A147)</f>
        <v>0</v>
      </c>
      <c r="P147" s="17">
        <f>SUMIFS('1604'!N:N,'1604'!A:A,A147)</f>
        <v>0</v>
      </c>
      <c r="Q147" s="17">
        <f>SUMIFS('1605'!N:N,'1605'!A:A,A147)</f>
        <v>0</v>
      </c>
      <c r="R147" s="17">
        <f>SUMIFS('1606'!N:N,'1606'!A:A,A147)</f>
        <v>0</v>
      </c>
      <c r="S147" s="17">
        <f>SUMIFS('1607'!N:N,'1607'!A:A,A147)</f>
        <v>0</v>
      </c>
      <c r="T147" s="17">
        <f>SUMIFS('1608'!N:N,'1608'!A:A,A147)</f>
        <v>0</v>
      </c>
      <c r="U147" s="17">
        <f>SUMIFS('1609'!N:N,'1609'!A:A,A147)</f>
        <v>0</v>
      </c>
      <c r="V147" s="17">
        <f>SUMIFS('1610'!N:N,'1610'!A:A,A147)</f>
        <v>0</v>
      </c>
      <c r="W147" s="17">
        <f>SUMIFS('1611'!N:N,'1611'!A:A,A147)</f>
        <v>0</v>
      </c>
      <c r="X147" s="17">
        <f>SUMIFS('1612'!N:N,'1612'!A:A,A147)</f>
        <v>0</v>
      </c>
      <c r="Y147" s="17">
        <f>SUMIFS('1701'!N:N,'1701'!A:A,A147)</f>
        <v>0</v>
      </c>
      <c r="Z147" s="17">
        <f>SUMIFS('1702'!N:N,'1702'!A:A,A147)</f>
        <v>0</v>
      </c>
      <c r="AA147" s="17">
        <f>SUMIFS('1703'!N:N,'1703'!A:A,A147)</f>
        <v>0</v>
      </c>
      <c r="AB147" s="17">
        <f>SUMIFS('1704'!N:N,'1704'!A:A,A147)</f>
        <v>0</v>
      </c>
      <c r="AC147" s="17">
        <f>SUMIFS('1705'!N:N,'1705'!A:A,A147)</f>
        <v>0</v>
      </c>
      <c r="AD147" s="17">
        <f>SUMIFS('1706'!N:N,'1706'!A:A,A147)</f>
        <v>0</v>
      </c>
      <c r="AE147" s="17">
        <f>SUMIFS('1707'!N:N,'1707'!A:A,A147)</f>
        <v>0</v>
      </c>
      <c r="AF147" s="17">
        <f>SUMIFS('1708'!N:N,'1708'!A:A,A147)</f>
        <v>0</v>
      </c>
      <c r="AG147" s="17">
        <f>SUMIFS('1709'!N:N,'1709'!A:A,A147)</f>
        <v>0</v>
      </c>
      <c r="AH147" s="17">
        <f>SUMIFS('1710'!N:N,'1710'!A:A,A147)</f>
        <v>0</v>
      </c>
      <c r="AI147" s="17">
        <f>SUMIFS('1711'!N:N,'1711'!A:A,A147)</f>
        <v>2.5</v>
      </c>
      <c r="AJ147" s="17">
        <f>SUMIFS('1712'!N:N,'1712'!A:A,A147)</f>
        <v>6.5</v>
      </c>
      <c r="AK147" s="17">
        <f>SUMIFS('1801'!N:N,'1801'!A:A,A147)</f>
        <v>6.25</v>
      </c>
      <c r="AL147" s="17">
        <f>SUMIFS('1802'!N:N,'1802'!A:A,A147)</f>
        <v>6.25</v>
      </c>
      <c r="AM147" s="20">
        <f t="shared" si="4"/>
        <v>21.5</v>
      </c>
    </row>
    <row r="148" spans="1:39">
      <c r="A148" s="17">
        <v>244728</v>
      </c>
      <c r="B148" s="17" t="s">
        <v>303</v>
      </c>
      <c r="C148" s="17" t="s">
        <v>67</v>
      </c>
      <c r="D148" s="18">
        <v>43066</v>
      </c>
      <c r="E148" s="17" t="s">
        <v>17</v>
      </c>
      <c r="F148" s="17">
        <v>13029937088</v>
      </c>
      <c r="G148" s="17" t="s">
        <v>18</v>
      </c>
      <c r="H148" s="17">
        <f>SUMIFS('1508'!N:N,'1508'!A:A,A148)</f>
        <v>0</v>
      </c>
      <c r="I148" s="17">
        <f>SUMIFS('1509'!N:N,'1509'!A:A,A148)</f>
        <v>0</v>
      </c>
      <c r="J148" s="17">
        <f>SUMIFS('1510'!N:N,'1510'!A:A,A148)</f>
        <v>0</v>
      </c>
      <c r="K148" s="17">
        <f>SUMIFS('1511'!N:N,'1511'!A:A,A148)</f>
        <v>0</v>
      </c>
      <c r="L148" s="17">
        <f>SUMIFS('1512'!N:N,'1512'!A:A,A148)</f>
        <v>0</v>
      </c>
      <c r="M148" s="17">
        <f>SUMIFS('1601'!N:N,'1601'!A:A,A148)</f>
        <v>0</v>
      </c>
      <c r="N148" s="17">
        <f>SUMIFS('1602'!N:N,'1602'!A:A,A148)</f>
        <v>0</v>
      </c>
      <c r="O148" s="17">
        <f>SUMIFS('1603'!N:N,'1603'!A:A,A148)</f>
        <v>0</v>
      </c>
      <c r="P148" s="17">
        <f>SUMIFS('1604'!N:N,'1604'!A:A,A148)</f>
        <v>0</v>
      </c>
      <c r="Q148" s="17">
        <f>SUMIFS('1605'!N:N,'1605'!A:A,A148)</f>
        <v>0</v>
      </c>
      <c r="R148" s="17">
        <f>SUMIFS('1606'!N:N,'1606'!A:A,A148)</f>
        <v>0</v>
      </c>
      <c r="S148" s="17">
        <f>SUMIFS('1607'!N:N,'1607'!A:A,A148)</f>
        <v>0</v>
      </c>
      <c r="T148" s="17">
        <f>SUMIFS('1608'!N:N,'1608'!A:A,A148)</f>
        <v>0</v>
      </c>
      <c r="U148" s="17">
        <f>SUMIFS('1609'!N:N,'1609'!A:A,A148)</f>
        <v>0</v>
      </c>
      <c r="V148" s="17">
        <f>SUMIFS('1610'!N:N,'1610'!A:A,A148)</f>
        <v>0</v>
      </c>
      <c r="W148" s="17">
        <f>SUMIFS('1611'!N:N,'1611'!A:A,A148)</f>
        <v>0</v>
      </c>
      <c r="X148" s="17">
        <f>SUMIFS('1612'!N:N,'1612'!A:A,A148)</f>
        <v>0</v>
      </c>
      <c r="Y148" s="17">
        <f>SUMIFS('1701'!N:N,'1701'!A:A,A148)</f>
        <v>0</v>
      </c>
      <c r="Z148" s="17">
        <f>SUMIFS('1702'!N:N,'1702'!A:A,A148)</f>
        <v>0</v>
      </c>
      <c r="AA148" s="17">
        <f>SUMIFS('1703'!N:N,'1703'!A:A,A148)</f>
        <v>0</v>
      </c>
      <c r="AB148" s="17">
        <f>SUMIFS('1704'!N:N,'1704'!A:A,A148)</f>
        <v>0</v>
      </c>
      <c r="AC148" s="17">
        <f>SUMIFS('1705'!N:N,'1705'!A:A,A148)</f>
        <v>0</v>
      </c>
      <c r="AD148" s="17">
        <f>SUMIFS('1706'!N:N,'1706'!A:A,A148)</f>
        <v>0</v>
      </c>
      <c r="AE148" s="17">
        <f>SUMIFS('1707'!N:N,'1707'!A:A,A148)</f>
        <v>0</v>
      </c>
      <c r="AF148" s="17">
        <f>SUMIFS('1708'!N:N,'1708'!A:A,A148)</f>
        <v>0</v>
      </c>
      <c r="AG148" s="17">
        <f>SUMIFS('1709'!N:N,'1709'!A:A,A148)</f>
        <v>0</v>
      </c>
      <c r="AH148" s="17">
        <f>SUMIFS('1710'!N:N,'1710'!A:A,A148)</f>
        <v>0</v>
      </c>
      <c r="AI148" s="17">
        <f>SUMIFS('1711'!N:N,'1711'!A:A,A148)</f>
        <v>40</v>
      </c>
      <c r="AJ148" s="17">
        <f>SUMIFS('1712'!N:N,'1712'!A:A,A148)</f>
        <v>0</v>
      </c>
      <c r="AK148" s="17">
        <f>SUMIFS('1801'!N:N,'1801'!A:A,A148)</f>
        <v>0</v>
      </c>
      <c r="AL148" s="17">
        <f>SUMIFS('1802'!N:N,'1802'!A:A,A148)</f>
        <v>0</v>
      </c>
      <c r="AM148" s="20">
        <f t="shared" si="4"/>
        <v>40</v>
      </c>
    </row>
    <row r="149" spans="1:39">
      <c r="A149" s="17">
        <v>245154</v>
      </c>
      <c r="B149" s="17" t="s">
        <v>306</v>
      </c>
      <c r="C149" s="17" t="s">
        <v>20</v>
      </c>
      <c r="D149" s="18">
        <v>43089</v>
      </c>
      <c r="E149" s="17" t="s">
        <v>17</v>
      </c>
      <c r="F149" s="17">
        <v>13029951827</v>
      </c>
      <c r="G149" s="17" t="s">
        <v>18</v>
      </c>
      <c r="H149" s="17">
        <f>SUMIFS('1508'!N:N,'1508'!A:A,A149)</f>
        <v>0</v>
      </c>
      <c r="I149" s="17">
        <f>SUMIFS('1509'!N:N,'1509'!A:A,A149)</f>
        <v>0</v>
      </c>
      <c r="J149" s="17">
        <f>SUMIFS('1510'!N:N,'1510'!A:A,A149)</f>
        <v>0</v>
      </c>
      <c r="K149" s="17">
        <f>SUMIFS('1511'!N:N,'1511'!A:A,A149)</f>
        <v>0</v>
      </c>
      <c r="L149" s="17">
        <f>SUMIFS('1512'!N:N,'1512'!A:A,A149)</f>
        <v>0</v>
      </c>
      <c r="M149" s="17">
        <f>SUMIFS('1601'!N:N,'1601'!A:A,A149)</f>
        <v>0</v>
      </c>
      <c r="N149" s="17">
        <f>SUMIFS('1602'!N:N,'1602'!A:A,A149)</f>
        <v>0</v>
      </c>
      <c r="O149" s="17">
        <f>SUMIFS('1603'!N:N,'1603'!A:A,A149)</f>
        <v>0</v>
      </c>
      <c r="P149" s="17">
        <f>SUMIFS('1604'!N:N,'1604'!A:A,A149)</f>
        <v>0</v>
      </c>
      <c r="Q149" s="17">
        <f>SUMIFS('1605'!N:N,'1605'!A:A,A149)</f>
        <v>0</v>
      </c>
      <c r="R149" s="17">
        <f>SUMIFS('1606'!N:N,'1606'!A:A,A149)</f>
        <v>0</v>
      </c>
      <c r="S149" s="17">
        <f>SUMIFS('1607'!N:N,'1607'!A:A,A149)</f>
        <v>0</v>
      </c>
      <c r="T149" s="17">
        <f>SUMIFS('1608'!N:N,'1608'!A:A,A149)</f>
        <v>0</v>
      </c>
      <c r="U149" s="17">
        <f>SUMIFS('1609'!N:N,'1609'!A:A,A149)</f>
        <v>0</v>
      </c>
      <c r="V149" s="17">
        <f>SUMIFS('1610'!N:N,'1610'!A:A,A149)</f>
        <v>0</v>
      </c>
      <c r="W149" s="17">
        <f>SUMIFS('1611'!N:N,'1611'!A:A,A149)</f>
        <v>0</v>
      </c>
      <c r="X149" s="17">
        <f>SUMIFS('1612'!N:N,'1612'!A:A,A149)</f>
        <v>0</v>
      </c>
      <c r="Y149" s="17">
        <f>SUMIFS('1701'!N:N,'1701'!A:A,A149)</f>
        <v>0</v>
      </c>
      <c r="Z149" s="17">
        <f>SUMIFS('1702'!N:N,'1702'!A:A,A149)</f>
        <v>0</v>
      </c>
      <c r="AA149" s="17">
        <f>SUMIFS('1703'!N:N,'1703'!A:A,A149)</f>
        <v>0</v>
      </c>
      <c r="AB149" s="17">
        <f>SUMIFS('1704'!N:N,'1704'!A:A,A149)</f>
        <v>0</v>
      </c>
      <c r="AC149" s="17">
        <f>SUMIFS('1705'!N:N,'1705'!A:A,A149)</f>
        <v>0</v>
      </c>
      <c r="AD149" s="17">
        <f>SUMIFS('1706'!N:N,'1706'!A:A,A149)</f>
        <v>0</v>
      </c>
      <c r="AE149" s="17">
        <f>SUMIFS('1707'!N:N,'1707'!A:A,A149)</f>
        <v>0</v>
      </c>
      <c r="AF149" s="17">
        <f>SUMIFS('1708'!N:N,'1708'!A:A,A149)</f>
        <v>0</v>
      </c>
      <c r="AG149" s="17">
        <f>SUMIFS('1709'!N:N,'1709'!A:A,A149)</f>
        <v>0</v>
      </c>
      <c r="AH149" s="17">
        <f>SUMIFS('1710'!N:N,'1710'!A:A,A149)</f>
        <v>0</v>
      </c>
      <c r="AI149" s="17">
        <f>SUMIFS('1711'!N:N,'1711'!A:A,A149)</f>
        <v>0</v>
      </c>
      <c r="AJ149" s="17">
        <f>SUMIFS('1712'!N:N,'1712'!A:A,A149)</f>
        <v>8.1</v>
      </c>
      <c r="AK149" s="17">
        <f>SUMIFS('1801'!N:N,'1801'!A:A,A149)</f>
        <v>5</v>
      </c>
      <c r="AL149" s="17">
        <f>SUMIFS('1802'!N:N,'1802'!A:A,A149)</f>
        <v>5</v>
      </c>
      <c r="AM149" s="20">
        <f t="shared" si="4"/>
        <v>18.1</v>
      </c>
    </row>
    <row r="150" spans="1:39">
      <c r="A150" s="17">
        <v>245580</v>
      </c>
      <c r="B150" s="17" t="s">
        <v>309</v>
      </c>
      <c r="C150" s="17" t="s">
        <v>23</v>
      </c>
      <c r="D150" s="18">
        <v>43117</v>
      </c>
      <c r="E150" s="17" t="s">
        <v>17</v>
      </c>
      <c r="F150" s="17">
        <v>15663851078</v>
      </c>
      <c r="G150" s="17" t="s">
        <v>18</v>
      </c>
      <c r="H150" s="17">
        <f>SUMIFS('1508'!N:N,'1508'!A:A,A150)</f>
        <v>0</v>
      </c>
      <c r="I150" s="17">
        <f>SUMIFS('1509'!N:N,'1509'!A:A,A150)</f>
        <v>0</v>
      </c>
      <c r="J150" s="17">
        <f>SUMIFS('1510'!N:N,'1510'!A:A,A150)</f>
        <v>0</v>
      </c>
      <c r="K150" s="17">
        <f>SUMIFS('1511'!N:N,'1511'!A:A,A150)</f>
        <v>0</v>
      </c>
      <c r="L150" s="17">
        <f>SUMIFS('1512'!N:N,'1512'!A:A,A150)</f>
        <v>0</v>
      </c>
      <c r="M150" s="17">
        <f>SUMIFS('1601'!N:N,'1601'!A:A,A150)</f>
        <v>0</v>
      </c>
      <c r="N150" s="17">
        <f>SUMIFS('1602'!N:N,'1602'!A:A,A150)</f>
        <v>0</v>
      </c>
      <c r="O150" s="17">
        <f>SUMIFS('1603'!N:N,'1603'!A:A,A150)</f>
        <v>0</v>
      </c>
      <c r="P150" s="17">
        <f>SUMIFS('1604'!N:N,'1604'!A:A,A150)</f>
        <v>0</v>
      </c>
      <c r="Q150" s="17">
        <f>SUMIFS('1605'!N:N,'1605'!A:A,A150)</f>
        <v>0</v>
      </c>
      <c r="R150" s="17">
        <f>SUMIFS('1606'!N:N,'1606'!A:A,A150)</f>
        <v>0</v>
      </c>
      <c r="S150" s="17">
        <f>SUMIFS('1607'!N:N,'1607'!A:A,A150)</f>
        <v>0</v>
      </c>
      <c r="T150" s="17">
        <f>SUMIFS('1608'!N:N,'1608'!A:A,A150)</f>
        <v>0</v>
      </c>
      <c r="U150" s="17">
        <f>SUMIFS('1609'!N:N,'1609'!A:A,A150)</f>
        <v>0</v>
      </c>
      <c r="V150" s="17">
        <f>SUMIFS('1610'!N:N,'1610'!A:A,A150)</f>
        <v>0</v>
      </c>
      <c r="W150" s="17">
        <f>SUMIFS('1611'!N:N,'1611'!A:A,A150)</f>
        <v>0</v>
      </c>
      <c r="X150" s="17">
        <f>SUMIFS('1612'!N:N,'1612'!A:A,A150)</f>
        <v>0</v>
      </c>
      <c r="Y150" s="17">
        <f>SUMIFS('1701'!N:N,'1701'!A:A,A150)</f>
        <v>0</v>
      </c>
      <c r="Z150" s="17">
        <f>SUMIFS('1702'!N:N,'1702'!A:A,A150)</f>
        <v>0</v>
      </c>
      <c r="AA150" s="17">
        <f>SUMIFS('1703'!N:N,'1703'!A:A,A150)</f>
        <v>0</v>
      </c>
      <c r="AB150" s="17">
        <f>SUMIFS('1704'!N:N,'1704'!A:A,A150)</f>
        <v>0</v>
      </c>
      <c r="AC150" s="17">
        <f>SUMIFS('1705'!N:N,'1705'!A:A,A150)</f>
        <v>0</v>
      </c>
      <c r="AD150" s="17">
        <f>SUMIFS('1706'!N:N,'1706'!A:A,A150)</f>
        <v>0</v>
      </c>
      <c r="AE150" s="17">
        <f>SUMIFS('1707'!N:N,'1707'!A:A,A150)</f>
        <v>0</v>
      </c>
      <c r="AF150" s="17">
        <f>SUMIFS('1708'!N:N,'1708'!A:A,A150)</f>
        <v>0</v>
      </c>
      <c r="AG150" s="17">
        <f>SUMIFS('1709'!N:N,'1709'!A:A,A150)</f>
        <v>0</v>
      </c>
      <c r="AH150" s="17">
        <f>SUMIFS('1710'!N:N,'1710'!A:A,A150)</f>
        <v>0</v>
      </c>
      <c r="AI150" s="17">
        <f>SUMIFS('1711'!N:N,'1711'!A:A,A150)</f>
        <v>0</v>
      </c>
      <c r="AJ150" s="17">
        <f>SUMIFS('1712'!N:N,'1712'!A:A,A150)</f>
        <v>0</v>
      </c>
      <c r="AK150" s="17">
        <f>SUMIFS('1801'!N:N,'1801'!A:A,A150)</f>
        <v>10</v>
      </c>
      <c r="AL150" s="17">
        <f>SUMIFS('1802'!N:N,'1802'!A:A,A150)</f>
        <v>10</v>
      </c>
      <c r="AM150" s="20">
        <f t="shared" si="4"/>
        <v>20</v>
      </c>
    </row>
    <row r="151" customFormat="1" spans="1:39">
      <c r="A151" s="17">
        <v>245822</v>
      </c>
      <c r="B151" s="17" t="s">
        <v>229</v>
      </c>
      <c r="C151" s="17" t="s">
        <v>20</v>
      </c>
      <c r="D151" s="18">
        <v>43133</v>
      </c>
      <c r="E151" s="17" t="s">
        <v>17</v>
      </c>
      <c r="F151" s="17">
        <v>15604537911</v>
      </c>
      <c r="G151" s="17" t="s">
        <v>18</v>
      </c>
      <c r="H151" s="17">
        <f>SUMIFS('1508'!N:N,'1508'!A:A,A151)</f>
        <v>0</v>
      </c>
      <c r="I151" s="17">
        <f>SUMIFS('1509'!N:N,'1509'!A:A,A151)</f>
        <v>0</v>
      </c>
      <c r="J151" s="17">
        <f>SUMIFS('1510'!N:N,'1510'!A:A,A151)</f>
        <v>0</v>
      </c>
      <c r="K151" s="17">
        <f>SUMIFS('1511'!N:N,'1511'!A:A,A151)</f>
        <v>0</v>
      </c>
      <c r="L151" s="17">
        <f>SUMIFS('1512'!N:N,'1512'!A:A,A151)</f>
        <v>0</v>
      </c>
      <c r="M151" s="17">
        <f>SUMIFS('1601'!N:N,'1601'!A:A,A151)</f>
        <v>0</v>
      </c>
      <c r="N151" s="17">
        <f>SUMIFS('1602'!N:N,'1602'!A:A,A151)</f>
        <v>0</v>
      </c>
      <c r="O151" s="17">
        <f>SUMIFS('1603'!N:N,'1603'!A:A,A151)</f>
        <v>0</v>
      </c>
      <c r="P151" s="17">
        <f>SUMIFS('1604'!N:N,'1604'!A:A,A151)</f>
        <v>0</v>
      </c>
      <c r="Q151" s="17">
        <f>SUMIFS('1605'!N:N,'1605'!A:A,A151)</f>
        <v>0</v>
      </c>
      <c r="R151" s="17">
        <f>SUMIFS('1606'!N:N,'1606'!A:A,A151)</f>
        <v>0</v>
      </c>
      <c r="S151" s="17">
        <f>SUMIFS('1607'!N:N,'1607'!A:A,A151)</f>
        <v>0</v>
      </c>
      <c r="T151" s="17">
        <f>SUMIFS('1608'!N:N,'1608'!A:A,A151)</f>
        <v>0</v>
      </c>
      <c r="U151" s="17">
        <f>SUMIFS('1609'!N:N,'1609'!A:A,A151)</f>
        <v>0</v>
      </c>
      <c r="V151" s="17">
        <f>SUMIFS('1610'!N:N,'1610'!A:A,A151)</f>
        <v>0</v>
      </c>
      <c r="W151" s="17">
        <f>SUMIFS('1611'!N:N,'1611'!A:A,A151)</f>
        <v>0</v>
      </c>
      <c r="X151" s="17">
        <f>SUMIFS('1612'!N:N,'1612'!A:A,A151)</f>
        <v>0</v>
      </c>
      <c r="Y151" s="17">
        <f>SUMIFS('1701'!N:N,'1701'!A:A,A151)</f>
        <v>0</v>
      </c>
      <c r="Z151" s="17">
        <f>SUMIFS('1702'!N:N,'1702'!A:A,A151)</f>
        <v>0</v>
      </c>
      <c r="AA151" s="17">
        <f>SUMIFS('1703'!N:N,'1703'!A:A,A151)</f>
        <v>0</v>
      </c>
      <c r="AB151" s="17">
        <f>SUMIFS('1704'!N:N,'1704'!A:A,A151)</f>
        <v>0</v>
      </c>
      <c r="AC151" s="17">
        <f>SUMIFS('1705'!N:N,'1705'!A:A,A151)</f>
        <v>0</v>
      </c>
      <c r="AD151" s="17">
        <f>SUMIFS('1706'!N:N,'1706'!A:A,A151)</f>
        <v>0</v>
      </c>
      <c r="AE151" s="17">
        <f>SUMIFS('1707'!N:N,'1707'!A:A,A151)</f>
        <v>0</v>
      </c>
      <c r="AF151" s="17">
        <f>SUMIFS('1708'!N:N,'1708'!A:A,A151)</f>
        <v>0</v>
      </c>
      <c r="AG151" s="17">
        <f>SUMIFS('1709'!N:N,'1709'!A:A,A151)</f>
        <v>0</v>
      </c>
      <c r="AH151" s="17">
        <f>SUMIFS('1710'!N:N,'1710'!A:A,A151)</f>
        <v>0</v>
      </c>
      <c r="AI151" s="17">
        <f>SUMIFS('1711'!N:N,'1711'!A:A,A151)</f>
        <v>0</v>
      </c>
      <c r="AJ151" s="17">
        <f>SUMIFS('1712'!N:N,'1712'!A:A,A151)</f>
        <v>0</v>
      </c>
      <c r="AK151" s="17">
        <f>SUMIFS('1801'!N:N,'1801'!A:A,A151)</f>
        <v>0</v>
      </c>
      <c r="AL151" s="17">
        <f>SUMIFS('1802'!N:N,'1802'!A:A,A151)</f>
        <v>0</v>
      </c>
      <c r="AM151" s="20">
        <f t="shared" si="4"/>
        <v>0</v>
      </c>
    </row>
    <row r="152" spans="1:39">
      <c r="A152" s="17">
        <v>245860</v>
      </c>
      <c r="B152" s="17" t="s">
        <v>312</v>
      </c>
      <c r="C152" s="17" t="s">
        <v>23</v>
      </c>
      <c r="D152" s="18">
        <v>43136</v>
      </c>
      <c r="E152" s="17" t="s">
        <v>17</v>
      </c>
      <c r="F152" s="17">
        <v>15545989935</v>
      </c>
      <c r="G152" s="17" t="s">
        <v>18</v>
      </c>
      <c r="H152" s="17">
        <f>SUMIFS('1508'!N:N,'1508'!A:A,A152)</f>
        <v>0</v>
      </c>
      <c r="I152" s="17">
        <f>SUMIFS('1509'!N:N,'1509'!A:A,A152)</f>
        <v>0</v>
      </c>
      <c r="J152" s="17">
        <f>SUMIFS('1510'!N:N,'1510'!A:A,A152)</f>
        <v>0</v>
      </c>
      <c r="K152" s="17">
        <f>SUMIFS('1511'!N:N,'1511'!A:A,A152)</f>
        <v>0</v>
      </c>
      <c r="L152" s="17">
        <f>SUMIFS('1512'!N:N,'1512'!A:A,A152)</f>
        <v>0</v>
      </c>
      <c r="M152" s="17">
        <f>SUMIFS('1601'!N:N,'1601'!A:A,A152)</f>
        <v>0</v>
      </c>
      <c r="N152" s="17">
        <f>SUMIFS('1602'!N:N,'1602'!A:A,A152)</f>
        <v>0</v>
      </c>
      <c r="O152" s="17">
        <f>SUMIFS('1603'!N:N,'1603'!A:A,A152)</f>
        <v>0</v>
      </c>
      <c r="P152" s="17">
        <f>SUMIFS('1604'!N:N,'1604'!A:A,A152)</f>
        <v>0</v>
      </c>
      <c r="Q152" s="17">
        <f>SUMIFS('1605'!N:N,'1605'!A:A,A152)</f>
        <v>0</v>
      </c>
      <c r="R152" s="17">
        <f>SUMIFS('1606'!N:N,'1606'!A:A,A152)</f>
        <v>0</v>
      </c>
      <c r="S152" s="17">
        <f>SUMIFS('1607'!N:N,'1607'!A:A,A152)</f>
        <v>0</v>
      </c>
      <c r="T152" s="17">
        <f>SUMIFS('1608'!N:N,'1608'!A:A,A152)</f>
        <v>0</v>
      </c>
      <c r="U152" s="17">
        <f>SUMIFS('1609'!N:N,'1609'!A:A,A152)</f>
        <v>0</v>
      </c>
      <c r="V152" s="17">
        <f>SUMIFS('1610'!N:N,'1610'!A:A,A152)</f>
        <v>0</v>
      </c>
      <c r="W152" s="17">
        <f>SUMIFS('1611'!N:N,'1611'!A:A,A152)</f>
        <v>0</v>
      </c>
      <c r="X152" s="17">
        <f>SUMIFS('1612'!N:N,'1612'!A:A,A152)</f>
        <v>0</v>
      </c>
      <c r="Y152" s="17">
        <f>SUMIFS('1701'!N:N,'1701'!A:A,A152)</f>
        <v>0</v>
      </c>
      <c r="Z152" s="17">
        <f>SUMIFS('1702'!N:N,'1702'!A:A,A152)</f>
        <v>0</v>
      </c>
      <c r="AA152" s="17">
        <f>SUMIFS('1703'!N:N,'1703'!A:A,A152)</f>
        <v>0</v>
      </c>
      <c r="AB152" s="17">
        <f>SUMIFS('1704'!N:N,'1704'!A:A,A152)</f>
        <v>0</v>
      </c>
      <c r="AC152" s="17">
        <f>SUMIFS('1705'!N:N,'1705'!A:A,A152)</f>
        <v>0</v>
      </c>
      <c r="AD152" s="17">
        <f>SUMIFS('1706'!N:N,'1706'!A:A,A152)</f>
        <v>0</v>
      </c>
      <c r="AE152" s="17">
        <f>SUMIFS('1707'!N:N,'1707'!A:A,A152)</f>
        <v>0</v>
      </c>
      <c r="AF152" s="17">
        <f>SUMIFS('1708'!N:N,'1708'!A:A,A152)</f>
        <v>0</v>
      </c>
      <c r="AG152" s="17">
        <f>SUMIFS('1709'!N:N,'1709'!A:A,A152)</f>
        <v>0</v>
      </c>
      <c r="AH152" s="17">
        <f>SUMIFS('1710'!N:N,'1710'!A:A,A152)</f>
        <v>0</v>
      </c>
      <c r="AI152" s="17">
        <f>SUMIFS('1711'!N:N,'1711'!A:A,A152)</f>
        <v>0</v>
      </c>
      <c r="AJ152" s="17">
        <f>SUMIFS('1712'!N:N,'1712'!A:A,A152)</f>
        <v>0</v>
      </c>
      <c r="AK152" s="17">
        <f>SUMIFS('1801'!N:N,'1801'!A:A,A152)</f>
        <v>0</v>
      </c>
      <c r="AL152" s="17">
        <f>SUMIFS('1802'!N:N,'1802'!A:A,A152)</f>
        <v>0</v>
      </c>
      <c r="AM152" s="20">
        <f t="shared" si="4"/>
        <v>0</v>
      </c>
    </row>
    <row r="153" spans="4:39">
      <c r="D153" s="21"/>
      <c r="AM153" s="22"/>
    </row>
    <row r="154" spans="39:39">
      <c r="AM154" s="22"/>
    </row>
    <row r="155" spans="39:39">
      <c r="AM155" s="22"/>
    </row>
    <row r="156" spans="8:39">
      <c r="H156" s="12">
        <f>SUM(H2:H155)</f>
        <v>110</v>
      </c>
      <c r="I156" s="12">
        <f t="shared" ref="I156:AM156" si="5">SUM(I2:I155)</f>
        <v>120.88</v>
      </c>
      <c r="J156" s="12">
        <f t="shared" si="5"/>
        <v>212.5</v>
      </c>
      <c r="K156" s="12">
        <f t="shared" si="5"/>
        <v>346.75</v>
      </c>
      <c r="L156" s="12">
        <f t="shared" si="5"/>
        <v>587.86</v>
      </c>
      <c r="M156" s="12">
        <f t="shared" si="5"/>
        <v>701.81</v>
      </c>
      <c r="N156" s="12">
        <f t="shared" si="5"/>
        <v>584.98</v>
      </c>
      <c r="O156" s="12">
        <f t="shared" si="5"/>
        <v>798.68</v>
      </c>
      <c r="P156" s="12">
        <f t="shared" si="5"/>
        <v>972.28</v>
      </c>
      <c r="Q156" s="12">
        <f t="shared" si="5"/>
        <v>1260.15</v>
      </c>
      <c r="R156" s="12">
        <f t="shared" si="5"/>
        <v>2171</v>
      </c>
      <c r="S156" s="12">
        <f t="shared" si="5"/>
        <v>1207.7</v>
      </c>
      <c r="T156" s="12">
        <f t="shared" si="5"/>
        <v>1378.4</v>
      </c>
      <c r="U156" s="12">
        <f t="shared" si="5"/>
        <v>1545.73</v>
      </c>
      <c r="V156" s="12">
        <f t="shared" si="5"/>
        <v>1577</v>
      </c>
      <c r="W156" s="12">
        <f t="shared" si="5"/>
        <v>2594.15</v>
      </c>
      <c r="X156" s="12">
        <f t="shared" si="5"/>
        <v>2155.52</v>
      </c>
      <c r="Y156" s="12">
        <f t="shared" si="5"/>
        <v>3074.57</v>
      </c>
      <c r="Z156" s="12">
        <f t="shared" si="5"/>
        <v>2000.6</v>
      </c>
      <c r="AA156" s="12">
        <f t="shared" si="5"/>
        <v>2625.03</v>
      </c>
      <c r="AB156" s="12">
        <f t="shared" si="5"/>
        <v>3157.52</v>
      </c>
      <c r="AC156" s="12">
        <f t="shared" si="5"/>
        <v>2566.45</v>
      </c>
      <c r="AD156" s="12">
        <f t="shared" si="5"/>
        <v>2285.14</v>
      </c>
      <c r="AE156" s="12">
        <f t="shared" si="5"/>
        <v>1780.73</v>
      </c>
      <c r="AF156" s="12">
        <f t="shared" si="5"/>
        <v>2024.38</v>
      </c>
      <c r="AG156" s="12">
        <f t="shared" si="5"/>
        <v>2118.67</v>
      </c>
      <c r="AH156" s="12">
        <f t="shared" si="5"/>
        <v>4617.39</v>
      </c>
      <c r="AI156" s="12">
        <f t="shared" si="5"/>
        <v>3386.26</v>
      </c>
      <c r="AJ156" s="12">
        <f t="shared" si="5"/>
        <v>5844.38</v>
      </c>
      <c r="AK156" s="12">
        <f t="shared" si="5"/>
        <v>4821.55</v>
      </c>
      <c r="AL156" s="12">
        <f t="shared" si="5"/>
        <v>4191.55</v>
      </c>
      <c r="AM156" s="12">
        <f t="shared" si="5"/>
        <v>62819.61</v>
      </c>
    </row>
    <row r="157" spans="39:39">
      <c r="AM157" s="12"/>
    </row>
    <row r="158" spans="8:39">
      <c r="H158" s="12">
        <f>SUM('1508'!$N:$N)</f>
        <v>110</v>
      </c>
      <c r="I158" s="12">
        <f>SUM('1509'!$N:$N)</f>
        <v>120.88</v>
      </c>
      <c r="J158" s="12">
        <f>SUM('1510'!$N:$N)</f>
        <v>212.5</v>
      </c>
      <c r="K158" s="12">
        <f>SUM('1511'!$N:$N)</f>
        <v>346.75</v>
      </c>
      <c r="L158" s="12">
        <f>SUM('1512'!$N:$N)</f>
        <v>587.86</v>
      </c>
      <c r="M158" s="12">
        <f>SUM('1601'!$N:$N)</f>
        <v>701.81</v>
      </c>
      <c r="N158" s="12">
        <f>SUM('1602'!$N:$N)</f>
        <v>584.98</v>
      </c>
      <c r="O158" s="12">
        <f>SUM('1603'!$N:$N)</f>
        <v>798.68</v>
      </c>
      <c r="P158" s="12">
        <f>SUM('1604'!$N:$N)</f>
        <v>972.28</v>
      </c>
      <c r="Q158" s="12">
        <f>SUM('1605'!$N:$N)</f>
        <v>1260.15</v>
      </c>
      <c r="R158" s="12">
        <f>SUM('1606'!$N:$N)</f>
        <v>2171</v>
      </c>
      <c r="S158" s="12">
        <f>SUM('1607'!$N:$N)</f>
        <v>1207.7</v>
      </c>
      <c r="T158" s="12">
        <f>SUM('1608'!$N:$N)</f>
        <v>1378.4</v>
      </c>
      <c r="U158" s="12">
        <f>SUM('1609'!$N:$N)</f>
        <v>1545.73</v>
      </c>
      <c r="V158" s="12">
        <f>SUM('1610'!$N:$N)</f>
        <v>1577</v>
      </c>
      <c r="W158" s="12">
        <f>SUM('1611'!$N:$N)</f>
        <v>2594.15</v>
      </c>
      <c r="X158" s="12">
        <f>SUM('1612'!$N:$N)</f>
        <v>2155.52</v>
      </c>
      <c r="Y158" s="12">
        <f>SUM('1701'!$N:$N)</f>
        <v>3074.57</v>
      </c>
      <c r="Z158" s="12">
        <f>SUM('1702'!$N:$N)</f>
        <v>2000.6</v>
      </c>
      <c r="AA158" s="12">
        <f>SUM('1703'!$N:$N)</f>
        <v>2625.03</v>
      </c>
      <c r="AB158" s="12">
        <f>SUM('1704'!$N:$N)</f>
        <v>3157.52</v>
      </c>
      <c r="AC158" s="12">
        <f>SUM('1705'!$N:$N)</f>
        <v>2566.45</v>
      </c>
      <c r="AD158" s="12">
        <f>SUM('1706'!$N:$N)</f>
        <v>2285.14</v>
      </c>
      <c r="AE158" s="12">
        <f>SUM('1707'!$N:$N)</f>
        <v>1780.73</v>
      </c>
      <c r="AF158" s="12">
        <f>SUM('1708'!$N:$N)</f>
        <v>2024.38</v>
      </c>
      <c r="AG158" s="12">
        <f>SUM('1709'!$N:$N)</f>
        <v>2118.67</v>
      </c>
      <c r="AH158" s="12">
        <f>SUM('1710'!$N:$N)</f>
        <v>4617.39</v>
      </c>
      <c r="AI158" s="12">
        <f>SUM('1711'!$N:$N)</f>
        <v>3386.26</v>
      </c>
      <c r="AJ158" s="12">
        <f>SUM('1712'!$N:$N)</f>
        <v>5844.38</v>
      </c>
      <c r="AK158" s="12">
        <f>SUM('1801'!$N:$N)</f>
        <v>4821.55</v>
      </c>
      <c r="AL158" s="12">
        <f>SUM('1802'!$N:$N)</f>
        <v>4191.55</v>
      </c>
      <c r="AM158" s="12">
        <f>SUM(H158:AL158)</f>
        <v>62819.61</v>
      </c>
    </row>
    <row r="159" spans="39:39">
      <c r="AM159" s="12"/>
    </row>
    <row r="160" spans="8:39">
      <c r="H160" s="12">
        <f>H156-H158</f>
        <v>0</v>
      </c>
      <c r="I160" s="12">
        <f t="shared" ref="I160:AM160" si="6">I156-I158</f>
        <v>0</v>
      </c>
      <c r="J160" s="12">
        <f t="shared" si="6"/>
        <v>0</v>
      </c>
      <c r="K160" s="12">
        <f t="shared" si="6"/>
        <v>0</v>
      </c>
      <c r="L160" s="12">
        <f t="shared" si="6"/>
        <v>0</v>
      </c>
      <c r="M160" s="12">
        <f t="shared" si="6"/>
        <v>0</v>
      </c>
      <c r="N160" s="12">
        <f t="shared" si="6"/>
        <v>0</v>
      </c>
      <c r="O160" s="12">
        <f t="shared" si="6"/>
        <v>0</v>
      </c>
      <c r="P160" s="12">
        <f t="shared" si="6"/>
        <v>0</v>
      </c>
      <c r="Q160" s="12">
        <f t="shared" si="6"/>
        <v>0</v>
      </c>
      <c r="R160" s="12">
        <f t="shared" si="6"/>
        <v>0</v>
      </c>
      <c r="S160" s="12">
        <f t="shared" si="6"/>
        <v>0</v>
      </c>
      <c r="T160" s="12">
        <f t="shared" si="6"/>
        <v>0</v>
      </c>
      <c r="U160" s="12">
        <f t="shared" si="6"/>
        <v>0</v>
      </c>
      <c r="V160" s="12">
        <f t="shared" si="6"/>
        <v>0</v>
      </c>
      <c r="W160" s="12">
        <f t="shared" si="6"/>
        <v>0</v>
      </c>
      <c r="X160" s="12">
        <f t="shared" si="6"/>
        <v>0</v>
      </c>
      <c r="Y160" s="12">
        <f t="shared" si="6"/>
        <v>0</v>
      </c>
      <c r="Z160" s="12">
        <f t="shared" si="6"/>
        <v>0</v>
      </c>
      <c r="AA160" s="12">
        <f t="shared" si="6"/>
        <v>0</v>
      </c>
      <c r="AB160" s="12">
        <f t="shared" si="6"/>
        <v>0</v>
      </c>
      <c r="AC160" s="12">
        <f t="shared" si="6"/>
        <v>0</v>
      </c>
      <c r="AD160" s="12">
        <f t="shared" si="6"/>
        <v>0</v>
      </c>
      <c r="AE160" s="12">
        <f t="shared" si="6"/>
        <v>0</v>
      </c>
      <c r="AF160" s="12">
        <f t="shared" si="6"/>
        <v>0</v>
      </c>
      <c r="AG160" s="12">
        <f t="shared" si="6"/>
        <v>0</v>
      </c>
      <c r="AH160" s="12">
        <f t="shared" si="6"/>
        <v>0</v>
      </c>
      <c r="AI160" s="12">
        <f t="shared" si="6"/>
        <v>0</v>
      </c>
      <c r="AJ160" s="12">
        <f t="shared" si="6"/>
        <v>0</v>
      </c>
      <c r="AK160" s="12">
        <f t="shared" si="6"/>
        <v>0</v>
      </c>
      <c r="AL160" s="12">
        <f t="shared" si="6"/>
        <v>0</v>
      </c>
      <c r="AM160" s="12">
        <f t="shared" si="6"/>
        <v>0</v>
      </c>
    </row>
    <row r="161" spans="39:39">
      <c r="AM161" s="22"/>
    </row>
    <row r="162" spans="39:39">
      <c r="AM162" s="22"/>
    </row>
    <row r="163" spans="39:39">
      <c r="AM163" s="22"/>
    </row>
    <row r="164" spans="39:39">
      <c r="AM164" s="22"/>
    </row>
    <row r="165" spans="39:39">
      <c r="AM165" s="22"/>
    </row>
    <row r="166" spans="39:39">
      <c r="AM166" s="22"/>
    </row>
    <row r="167" spans="39:39">
      <c r="AM167" s="22"/>
    </row>
    <row r="168" spans="39:39">
      <c r="AM168" s="22"/>
    </row>
    <row r="169" spans="39:39">
      <c r="AM169" s="22"/>
    </row>
    <row r="170" spans="39:39">
      <c r="AM170" s="22"/>
    </row>
    <row r="171" spans="39:39">
      <c r="AM171" s="22"/>
    </row>
    <row r="172" spans="39:39">
      <c r="AM172" s="22"/>
    </row>
    <row r="173" spans="39:39">
      <c r="AM173" s="22"/>
    </row>
    <row r="174" spans="39:39">
      <c r="AM174" s="22"/>
    </row>
    <row r="175" spans="39:39">
      <c r="AM175" s="22"/>
    </row>
    <row r="176" spans="39:39">
      <c r="AM176" s="22"/>
    </row>
    <row r="177" spans="39:39">
      <c r="AM177" s="22"/>
    </row>
    <row r="178" spans="39:39">
      <c r="AM178" s="22"/>
    </row>
    <row r="179" spans="39:39">
      <c r="AM179" s="22"/>
    </row>
    <row r="180" spans="39:39">
      <c r="AM180" s="22"/>
    </row>
    <row r="182" spans="8:39">
      <c r="H182" s="12">
        <f>SUM(H2:H181)</f>
        <v>330</v>
      </c>
      <c r="O182" s="12">
        <f>SUM(O2:O181)</f>
        <v>2396.04</v>
      </c>
      <c r="P182" s="12">
        <f>SUM(P2:P181)</f>
        <v>2916.84</v>
      </c>
      <c r="AM182" s="12">
        <f>SUM(AM2:AM181)</f>
        <v>188458.83</v>
      </c>
    </row>
  </sheetData>
  <autoFilter ref="A1:AN152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38"/>
  <sheetViews>
    <sheetView workbookViewId="0">
      <pane xSplit="2" ySplit="1" topLeftCell="V65" activePane="bottomRight" state="frozen"/>
      <selection/>
      <selection pane="topRight"/>
      <selection pane="bottomLeft"/>
      <selection pane="bottomRight" activeCell="V3" sqref="V3"/>
    </sheetView>
  </sheetViews>
  <sheetFormatPr defaultColWidth="9" defaultRowHeight="12"/>
  <cols>
    <col min="1" max="1" width="12.25" style="1" customWidth="1"/>
    <col min="2" max="2" width="7.5" style="1" customWidth="1"/>
    <col min="3" max="26" width="11.125" style="2"/>
    <col min="27" max="27" width="10" style="2" customWidth="1"/>
    <col min="28" max="33" width="9" style="2"/>
    <col min="34" max="34" width="9.25" style="2"/>
    <col min="35" max="16384" width="9" style="2"/>
  </cols>
  <sheetData>
    <row r="1" spans="1:34">
      <c r="A1" s="3" t="s">
        <v>7</v>
      </c>
      <c r="B1" s="3" t="s">
        <v>2</v>
      </c>
      <c r="C1" s="4" t="s">
        <v>323</v>
      </c>
      <c r="D1" s="4" t="s">
        <v>324</v>
      </c>
      <c r="E1" s="4" t="s">
        <v>325</v>
      </c>
      <c r="F1" s="4" t="s">
        <v>326</v>
      </c>
      <c r="G1" s="4" t="s">
        <v>327</v>
      </c>
      <c r="H1" s="4" t="s">
        <v>328</v>
      </c>
      <c r="I1" s="4" t="s">
        <v>329</v>
      </c>
      <c r="J1" s="4" t="s">
        <v>330</v>
      </c>
      <c r="K1" s="4" t="s">
        <v>331</v>
      </c>
      <c r="L1" s="4" t="s">
        <v>332</v>
      </c>
      <c r="M1" s="4" t="s">
        <v>333</v>
      </c>
      <c r="N1" s="4" t="s">
        <v>334</v>
      </c>
      <c r="O1" s="4" t="s">
        <v>335</v>
      </c>
      <c r="P1" s="4" t="s">
        <v>336</v>
      </c>
      <c r="Q1" s="4" t="s">
        <v>337</v>
      </c>
      <c r="R1" s="4" t="s">
        <v>338</v>
      </c>
      <c r="S1" s="4" t="s">
        <v>339</v>
      </c>
      <c r="T1" s="4" t="s">
        <v>340</v>
      </c>
      <c r="U1" s="4" t="s">
        <v>341</v>
      </c>
      <c r="V1" s="4" t="s">
        <v>342</v>
      </c>
      <c r="W1" s="4" t="s">
        <v>343</v>
      </c>
      <c r="X1" s="4" t="s">
        <v>344</v>
      </c>
      <c r="Y1" s="4" t="s">
        <v>345</v>
      </c>
      <c r="Z1" s="4" t="s">
        <v>346</v>
      </c>
      <c r="AA1" s="4" t="s">
        <v>347</v>
      </c>
      <c r="AB1" s="4" t="s">
        <v>348</v>
      </c>
      <c r="AC1" s="4" t="s">
        <v>349</v>
      </c>
      <c r="AD1" s="4" t="s">
        <v>350</v>
      </c>
      <c r="AE1" s="4" t="s">
        <v>351</v>
      </c>
      <c r="AF1" s="4" t="s">
        <v>352</v>
      </c>
      <c r="AG1" s="4" t="s">
        <v>353</v>
      </c>
      <c r="AH1" s="11" t="s">
        <v>354</v>
      </c>
    </row>
    <row r="2" spans="1:34">
      <c r="A2" s="5" t="s">
        <v>102</v>
      </c>
      <c r="B2" s="6" t="s">
        <v>23</v>
      </c>
      <c r="C2" s="7">
        <f>SUMIFS('1508'!N:N,'1508'!H:H,A2,'1508'!C:C,B2)</f>
        <v>0</v>
      </c>
      <c r="D2" s="7">
        <f>SUMIFS('1509'!N:N,'1509'!H:H,A2,'1509'!C:C,B2)</f>
        <v>0</v>
      </c>
      <c r="E2" s="7">
        <f>SUMIFS('1510'!N:N,'1510'!H:H,A2,'1510'!C:C,B2)</f>
        <v>0</v>
      </c>
      <c r="F2" s="7">
        <f>SUMIFS('1511'!N:N,'1511'!H:H,A2,'1511'!C:C,B2)</f>
        <v>0</v>
      </c>
      <c r="G2" s="7">
        <f>SUMIFS('1512'!N:N,'1512'!H:H,A2,'1512'!C:C,B2)</f>
        <v>0</v>
      </c>
      <c r="H2" s="7">
        <f>SUMIFS('1601'!N:N,'1601'!H:H,A2,'1601'!C:C,B2)</f>
        <v>0</v>
      </c>
      <c r="I2" s="7">
        <f>SUMIFS('1602'!N:N,'1602'!H:H,A2,'1602'!C:C,B2)</f>
        <v>2.5</v>
      </c>
      <c r="J2" s="7">
        <f>SUMIFS('1603'!N:N,'1603'!H:H,A2,'1603'!C:C,B2)</f>
        <v>2.5</v>
      </c>
      <c r="K2" s="7">
        <f>SUMIFS('1604'!N:N,'1604'!H:H,A2,'1604'!C:C,B2)</f>
        <v>2.5</v>
      </c>
      <c r="L2" s="7">
        <f>SUMIFS('1605'!N:N,'1605'!H:H,A2,'1605'!C:C,B2)</f>
        <v>2.5</v>
      </c>
      <c r="M2" s="7">
        <f>SUMIFS('1606'!N:N,'1606'!H:H,A2,'1606'!C:C,B2)</f>
        <v>2.5</v>
      </c>
      <c r="N2" s="7">
        <f>SUMIFS('1607'!N:N,'1607'!H:H,A2,'1607'!C:C,B2)</f>
        <v>2.5</v>
      </c>
      <c r="O2" s="7">
        <f>SUMIFS('1608'!N:N,'1608'!H:H,A2,'1608'!C:C,B2)</f>
        <v>2.5</v>
      </c>
      <c r="P2" s="7">
        <f>SUMIFS('1609'!N:N,'1609'!H:H,A2,'1609'!C:C,B2)</f>
        <v>2.5</v>
      </c>
      <c r="Q2" s="7">
        <f>SUMIFS('1610'!N:N,'1610'!H:H,A2,'1610'!C:C,B2)</f>
        <v>2.5</v>
      </c>
      <c r="R2" s="7">
        <f>SUMIFS('1611'!N:N,'1611'!H:H,A2,'1611'!C:C,B2)</f>
        <v>2.5</v>
      </c>
      <c r="S2" s="7">
        <f>SUMIFS('1612'!N:N,'1612'!H:H,A2,'1612'!C:C,B2)</f>
        <v>2.5</v>
      </c>
      <c r="T2" s="7">
        <f>SUMIFS('1701'!N:N,'1701'!H:H,A2,'1701'!C:C,B2)</f>
        <v>2.5</v>
      </c>
      <c r="U2" s="7">
        <f>SUMIFS('1702'!N:N,'1702'!H:H,A2,'1702'!C:C,B2)</f>
        <v>2.5</v>
      </c>
      <c r="V2" s="7">
        <f>SUMIFS('1703'!N:N,'1703'!H:H,A2,'1703'!C:C,B2)</f>
        <v>2.5</v>
      </c>
      <c r="W2" s="7">
        <f>SUMIFS('1704'!N:N,'1704'!H:H,A2,'1704'!C:C,B2)</f>
        <v>2.5</v>
      </c>
      <c r="X2" s="7">
        <f>SUMIFS('1705'!N:N,'1705'!H:H,A2,'1705'!C:C,B2)</f>
        <v>2.5</v>
      </c>
      <c r="Y2" s="7">
        <f>SUMIFS('1706'!N:N,'1706'!H:H,A2,'1706'!C:C,B2)</f>
        <v>2.5</v>
      </c>
      <c r="Z2" s="7">
        <f>SUMIFS('1707'!N:N,'1707'!H:H,A2,'1707'!C:C,B2)</f>
        <v>2.5</v>
      </c>
      <c r="AA2" s="7">
        <f>SUMIFS('1708'!N:N,'1708'!H:H,A2,'1708'!C:C,B2)</f>
        <v>2.5</v>
      </c>
      <c r="AB2" s="7">
        <f>SUMIFS('1709'!N:N,'1709'!H:H,A2,'1709'!C:C,B2)</f>
        <v>2.5</v>
      </c>
      <c r="AC2" s="7">
        <f>SUMIFS('1710'!N:N,'1710'!H:H,A2,'1710'!C:C,B2)</f>
        <v>2.5</v>
      </c>
      <c r="AD2" s="7">
        <f>SUMIFS('1711'!N:N,'1711'!H:H,A2,'1711'!C:C,B2)</f>
        <v>2.5</v>
      </c>
      <c r="AE2" s="7">
        <f>SUMIFS('1712'!N:N,'1712'!H:H,A2,'1712'!C:C,B2)</f>
        <v>2.5</v>
      </c>
      <c r="AF2" s="7">
        <f>SUMIFS('1801'!N:N,'1801'!H:H,A2,'1801'!C:C,B2)</f>
        <v>2.5</v>
      </c>
      <c r="AG2" s="7">
        <f>SUMIFS('1802'!N:N,'1802'!H:H,A2,'1802'!C:C,B2)</f>
        <v>2.5</v>
      </c>
      <c r="AH2" s="7">
        <f>SUM(C2:AG2)</f>
        <v>62.5</v>
      </c>
    </row>
    <row r="3" spans="1:34">
      <c r="A3" s="5" t="s">
        <v>235</v>
      </c>
      <c r="B3" s="6" t="s">
        <v>23</v>
      </c>
      <c r="C3" s="7">
        <f>SUMIFS('1508'!N:N,'1508'!H:H,A3,'1508'!C:C,B3)</f>
        <v>0</v>
      </c>
      <c r="D3" s="7">
        <f>SUMIFS('1509'!N:N,'1509'!H:H,A3,'1509'!C:C,B3)</f>
        <v>0</v>
      </c>
      <c r="E3" s="7">
        <f>SUMIFS('1510'!N:N,'1510'!H:H,A3,'1510'!C:C,B3)</f>
        <v>0</v>
      </c>
      <c r="F3" s="7">
        <f>SUMIFS('1511'!N:N,'1511'!H:H,A3,'1511'!C:C,B3)</f>
        <v>0</v>
      </c>
      <c r="G3" s="7">
        <f>SUMIFS('1512'!N:N,'1512'!H:H,A3,'1512'!C:C,B3)</f>
        <v>0</v>
      </c>
      <c r="H3" s="7">
        <f>SUMIFS('1601'!N:N,'1601'!H:H,A3,'1601'!C:C,B3)</f>
        <v>0</v>
      </c>
      <c r="I3" s="7">
        <f>SUMIFS('1602'!N:N,'1602'!H:H,A3,'1602'!C:C,B3)</f>
        <v>0</v>
      </c>
      <c r="J3" s="7">
        <f>SUMIFS('1603'!N:N,'1603'!H:H,A3,'1603'!C:C,B3)</f>
        <v>0</v>
      </c>
      <c r="K3" s="7">
        <f>SUMIFS('1604'!N:N,'1604'!H:H,A3,'1604'!C:C,B3)</f>
        <v>0</v>
      </c>
      <c r="L3" s="7">
        <f>SUMIFS('1605'!N:N,'1605'!H:H,A3,'1605'!C:C,B3)</f>
        <v>0</v>
      </c>
      <c r="M3" s="7">
        <f>SUMIFS('1606'!N:N,'1606'!H:H,A3,'1606'!C:C,B3)</f>
        <v>0</v>
      </c>
      <c r="N3" s="7">
        <f>SUMIFS('1607'!N:N,'1607'!H:H,A3,'1607'!C:C,B3)</f>
        <v>0</v>
      </c>
      <c r="O3" s="7">
        <f>SUMIFS('1608'!N:N,'1608'!H:H,A3,'1608'!C:C,B3)</f>
        <v>0</v>
      </c>
      <c r="P3" s="7">
        <f>SUMIFS('1609'!N:N,'1609'!H:H,A3,'1609'!C:C,B3)</f>
        <v>0</v>
      </c>
      <c r="Q3" s="7">
        <f>SUMIFS('1610'!N:N,'1610'!H:H,A3,'1610'!C:C,B3)</f>
        <v>0</v>
      </c>
      <c r="R3" s="7">
        <f>SUMIFS('1611'!N:N,'1611'!H:H,A3,'1611'!C:C,B3)</f>
        <v>0</v>
      </c>
      <c r="S3" s="7">
        <f>SUMIFS('1612'!N:N,'1612'!H:H,A3,'1612'!C:C,B3)</f>
        <v>0</v>
      </c>
      <c r="T3" s="7">
        <f>SUMIFS('1701'!N:N,'1701'!H:H,A3,'1701'!C:C,B3)</f>
        <v>0</v>
      </c>
      <c r="U3" s="7">
        <f>SUMIFS('1702'!N:N,'1702'!H:H,A3,'1702'!C:C,B3)</f>
        <v>0</v>
      </c>
      <c r="V3" s="7">
        <f>SUMIFS('1703'!N:N,'1703'!H:H,A3,'1703'!C:C,B3)</f>
        <v>250.28</v>
      </c>
      <c r="W3" s="7">
        <f>SUMIFS('1704'!N:N,'1704'!H:H,A3,'1704'!C:C,B3)</f>
        <v>250</v>
      </c>
      <c r="X3" s="7">
        <f>SUMIFS('1705'!N:N,'1705'!H:H,A3,'1705'!C:C,B3)</f>
        <v>150</v>
      </c>
      <c r="Y3" s="7">
        <f>SUMIFS('1706'!N:N,'1706'!H:H,A3,'1706'!C:C,B3)</f>
        <v>60</v>
      </c>
      <c r="Z3" s="7">
        <f>SUMIFS('1707'!N:N,'1707'!H:H,A3,'1707'!C:C,B3)</f>
        <v>0</v>
      </c>
      <c r="AA3" s="7">
        <f>SUMIFS('1708'!N:N,'1708'!H:H,A3,'1708'!C:C,B3)</f>
        <v>0</v>
      </c>
      <c r="AB3" s="7">
        <f>SUMIFS('1709'!N:N,'1709'!H:H,A3,'1709'!C:C,B3)</f>
        <v>0</v>
      </c>
      <c r="AC3" s="7">
        <f>SUMIFS('1710'!N:N,'1710'!H:H,A3,'1710'!C:C,B3)</f>
        <v>0</v>
      </c>
      <c r="AD3" s="7">
        <f>SUMIFS('1711'!N:N,'1711'!H:H,A3,'1711'!C:C,B3)</f>
        <v>0</v>
      </c>
      <c r="AE3" s="7">
        <f>SUMIFS('1712'!N:N,'1712'!H:H,A3,'1712'!C:C,B3)</f>
        <v>0</v>
      </c>
      <c r="AF3" s="7">
        <f>SUMIFS('1801'!N:N,'1801'!H:H,A3,'1801'!C:C,B3)</f>
        <v>0</v>
      </c>
      <c r="AG3" s="7">
        <f>SUMIFS('1802'!N:N,'1802'!H:H,A3,'1802'!C:C,B3)</f>
        <v>0</v>
      </c>
      <c r="AH3" s="7">
        <f t="shared" ref="AH3:AH34" si="0">SUM(C3:AG3)</f>
        <v>710.28</v>
      </c>
    </row>
    <row r="4" spans="1:34">
      <c r="A4" s="5" t="s">
        <v>89</v>
      </c>
      <c r="B4" s="6" t="s">
        <v>54</v>
      </c>
      <c r="C4" s="7">
        <f>SUMIFS('1508'!N:N,'1508'!H:H,A4,'1508'!C:C,B4)</f>
        <v>0</v>
      </c>
      <c r="D4" s="7">
        <f>SUMIFS('1509'!N:N,'1509'!H:H,A4,'1509'!C:C,B4)</f>
        <v>0</v>
      </c>
      <c r="E4" s="7">
        <f>SUMIFS('1510'!N:N,'1510'!H:H,A4,'1510'!C:C,B4)</f>
        <v>0</v>
      </c>
      <c r="F4" s="7">
        <f>SUMIFS('1511'!N:N,'1511'!H:H,A4,'1511'!C:C,B4)</f>
        <v>0</v>
      </c>
      <c r="G4" s="7">
        <f>SUMIFS('1512'!N:N,'1512'!H:H,A4,'1512'!C:C,B4)</f>
        <v>0</v>
      </c>
      <c r="H4" s="7">
        <f>SUMIFS('1601'!N:N,'1601'!H:H,A4,'1601'!C:C,B4)</f>
        <v>0</v>
      </c>
      <c r="I4" s="7">
        <f>SUMIFS('1602'!N:N,'1602'!H:H,A4,'1602'!C:C,B4)</f>
        <v>0</v>
      </c>
      <c r="J4" s="7">
        <f>SUMIFS('1603'!N:N,'1603'!H:H,A4,'1603'!C:C,B4)</f>
        <v>0</v>
      </c>
      <c r="K4" s="7">
        <f>SUMIFS('1604'!N:N,'1604'!H:H,A4,'1604'!C:C,B4)</f>
        <v>0</v>
      </c>
      <c r="L4" s="7">
        <f>SUMIFS('1605'!N:N,'1605'!H:H,A4,'1605'!C:C,B4)</f>
        <v>0</v>
      </c>
      <c r="M4" s="7">
        <f>SUMIFS('1606'!N:N,'1606'!H:H,A4,'1606'!C:C,B4)</f>
        <v>0</v>
      </c>
      <c r="N4" s="7">
        <f>SUMIFS('1607'!N:N,'1607'!H:H,A4,'1607'!C:C,B4)</f>
        <v>0</v>
      </c>
      <c r="O4" s="7">
        <f>SUMIFS('1608'!N:N,'1608'!H:H,A4,'1608'!C:C,B4)</f>
        <v>0</v>
      </c>
      <c r="P4" s="7">
        <f>SUMIFS('1609'!N:N,'1609'!H:H,A4,'1609'!C:C,B4)</f>
        <v>0</v>
      </c>
      <c r="Q4" s="7">
        <f>SUMIFS('1610'!N:N,'1610'!H:H,A4,'1610'!C:C,B4)</f>
        <v>0</v>
      </c>
      <c r="R4" s="7">
        <f>SUMIFS('1611'!N:N,'1611'!H:H,A4,'1611'!C:C,B4)</f>
        <v>0</v>
      </c>
      <c r="S4" s="7">
        <f>SUMIFS('1612'!N:N,'1612'!H:H,A4,'1612'!C:C,B4)</f>
        <v>0</v>
      </c>
      <c r="T4" s="7">
        <f>SUMIFS('1701'!N:N,'1701'!H:H,A4,'1701'!C:C,B4)</f>
        <v>0</v>
      </c>
      <c r="U4" s="7">
        <f>SUMIFS('1702'!N:N,'1702'!H:H,A4,'1702'!C:C,B4)</f>
        <v>0</v>
      </c>
      <c r="V4" s="7">
        <f>SUMIFS('1703'!N:N,'1703'!H:H,A4,'1703'!C:C,B4)</f>
        <v>0</v>
      </c>
      <c r="W4" s="7">
        <f>SUMIFS('1704'!N:N,'1704'!H:H,A4,'1704'!C:C,B4)</f>
        <v>0</v>
      </c>
      <c r="X4" s="7">
        <f>SUMIFS('1705'!N:N,'1705'!H:H,A4,'1705'!C:C,B4)</f>
        <v>0</v>
      </c>
      <c r="Y4" s="7">
        <f>SUMIFS('1706'!N:N,'1706'!H:H,A4,'1706'!C:C,B4)</f>
        <v>0</v>
      </c>
      <c r="Z4" s="7">
        <f>SUMIFS('1707'!N:N,'1707'!H:H,A4,'1707'!C:C,B4)</f>
        <v>0</v>
      </c>
      <c r="AA4" s="7">
        <f>SUMIFS('1708'!N:N,'1708'!H:H,A4,'1708'!C:C,B4)</f>
        <v>0</v>
      </c>
      <c r="AB4" s="7">
        <f>SUMIFS('1709'!N:N,'1709'!H:H,A4,'1709'!C:C,B4)</f>
        <v>0</v>
      </c>
      <c r="AC4" s="7">
        <f>SUMIFS('1710'!N:N,'1710'!H:H,A4,'1710'!C:C,B4)</f>
        <v>0</v>
      </c>
      <c r="AD4" s="7">
        <f>SUMIFS('1711'!N:N,'1711'!H:H,A4,'1711'!C:C,B4)</f>
        <v>0</v>
      </c>
      <c r="AE4" s="7">
        <f>SUMIFS('1712'!N:N,'1712'!H:H,A4,'1712'!C:C,B4)</f>
        <v>0</v>
      </c>
      <c r="AF4" s="7">
        <f>SUMIFS('1801'!N:N,'1801'!H:H,A4,'1801'!C:C,B4)</f>
        <v>0</v>
      </c>
      <c r="AG4" s="7">
        <f>SUMIFS('1802'!N:N,'1802'!H:H,A4,'1802'!C:C,B4)</f>
        <v>0</v>
      </c>
      <c r="AH4" s="7">
        <f t="shared" si="0"/>
        <v>0</v>
      </c>
    </row>
    <row r="5" spans="1:34">
      <c r="A5" s="5" t="s">
        <v>266</v>
      </c>
      <c r="B5" s="6" t="s">
        <v>32</v>
      </c>
      <c r="C5" s="7">
        <f>SUMIFS('1508'!N:N,'1508'!H:H,A5,'1508'!C:C,B5)</f>
        <v>0</v>
      </c>
      <c r="D5" s="7">
        <f>SUMIFS('1509'!N:N,'1509'!H:H,A5,'1509'!C:C,B5)</f>
        <v>0</v>
      </c>
      <c r="E5" s="7">
        <f>SUMIFS('1510'!N:N,'1510'!H:H,A5,'1510'!C:C,B5)</f>
        <v>0</v>
      </c>
      <c r="F5" s="7">
        <f>SUMIFS('1511'!N:N,'1511'!H:H,A5,'1511'!C:C,B5)</f>
        <v>0</v>
      </c>
      <c r="G5" s="7">
        <f>SUMIFS('1512'!N:N,'1512'!H:H,A5,'1512'!C:C,B5)</f>
        <v>0</v>
      </c>
      <c r="H5" s="7">
        <f>SUMIFS('1601'!N:N,'1601'!H:H,A5,'1601'!C:C,B5)</f>
        <v>0</v>
      </c>
      <c r="I5" s="7">
        <f>SUMIFS('1602'!N:N,'1602'!H:H,A5,'1602'!C:C,B5)</f>
        <v>0</v>
      </c>
      <c r="J5" s="7">
        <f>SUMIFS('1603'!N:N,'1603'!H:H,A5,'1603'!C:C,B5)</f>
        <v>0</v>
      </c>
      <c r="K5" s="7">
        <f>SUMIFS('1604'!N:N,'1604'!H:H,A5,'1604'!C:C,B5)</f>
        <v>0</v>
      </c>
      <c r="L5" s="7">
        <f>SUMIFS('1605'!N:N,'1605'!H:H,A5,'1605'!C:C,B5)</f>
        <v>0</v>
      </c>
      <c r="M5" s="7">
        <f>SUMIFS('1606'!N:N,'1606'!H:H,A5,'1606'!C:C,B5)</f>
        <v>0</v>
      </c>
      <c r="N5" s="7">
        <f>SUMIFS('1607'!N:N,'1607'!H:H,A5,'1607'!C:C,B5)</f>
        <v>0</v>
      </c>
      <c r="O5" s="7">
        <f>SUMIFS('1608'!N:N,'1608'!H:H,A5,'1608'!C:C,B5)</f>
        <v>0</v>
      </c>
      <c r="P5" s="7">
        <f>SUMIFS('1609'!N:N,'1609'!H:H,A5,'1609'!C:C,B5)</f>
        <v>0</v>
      </c>
      <c r="Q5" s="7">
        <f>SUMIFS('1610'!N:N,'1610'!H:H,A5,'1610'!C:C,B5)</f>
        <v>0</v>
      </c>
      <c r="R5" s="7">
        <f>SUMIFS('1611'!N:N,'1611'!H:H,A5,'1611'!C:C,B5)</f>
        <v>0</v>
      </c>
      <c r="S5" s="7">
        <f>SUMIFS('1612'!N:N,'1612'!H:H,A5,'1612'!C:C,B5)</f>
        <v>0</v>
      </c>
      <c r="T5" s="7">
        <f>SUMIFS('1701'!N:N,'1701'!H:H,A5,'1701'!C:C,B5)</f>
        <v>0</v>
      </c>
      <c r="U5" s="7">
        <f>SUMIFS('1702'!N:N,'1702'!H:H,A5,'1702'!C:C,B5)</f>
        <v>0</v>
      </c>
      <c r="V5" s="7">
        <f>SUMIFS('1703'!N:N,'1703'!H:H,A5,'1703'!C:C,B5)</f>
        <v>0</v>
      </c>
      <c r="W5" s="7">
        <f>SUMIFS('1704'!N:N,'1704'!H:H,A5,'1704'!C:C,B5)</f>
        <v>0</v>
      </c>
      <c r="X5" s="7">
        <f>SUMIFS('1705'!N:N,'1705'!H:H,A5,'1705'!C:C,B5)</f>
        <v>0</v>
      </c>
      <c r="Y5" s="7">
        <f>SUMIFS('1706'!N:N,'1706'!H:H,A5,'1706'!C:C,B5)</f>
        <v>0</v>
      </c>
      <c r="Z5" s="7">
        <f>SUMIFS('1707'!N:N,'1707'!H:H,A5,'1707'!C:C,B5)</f>
        <v>50.08</v>
      </c>
      <c r="AA5" s="7">
        <f>SUMIFS('1708'!N:N,'1708'!H:H,A5,'1708'!C:C,B5)</f>
        <v>96.53</v>
      </c>
      <c r="AB5" s="7">
        <f>SUMIFS('1709'!N:N,'1709'!H:H,A5,'1709'!C:C,B5)</f>
        <v>59.21</v>
      </c>
      <c r="AC5" s="7">
        <f>SUMIFS('1710'!N:N,'1710'!H:H,A5,'1710'!C:C,B5)</f>
        <v>54.59</v>
      </c>
      <c r="AD5" s="7">
        <f>SUMIFS('1711'!N:N,'1711'!H:H,A5,'1711'!C:C,B5)</f>
        <v>33.76</v>
      </c>
      <c r="AE5" s="7">
        <f>SUMIFS('1712'!N:N,'1712'!H:H,A5,'1712'!C:C,B5)</f>
        <v>16.92</v>
      </c>
      <c r="AF5" s="7">
        <f>SUMIFS('1801'!N:N,'1801'!H:H,A5,'1801'!C:C,B5)</f>
        <v>10.52</v>
      </c>
      <c r="AG5" s="7">
        <f>SUMIFS('1802'!N:N,'1802'!H:H,A5,'1802'!C:C,B5)</f>
        <v>10.52</v>
      </c>
      <c r="AH5" s="7">
        <f t="shared" si="0"/>
        <v>332.13</v>
      </c>
    </row>
    <row r="6" spans="1:34">
      <c r="A6" s="5" t="s">
        <v>198</v>
      </c>
      <c r="B6" s="6" t="s">
        <v>35</v>
      </c>
      <c r="C6" s="7">
        <f>SUMIFS('1508'!N:N,'1508'!H:H,A6,'1508'!C:C,B6)</f>
        <v>0</v>
      </c>
      <c r="D6" s="7">
        <f>SUMIFS('1509'!N:N,'1509'!H:H,A6,'1509'!C:C,B6)</f>
        <v>0</v>
      </c>
      <c r="E6" s="7">
        <f>SUMIFS('1510'!N:N,'1510'!H:H,A6,'1510'!C:C,B6)</f>
        <v>0</v>
      </c>
      <c r="F6" s="7">
        <f>SUMIFS('1511'!N:N,'1511'!H:H,A6,'1511'!C:C,B6)</f>
        <v>0</v>
      </c>
      <c r="G6" s="7">
        <f>SUMIFS('1512'!N:N,'1512'!H:H,A6,'1512'!C:C,B6)</f>
        <v>0</v>
      </c>
      <c r="H6" s="7">
        <f>SUMIFS('1601'!N:N,'1601'!H:H,A6,'1601'!C:C,B6)</f>
        <v>0</v>
      </c>
      <c r="I6" s="7">
        <f>SUMIFS('1602'!N:N,'1602'!H:H,A6,'1602'!C:C,B6)</f>
        <v>0</v>
      </c>
      <c r="J6" s="7">
        <f>SUMIFS('1603'!N:N,'1603'!H:H,A6,'1603'!C:C,B6)</f>
        <v>0</v>
      </c>
      <c r="K6" s="7">
        <f>SUMIFS('1604'!N:N,'1604'!H:H,A6,'1604'!C:C,B6)</f>
        <v>0</v>
      </c>
      <c r="L6" s="7">
        <f>SUMIFS('1605'!N:N,'1605'!H:H,A6,'1605'!C:C,B6)</f>
        <v>0</v>
      </c>
      <c r="M6" s="7">
        <f>SUMIFS('1606'!N:N,'1606'!H:H,A6,'1606'!C:C,B6)</f>
        <v>0</v>
      </c>
      <c r="N6" s="7">
        <f>SUMIFS('1607'!N:N,'1607'!H:H,A6,'1607'!C:C,B6)</f>
        <v>0</v>
      </c>
      <c r="O6" s="7">
        <f>SUMIFS('1608'!N:N,'1608'!H:H,A6,'1608'!C:C,B6)</f>
        <v>2.5</v>
      </c>
      <c r="P6" s="7">
        <f>SUMIFS('1609'!N:N,'1609'!H:H,A6,'1609'!C:C,B6)</f>
        <v>2.5</v>
      </c>
      <c r="Q6" s="7">
        <f>SUMIFS('1610'!N:N,'1610'!H:H,A6,'1610'!C:C,B6)</f>
        <v>2.5</v>
      </c>
      <c r="R6" s="7">
        <f>SUMIFS('1611'!N:N,'1611'!H:H,A6,'1611'!C:C,B6)</f>
        <v>2.5</v>
      </c>
      <c r="S6" s="7">
        <f>SUMIFS('1612'!N:N,'1612'!H:H,A6,'1612'!C:C,B6)</f>
        <v>2.5</v>
      </c>
      <c r="T6" s="7">
        <f>SUMIFS('1701'!N:N,'1701'!H:H,A6,'1701'!C:C,B6)</f>
        <v>2.5</v>
      </c>
      <c r="U6" s="7">
        <f>SUMIFS('1702'!N:N,'1702'!H:H,A6,'1702'!C:C,B6)</f>
        <v>0</v>
      </c>
      <c r="V6" s="7">
        <f>SUMIFS('1703'!N:N,'1703'!H:H,A6,'1703'!C:C,B6)</f>
        <v>2.5</v>
      </c>
      <c r="W6" s="7">
        <f>SUMIFS('1704'!N:N,'1704'!H:H,A6,'1704'!C:C,B6)</f>
        <v>2.5</v>
      </c>
      <c r="X6" s="7">
        <f>SUMIFS('1705'!N:N,'1705'!H:H,A6,'1705'!C:C,B6)</f>
        <v>2.5</v>
      </c>
      <c r="Y6" s="7">
        <f>SUMIFS('1706'!N:N,'1706'!H:H,A6,'1706'!C:C,B6)</f>
        <v>2.5</v>
      </c>
      <c r="Z6" s="7">
        <f>SUMIFS('1707'!N:N,'1707'!H:H,A6,'1707'!C:C,B6)</f>
        <v>2.5</v>
      </c>
      <c r="AA6" s="7">
        <f>SUMIFS('1708'!N:N,'1708'!H:H,A6,'1708'!C:C,B6)</f>
        <v>2.5</v>
      </c>
      <c r="AB6" s="7">
        <f>SUMIFS('1709'!N:N,'1709'!H:H,A6,'1709'!C:C,B6)</f>
        <v>3.66</v>
      </c>
      <c r="AC6" s="7">
        <f>SUMIFS('1710'!N:N,'1710'!H:H,A6,'1710'!C:C,B6)</f>
        <v>2.5</v>
      </c>
      <c r="AD6" s="7">
        <f>SUMIFS('1711'!N:N,'1711'!H:H,A6,'1711'!C:C,B6)</f>
        <v>2.5</v>
      </c>
      <c r="AE6" s="7">
        <f>SUMIFS('1712'!N:N,'1712'!H:H,A6,'1712'!C:C,B6)</f>
        <v>0</v>
      </c>
      <c r="AF6" s="7">
        <f>SUMIFS('1801'!N:N,'1801'!H:H,A6,'1801'!C:C,B6)</f>
        <v>2.5</v>
      </c>
      <c r="AG6" s="7">
        <f>SUMIFS('1802'!N:N,'1802'!H:H,A6,'1802'!C:C,B6)</f>
        <v>2.5</v>
      </c>
      <c r="AH6" s="7">
        <f t="shared" si="0"/>
        <v>43.66</v>
      </c>
    </row>
    <row r="7" spans="1:34">
      <c r="A7" s="5" t="s">
        <v>207</v>
      </c>
      <c r="B7" s="6" t="s">
        <v>23</v>
      </c>
      <c r="C7" s="7">
        <f>SUMIFS('1508'!N:N,'1508'!H:H,A7,'1508'!C:C,B7)</f>
        <v>0</v>
      </c>
      <c r="D7" s="7">
        <f>SUMIFS('1509'!N:N,'1509'!H:H,A7,'1509'!C:C,B7)</f>
        <v>0</v>
      </c>
      <c r="E7" s="7">
        <f>SUMIFS('1510'!N:N,'1510'!H:H,A7,'1510'!C:C,B7)</f>
        <v>0</v>
      </c>
      <c r="F7" s="7">
        <f>SUMIFS('1511'!N:N,'1511'!H:H,A7,'1511'!C:C,B7)</f>
        <v>0</v>
      </c>
      <c r="G7" s="7">
        <f>SUMIFS('1512'!N:N,'1512'!H:H,A7,'1512'!C:C,B7)</f>
        <v>0</v>
      </c>
      <c r="H7" s="7">
        <f>SUMIFS('1601'!N:N,'1601'!H:H,A7,'1601'!C:C,B7)</f>
        <v>0</v>
      </c>
      <c r="I7" s="7">
        <f>SUMIFS('1602'!N:N,'1602'!H:H,A7,'1602'!C:C,B7)</f>
        <v>0</v>
      </c>
      <c r="J7" s="7">
        <f>SUMIFS('1603'!N:N,'1603'!H:H,A7,'1603'!C:C,B7)</f>
        <v>0</v>
      </c>
      <c r="K7" s="7">
        <f>SUMIFS('1604'!N:N,'1604'!H:H,A7,'1604'!C:C,B7)</f>
        <v>0</v>
      </c>
      <c r="L7" s="7">
        <f>SUMIFS('1605'!N:N,'1605'!H:H,A7,'1605'!C:C,B7)</f>
        <v>0</v>
      </c>
      <c r="M7" s="7">
        <f>SUMIFS('1606'!N:N,'1606'!H:H,A7,'1606'!C:C,B7)</f>
        <v>0</v>
      </c>
      <c r="N7" s="7">
        <f>SUMIFS('1607'!N:N,'1607'!H:H,A7,'1607'!C:C,B7)</f>
        <v>0</v>
      </c>
      <c r="O7" s="7">
        <f>SUMIFS('1608'!N:N,'1608'!H:H,A7,'1608'!C:C,B7)</f>
        <v>0</v>
      </c>
      <c r="P7" s="7">
        <f>SUMIFS('1609'!N:N,'1609'!H:H,A7,'1609'!C:C,B7)</f>
        <v>2.5</v>
      </c>
      <c r="Q7" s="7">
        <f>SUMIFS('1610'!N:N,'1610'!H:H,A7,'1610'!C:C,B7)</f>
        <v>2.5</v>
      </c>
      <c r="R7" s="7">
        <f>SUMIFS('1611'!N:N,'1611'!H:H,A7,'1611'!C:C,B7)</f>
        <v>2.5</v>
      </c>
      <c r="S7" s="7">
        <f>SUMIFS('1612'!N:N,'1612'!H:H,A7,'1612'!C:C,B7)</f>
        <v>2.5</v>
      </c>
      <c r="T7" s="7">
        <f>SUMIFS('1701'!N:N,'1701'!H:H,A7,'1701'!C:C,B7)</f>
        <v>2.5</v>
      </c>
      <c r="U7" s="7">
        <f>SUMIFS('1702'!N:N,'1702'!H:H,A7,'1702'!C:C,B7)</f>
        <v>2.5</v>
      </c>
      <c r="V7" s="7">
        <f>SUMIFS('1703'!N:N,'1703'!H:H,A7,'1703'!C:C,B7)</f>
        <v>2.5</v>
      </c>
      <c r="W7" s="7">
        <f>SUMIFS('1704'!N:N,'1704'!H:H,A7,'1704'!C:C,B7)</f>
        <v>2.5</v>
      </c>
      <c r="X7" s="7">
        <f>SUMIFS('1705'!N:N,'1705'!H:H,A7,'1705'!C:C,B7)</f>
        <v>2.5</v>
      </c>
      <c r="Y7" s="7">
        <f>SUMIFS('1706'!N:N,'1706'!H:H,A7,'1706'!C:C,B7)</f>
        <v>2.59</v>
      </c>
      <c r="Z7" s="7">
        <f>SUMIFS('1707'!N:N,'1707'!H:H,A7,'1707'!C:C,B7)</f>
        <v>2.5</v>
      </c>
      <c r="AA7" s="7">
        <f>SUMIFS('1708'!N:N,'1708'!H:H,A7,'1708'!C:C,B7)</f>
        <v>2.75</v>
      </c>
      <c r="AB7" s="7">
        <f>SUMIFS('1709'!N:N,'1709'!H:H,A7,'1709'!C:C,B7)</f>
        <v>2.5</v>
      </c>
      <c r="AC7" s="7">
        <f>SUMIFS('1710'!N:N,'1710'!H:H,A7,'1710'!C:C,B7)</f>
        <v>2.5</v>
      </c>
      <c r="AD7" s="7">
        <f>SUMIFS('1711'!N:N,'1711'!H:H,A7,'1711'!C:C,B7)</f>
        <v>2.5</v>
      </c>
      <c r="AE7" s="7">
        <f>SUMIFS('1712'!N:N,'1712'!H:H,A7,'1712'!C:C,B7)</f>
        <v>2.5</v>
      </c>
      <c r="AF7" s="7">
        <f>SUMIFS('1801'!N:N,'1801'!H:H,A7,'1801'!C:C,B7)</f>
        <v>2.5</v>
      </c>
      <c r="AG7" s="7">
        <f>SUMIFS('1802'!N:N,'1802'!H:H,A7,'1802'!C:C,B7)</f>
        <v>2.5</v>
      </c>
      <c r="AH7" s="7">
        <f t="shared" si="0"/>
        <v>45.34</v>
      </c>
    </row>
    <row r="8" spans="1:34">
      <c r="A8" s="5" t="s">
        <v>245</v>
      </c>
      <c r="B8" s="6" t="s">
        <v>20</v>
      </c>
      <c r="C8" s="7">
        <f>SUMIFS('1508'!N:N,'1508'!H:H,A8,'1508'!C:C,B8)</f>
        <v>0</v>
      </c>
      <c r="D8" s="7">
        <f>SUMIFS('1509'!N:N,'1509'!H:H,A8,'1509'!C:C,B8)</f>
        <v>0</v>
      </c>
      <c r="E8" s="7">
        <f>SUMIFS('1510'!N:N,'1510'!H:H,A8,'1510'!C:C,B8)</f>
        <v>0</v>
      </c>
      <c r="F8" s="7">
        <f>SUMIFS('1511'!N:N,'1511'!H:H,A8,'1511'!C:C,B8)</f>
        <v>0</v>
      </c>
      <c r="G8" s="7">
        <f>SUMIFS('1512'!N:N,'1512'!H:H,A8,'1512'!C:C,B8)</f>
        <v>0</v>
      </c>
      <c r="H8" s="7">
        <f>SUMIFS('1601'!N:N,'1601'!H:H,A8,'1601'!C:C,B8)</f>
        <v>0</v>
      </c>
      <c r="I8" s="7">
        <f>SUMIFS('1602'!N:N,'1602'!H:H,A8,'1602'!C:C,B8)</f>
        <v>0</v>
      </c>
      <c r="J8" s="7">
        <f>SUMIFS('1603'!N:N,'1603'!H:H,A8,'1603'!C:C,B8)</f>
        <v>0</v>
      </c>
      <c r="K8" s="7">
        <f>SUMIFS('1604'!N:N,'1604'!H:H,A8,'1604'!C:C,B8)</f>
        <v>0</v>
      </c>
      <c r="L8" s="7">
        <f>SUMIFS('1605'!N:N,'1605'!H:H,A8,'1605'!C:C,B8)</f>
        <v>0</v>
      </c>
      <c r="M8" s="7">
        <f>SUMIFS('1606'!N:N,'1606'!H:H,A8,'1606'!C:C,B8)</f>
        <v>0</v>
      </c>
      <c r="N8" s="7">
        <f>SUMIFS('1607'!N:N,'1607'!H:H,A8,'1607'!C:C,B8)</f>
        <v>0</v>
      </c>
      <c r="O8" s="7">
        <f>SUMIFS('1608'!N:N,'1608'!H:H,A8,'1608'!C:C,B8)</f>
        <v>0</v>
      </c>
      <c r="P8" s="7">
        <f>SUMIFS('1609'!N:N,'1609'!H:H,A8,'1609'!C:C,B8)</f>
        <v>0</v>
      </c>
      <c r="Q8" s="7">
        <f>SUMIFS('1610'!N:N,'1610'!H:H,A8,'1610'!C:C,B8)</f>
        <v>0</v>
      </c>
      <c r="R8" s="7">
        <f>SUMIFS('1611'!N:N,'1611'!H:H,A8,'1611'!C:C,B8)</f>
        <v>0</v>
      </c>
      <c r="S8" s="7">
        <f>SUMIFS('1612'!N:N,'1612'!H:H,A8,'1612'!C:C,B8)</f>
        <v>0</v>
      </c>
      <c r="T8" s="7">
        <f>SUMIFS('1701'!N:N,'1701'!H:H,A8,'1701'!C:C,B8)</f>
        <v>0</v>
      </c>
      <c r="U8" s="7">
        <f>SUMIFS('1702'!N:N,'1702'!H:H,A8,'1702'!C:C,B8)</f>
        <v>0</v>
      </c>
      <c r="V8" s="7">
        <f>SUMIFS('1703'!N:N,'1703'!H:H,A8,'1703'!C:C,B8)</f>
        <v>0</v>
      </c>
      <c r="W8" s="7">
        <f>SUMIFS('1704'!N:N,'1704'!H:H,A8,'1704'!C:C,B8)</f>
        <v>40</v>
      </c>
      <c r="X8" s="7">
        <f>SUMIFS('1705'!N:N,'1705'!H:H,A8,'1705'!C:C,B8)</f>
        <v>0</v>
      </c>
      <c r="Y8" s="7">
        <f>SUMIFS('1706'!N:N,'1706'!H:H,A8,'1706'!C:C,B8)</f>
        <v>0</v>
      </c>
      <c r="Z8" s="7">
        <f>SUMIFS('1707'!N:N,'1707'!H:H,A8,'1707'!C:C,B8)</f>
        <v>0</v>
      </c>
      <c r="AA8" s="7">
        <f>SUMIFS('1708'!N:N,'1708'!H:H,A8,'1708'!C:C,B8)</f>
        <v>0</v>
      </c>
      <c r="AB8" s="7">
        <f>SUMIFS('1709'!N:N,'1709'!H:H,A8,'1709'!C:C,B8)</f>
        <v>0</v>
      </c>
      <c r="AC8" s="7">
        <f>SUMIFS('1710'!N:N,'1710'!H:H,A8,'1710'!C:C,B8)</f>
        <v>0</v>
      </c>
      <c r="AD8" s="7">
        <f>SUMIFS('1711'!N:N,'1711'!H:H,A8,'1711'!C:C,B8)</f>
        <v>0</v>
      </c>
      <c r="AE8" s="7">
        <f>SUMIFS('1712'!N:N,'1712'!H:H,A8,'1712'!C:C,B8)</f>
        <v>0</v>
      </c>
      <c r="AF8" s="7">
        <f>SUMIFS('1801'!N:N,'1801'!H:H,A8,'1801'!C:C,B8)</f>
        <v>0</v>
      </c>
      <c r="AG8" s="7">
        <f>SUMIFS('1802'!N:N,'1802'!H:H,A8,'1802'!C:C,B8)</f>
        <v>0</v>
      </c>
      <c r="AH8" s="7">
        <f t="shared" si="0"/>
        <v>40</v>
      </c>
    </row>
    <row r="9" spans="1:34">
      <c r="A9" s="5" t="s">
        <v>239</v>
      </c>
      <c r="B9" s="6" t="s">
        <v>26</v>
      </c>
      <c r="C9" s="7">
        <f>SUMIFS('1508'!N:N,'1508'!H:H,A9,'1508'!C:C,B9)</f>
        <v>0</v>
      </c>
      <c r="D9" s="7">
        <f>SUMIFS('1509'!N:N,'1509'!H:H,A9,'1509'!C:C,B9)</f>
        <v>0</v>
      </c>
      <c r="E9" s="7">
        <f>SUMIFS('1510'!N:N,'1510'!H:H,A9,'1510'!C:C,B9)</f>
        <v>0</v>
      </c>
      <c r="F9" s="7">
        <f>SUMIFS('1511'!N:N,'1511'!H:H,A9,'1511'!C:C,B9)</f>
        <v>0</v>
      </c>
      <c r="G9" s="7">
        <f>SUMIFS('1512'!N:N,'1512'!H:H,A9,'1512'!C:C,B9)</f>
        <v>0</v>
      </c>
      <c r="H9" s="7">
        <f>SUMIFS('1601'!N:N,'1601'!H:H,A9,'1601'!C:C,B9)</f>
        <v>0</v>
      </c>
      <c r="I9" s="7">
        <f>SUMIFS('1602'!N:N,'1602'!H:H,A9,'1602'!C:C,B9)</f>
        <v>0</v>
      </c>
      <c r="J9" s="7">
        <f>SUMIFS('1603'!N:N,'1603'!H:H,A9,'1603'!C:C,B9)</f>
        <v>0</v>
      </c>
      <c r="K9" s="7">
        <f>SUMIFS('1604'!N:N,'1604'!H:H,A9,'1604'!C:C,B9)</f>
        <v>0</v>
      </c>
      <c r="L9" s="7">
        <f>SUMIFS('1605'!N:N,'1605'!H:H,A9,'1605'!C:C,B9)</f>
        <v>0</v>
      </c>
      <c r="M9" s="7">
        <f>SUMIFS('1606'!N:N,'1606'!H:H,A9,'1606'!C:C,B9)</f>
        <v>0</v>
      </c>
      <c r="N9" s="7">
        <f>SUMIFS('1607'!N:N,'1607'!H:H,A9,'1607'!C:C,B9)</f>
        <v>0</v>
      </c>
      <c r="O9" s="7">
        <f>SUMIFS('1608'!N:N,'1608'!H:H,A9,'1608'!C:C,B9)</f>
        <v>0</v>
      </c>
      <c r="P9" s="7">
        <f>SUMIFS('1609'!N:N,'1609'!H:H,A9,'1609'!C:C,B9)</f>
        <v>0</v>
      </c>
      <c r="Q9" s="7">
        <f>SUMIFS('1610'!N:N,'1610'!H:H,A9,'1610'!C:C,B9)</f>
        <v>0</v>
      </c>
      <c r="R9" s="7">
        <f>SUMIFS('1611'!N:N,'1611'!H:H,A9,'1611'!C:C,B9)</f>
        <v>0</v>
      </c>
      <c r="S9" s="7">
        <f>SUMIFS('1612'!N:N,'1612'!H:H,A9,'1612'!C:C,B9)</f>
        <v>0</v>
      </c>
      <c r="T9" s="7">
        <f>SUMIFS('1701'!N:N,'1701'!H:H,A9,'1701'!C:C,B9)</f>
        <v>0</v>
      </c>
      <c r="U9" s="7">
        <f>SUMIFS('1702'!N:N,'1702'!H:H,A9,'1702'!C:C,B9)</f>
        <v>0</v>
      </c>
      <c r="V9" s="7">
        <f>SUMIFS('1703'!N:N,'1703'!H:H,A9,'1703'!C:C,B9)</f>
        <v>150</v>
      </c>
      <c r="W9" s="7">
        <f>SUMIFS('1704'!N:N,'1704'!H:H,A9,'1704'!C:C,B9)</f>
        <v>0</v>
      </c>
      <c r="X9" s="7">
        <f>SUMIFS('1705'!N:N,'1705'!H:H,A9,'1705'!C:C,B9)</f>
        <v>0</v>
      </c>
      <c r="Y9" s="7">
        <f>SUMIFS('1706'!N:N,'1706'!H:H,A9,'1706'!C:C,B9)</f>
        <v>0</v>
      </c>
      <c r="Z9" s="7">
        <f>SUMIFS('1707'!N:N,'1707'!H:H,A9,'1707'!C:C,B9)</f>
        <v>0</v>
      </c>
      <c r="AA9" s="7">
        <f>SUMIFS('1708'!N:N,'1708'!H:H,A9,'1708'!C:C,B9)</f>
        <v>0</v>
      </c>
      <c r="AB9" s="7">
        <f>SUMIFS('1709'!N:N,'1709'!H:H,A9,'1709'!C:C,B9)</f>
        <v>0</v>
      </c>
      <c r="AC9" s="7">
        <f>SUMIFS('1710'!N:N,'1710'!H:H,A9,'1710'!C:C,B9)</f>
        <v>0</v>
      </c>
      <c r="AD9" s="7">
        <f>SUMIFS('1711'!N:N,'1711'!H:H,A9,'1711'!C:C,B9)</f>
        <v>0</v>
      </c>
      <c r="AE9" s="7">
        <f>SUMIFS('1712'!N:N,'1712'!H:H,A9,'1712'!C:C,B9)</f>
        <v>0</v>
      </c>
      <c r="AF9" s="7">
        <f>SUMIFS('1801'!N:N,'1801'!H:H,A9,'1801'!C:C,B9)</f>
        <v>0</v>
      </c>
      <c r="AG9" s="7">
        <f>SUMIFS('1802'!N:N,'1802'!H:H,A9,'1802'!C:C,B9)</f>
        <v>0</v>
      </c>
      <c r="AH9" s="7">
        <f t="shared" si="0"/>
        <v>150</v>
      </c>
    </row>
    <row r="10" spans="1:34">
      <c r="A10" s="5" t="s">
        <v>68</v>
      </c>
      <c r="B10" s="6" t="s">
        <v>67</v>
      </c>
      <c r="C10" s="7">
        <f>SUMIFS('1508'!N:N,'1508'!H:H,A10,'1508'!C:C,B10)</f>
        <v>0</v>
      </c>
      <c r="D10" s="7">
        <f>SUMIFS('1509'!N:N,'1509'!H:H,A10,'1509'!C:C,B10)</f>
        <v>0</v>
      </c>
      <c r="E10" s="7">
        <f>SUMIFS('1510'!N:N,'1510'!H:H,A10,'1510'!C:C,B10)</f>
        <v>0</v>
      </c>
      <c r="F10" s="7">
        <f>SUMIFS('1511'!N:N,'1511'!H:H,A10,'1511'!C:C,B10)</f>
        <v>0</v>
      </c>
      <c r="G10" s="7">
        <f>SUMIFS('1512'!N:N,'1512'!H:H,A10,'1512'!C:C,B10)</f>
        <v>40</v>
      </c>
      <c r="H10" s="7">
        <f>SUMIFS('1601'!N:N,'1601'!H:H,A10,'1601'!C:C,B10)</f>
        <v>0</v>
      </c>
      <c r="I10" s="7">
        <f>SUMIFS('1602'!N:N,'1602'!H:H,A10,'1602'!C:C,B10)</f>
        <v>0</v>
      </c>
      <c r="J10" s="7">
        <f>SUMIFS('1603'!N:N,'1603'!H:H,A10,'1603'!C:C,B10)</f>
        <v>0</v>
      </c>
      <c r="K10" s="7">
        <f>SUMIFS('1604'!N:N,'1604'!H:H,A10,'1604'!C:C,B10)</f>
        <v>0</v>
      </c>
      <c r="L10" s="7">
        <f>SUMIFS('1605'!N:N,'1605'!H:H,A10,'1605'!C:C,B10)</f>
        <v>0</v>
      </c>
      <c r="M10" s="7">
        <f>SUMIFS('1606'!N:N,'1606'!H:H,A10,'1606'!C:C,B10)</f>
        <v>0</v>
      </c>
      <c r="N10" s="7">
        <f>SUMIFS('1607'!N:N,'1607'!H:H,A10,'1607'!C:C,B10)</f>
        <v>0</v>
      </c>
      <c r="O10" s="7">
        <f>SUMIFS('1608'!N:N,'1608'!H:H,A10,'1608'!C:C,B10)</f>
        <v>0</v>
      </c>
      <c r="P10" s="7">
        <f>SUMIFS('1609'!N:N,'1609'!H:H,A10,'1609'!C:C,B10)</f>
        <v>0</v>
      </c>
      <c r="Q10" s="7">
        <f>SUMIFS('1610'!N:N,'1610'!H:H,A10,'1610'!C:C,B10)</f>
        <v>0</v>
      </c>
      <c r="R10" s="7">
        <f>SUMIFS('1611'!N:N,'1611'!H:H,A10,'1611'!C:C,B10)</f>
        <v>0</v>
      </c>
      <c r="S10" s="7">
        <f>SUMIFS('1612'!N:N,'1612'!H:H,A10,'1612'!C:C,B10)</f>
        <v>0</v>
      </c>
      <c r="T10" s="7">
        <f>SUMIFS('1701'!N:N,'1701'!H:H,A10,'1701'!C:C,B10)</f>
        <v>0</v>
      </c>
      <c r="U10" s="7">
        <f>SUMIFS('1702'!N:N,'1702'!H:H,A10,'1702'!C:C,B10)</f>
        <v>0</v>
      </c>
      <c r="V10" s="7">
        <f>SUMIFS('1703'!N:N,'1703'!H:H,A10,'1703'!C:C,B10)</f>
        <v>0</v>
      </c>
      <c r="W10" s="7">
        <f>SUMIFS('1704'!N:N,'1704'!H:H,A10,'1704'!C:C,B10)</f>
        <v>0</v>
      </c>
      <c r="X10" s="7">
        <f>SUMIFS('1705'!N:N,'1705'!H:H,A10,'1705'!C:C,B10)</f>
        <v>0</v>
      </c>
      <c r="Y10" s="7">
        <f>SUMIFS('1706'!N:N,'1706'!H:H,A10,'1706'!C:C,B10)</f>
        <v>0</v>
      </c>
      <c r="Z10" s="7">
        <f>SUMIFS('1707'!N:N,'1707'!H:H,A10,'1707'!C:C,B10)</f>
        <v>0</v>
      </c>
      <c r="AA10" s="7">
        <f>SUMIFS('1708'!N:N,'1708'!H:H,A10,'1708'!C:C,B10)</f>
        <v>0</v>
      </c>
      <c r="AB10" s="7">
        <f>SUMIFS('1709'!N:N,'1709'!H:H,A10,'1709'!C:C,B10)</f>
        <v>0</v>
      </c>
      <c r="AC10" s="7">
        <f>SUMIFS('1710'!N:N,'1710'!H:H,A10,'1710'!C:C,B10)</f>
        <v>0</v>
      </c>
      <c r="AD10" s="7">
        <f>SUMIFS('1711'!N:N,'1711'!H:H,A10,'1711'!C:C,B10)</f>
        <v>0</v>
      </c>
      <c r="AE10" s="7">
        <f>SUMIFS('1712'!N:N,'1712'!H:H,A10,'1712'!C:C,B10)</f>
        <v>0</v>
      </c>
      <c r="AF10" s="7">
        <f>SUMIFS('1801'!N:N,'1801'!H:H,A10,'1801'!C:C,B10)</f>
        <v>0</v>
      </c>
      <c r="AG10" s="7">
        <f>SUMIFS('1802'!N:N,'1802'!H:H,A10,'1802'!C:C,B10)</f>
        <v>0</v>
      </c>
      <c r="AH10" s="7">
        <f t="shared" si="0"/>
        <v>40</v>
      </c>
    </row>
    <row r="11" spans="1:34">
      <c r="A11" s="5" t="s">
        <v>85</v>
      </c>
      <c r="B11" s="6" t="s">
        <v>26</v>
      </c>
      <c r="C11" s="7">
        <f>SUMIFS('1508'!N:N,'1508'!H:H,A11,'1508'!C:C,B11)</f>
        <v>0</v>
      </c>
      <c r="D11" s="7">
        <f>SUMIFS('1509'!N:N,'1509'!H:H,A11,'1509'!C:C,B11)</f>
        <v>0</v>
      </c>
      <c r="E11" s="7">
        <f>SUMIFS('1510'!N:N,'1510'!H:H,A11,'1510'!C:C,B11)</f>
        <v>0</v>
      </c>
      <c r="F11" s="7">
        <f>SUMIFS('1511'!N:N,'1511'!H:H,A11,'1511'!C:C,B11)</f>
        <v>0</v>
      </c>
      <c r="G11" s="7">
        <f>SUMIFS('1512'!N:N,'1512'!H:H,A11,'1512'!C:C,B11)</f>
        <v>0</v>
      </c>
      <c r="H11" s="7">
        <f>SUMIFS('1601'!N:N,'1601'!H:H,A11,'1601'!C:C,B11)</f>
        <v>40</v>
      </c>
      <c r="I11" s="7">
        <f>SUMIFS('1602'!N:N,'1602'!H:H,A11,'1602'!C:C,B11)</f>
        <v>0</v>
      </c>
      <c r="J11" s="7">
        <f>SUMIFS('1603'!N:N,'1603'!H:H,A11,'1603'!C:C,B11)</f>
        <v>0</v>
      </c>
      <c r="K11" s="7">
        <f>SUMIFS('1604'!N:N,'1604'!H:H,A11,'1604'!C:C,B11)</f>
        <v>40</v>
      </c>
      <c r="L11" s="7">
        <f>SUMIFS('1605'!N:N,'1605'!H:H,A11,'1605'!C:C,B11)</f>
        <v>40</v>
      </c>
      <c r="M11" s="7">
        <f>SUMIFS('1606'!N:N,'1606'!H:H,A11,'1606'!C:C,B11)</f>
        <v>40</v>
      </c>
      <c r="N11" s="7">
        <f>SUMIFS('1607'!N:N,'1607'!H:H,A11,'1607'!C:C,B11)</f>
        <v>40</v>
      </c>
      <c r="O11" s="7">
        <f>SUMIFS('1608'!N:N,'1608'!H:H,A11,'1608'!C:C,B11)</f>
        <v>40</v>
      </c>
      <c r="P11" s="7">
        <f>SUMIFS('1609'!N:N,'1609'!H:H,A11,'1609'!C:C,B11)</f>
        <v>40</v>
      </c>
      <c r="Q11" s="7">
        <f>SUMIFS('1610'!N:N,'1610'!H:H,A11,'1610'!C:C,B11)</f>
        <v>40</v>
      </c>
      <c r="R11" s="7">
        <f>SUMIFS('1611'!N:N,'1611'!H:H,A11,'1611'!C:C,B11)</f>
        <v>40</v>
      </c>
      <c r="S11" s="7">
        <f>SUMIFS('1612'!N:N,'1612'!H:H,A11,'1612'!C:C,B11)</f>
        <v>40</v>
      </c>
      <c r="T11" s="7">
        <f>SUMIFS('1701'!N:N,'1701'!H:H,A11,'1701'!C:C,B11)</f>
        <v>40</v>
      </c>
      <c r="U11" s="7">
        <f>SUMIFS('1702'!N:N,'1702'!H:H,A11,'1702'!C:C,B11)</f>
        <v>40</v>
      </c>
      <c r="V11" s="7">
        <f>SUMIFS('1703'!N:N,'1703'!H:H,A11,'1703'!C:C,B11)</f>
        <v>40</v>
      </c>
      <c r="W11" s="7">
        <f>SUMIFS('1704'!N:N,'1704'!H:H,A11,'1704'!C:C,B11)</f>
        <v>40</v>
      </c>
      <c r="X11" s="7">
        <f>SUMIFS('1705'!N:N,'1705'!H:H,A11,'1705'!C:C,B11)</f>
        <v>40</v>
      </c>
      <c r="Y11" s="7">
        <f>SUMIFS('1706'!N:N,'1706'!H:H,A11,'1706'!C:C,B11)</f>
        <v>40</v>
      </c>
      <c r="Z11" s="7">
        <f>SUMIFS('1707'!N:N,'1707'!H:H,A11,'1707'!C:C,B11)</f>
        <v>40</v>
      </c>
      <c r="AA11" s="7">
        <f>SUMIFS('1708'!N:N,'1708'!H:H,A11,'1708'!C:C,B11)</f>
        <v>40</v>
      </c>
      <c r="AB11" s="7">
        <f>SUMIFS('1709'!N:N,'1709'!H:H,A11,'1709'!C:C,B11)</f>
        <v>40</v>
      </c>
      <c r="AC11" s="7">
        <f>SUMIFS('1710'!N:N,'1710'!H:H,A11,'1710'!C:C,B11)</f>
        <v>40</v>
      </c>
      <c r="AD11" s="7">
        <f>SUMIFS('1711'!N:N,'1711'!H:H,A11,'1711'!C:C,B11)</f>
        <v>40</v>
      </c>
      <c r="AE11" s="7">
        <f>SUMIFS('1712'!N:N,'1712'!H:H,A11,'1712'!C:C,B11)</f>
        <v>40</v>
      </c>
      <c r="AF11" s="7">
        <f>SUMIFS('1801'!N:N,'1801'!H:H,A11,'1801'!C:C,B11)</f>
        <v>40</v>
      </c>
      <c r="AG11" s="7">
        <f>SUMIFS('1802'!N:N,'1802'!H:H,A11,'1802'!C:C,B11)</f>
        <v>40</v>
      </c>
      <c r="AH11" s="7">
        <f t="shared" si="0"/>
        <v>960</v>
      </c>
    </row>
    <row r="12" spans="1:34">
      <c r="A12" s="5" t="s">
        <v>74</v>
      </c>
      <c r="B12" s="6" t="s">
        <v>32</v>
      </c>
      <c r="C12" s="7">
        <f>SUMIFS('1508'!N:N,'1508'!H:H,A12,'1508'!C:C,B12)</f>
        <v>0</v>
      </c>
      <c r="D12" s="7">
        <f>SUMIFS('1509'!N:N,'1509'!H:H,A12,'1509'!C:C,B12)</f>
        <v>0</v>
      </c>
      <c r="E12" s="7">
        <f>SUMIFS('1510'!N:N,'1510'!H:H,A12,'1510'!C:C,B12)</f>
        <v>0</v>
      </c>
      <c r="F12" s="7">
        <f>SUMIFS('1511'!N:N,'1511'!H:H,A12,'1511'!C:C,B12)</f>
        <v>0</v>
      </c>
      <c r="G12" s="7">
        <f>SUMIFS('1512'!N:N,'1512'!H:H,A12,'1512'!C:C,B12)</f>
        <v>0</v>
      </c>
      <c r="H12" s="7">
        <f>SUMIFS('1601'!N:N,'1601'!H:H,A12,'1601'!C:C,B12)</f>
        <v>0</v>
      </c>
      <c r="I12" s="7">
        <f>SUMIFS('1602'!N:N,'1602'!H:H,A12,'1602'!C:C,B12)</f>
        <v>0</v>
      </c>
      <c r="J12" s="7">
        <f>SUMIFS('1603'!N:N,'1603'!H:H,A12,'1603'!C:C,B12)</f>
        <v>0</v>
      </c>
      <c r="K12" s="7">
        <f>SUMIFS('1604'!N:N,'1604'!H:H,A12,'1604'!C:C,B12)</f>
        <v>0</v>
      </c>
      <c r="L12" s="7">
        <f>SUMIFS('1605'!N:N,'1605'!H:H,A12,'1605'!C:C,B12)</f>
        <v>0</v>
      </c>
      <c r="M12" s="7">
        <f>SUMIFS('1606'!N:N,'1606'!H:H,A12,'1606'!C:C,B12)</f>
        <v>0</v>
      </c>
      <c r="N12" s="7">
        <f>SUMIFS('1607'!N:N,'1607'!H:H,A12,'1607'!C:C,B12)</f>
        <v>0</v>
      </c>
      <c r="O12" s="7">
        <f>SUMIFS('1608'!N:N,'1608'!H:H,A12,'1608'!C:C,B12)</f>
        <v>0</v>
      </c>
      <c r="P12" s="7">
        <f>SUMIFS('1609'!N:N,'1609'!H:H,A12,'1609'!C:C,B12)</f>
        <v>0</v>
      </c>
      <c r="Q12" s="7">
        <f>SUMIFS('1610'!N:N,'1610'!H:H,A12,'1610'!C:C,B12)</f>
        <v>0</v>
      </c>
      <c r="R12" s="7">
        <f>SUMIFS('1611'!N:N,'1611'!H:H,A12,'1611'!C:C,B12)</f>
        <v>0</v>
      </c>
      <c r="S12" s="7">
        <f>SUMIFS('1612'!N:N,'1612'!H:H,A12,'1612'!C:C,B12)</f>
        <v>0</v>
      </c>
      <c r="T12" s="7">
        <f>SUMIFS('1701'!N:N,'1701'!H:H,A12,'1701'!C:C,B12)</f>
        <v>0</v>
      </c>
      <c r="U12" s="7">
        <f>SUMIFS('1702'!N:N,'1702'!H:H,A12,'1702'!C:C,B12)</f>
        <v>0</v>
      </c>
      <c r="V12" s="7">
        <f>SUMIFS('1703'!N:N,'1703'!H:H,A12,'1703'!C:C,B12)</f>
        <v>0</v>
      </c>
      <c r="W12" s="7">
        <f>SUMIFS('1704'!N:N,'1704'!H:H,A12,'1704'!C:C,B12)</f>
        <v>0</v>
      </c>
      <c r="X12" s="7">
        <f>SUMIFS('1705'!N:N,'1705'!H:H,A12,'1705'!C:C,B12)</f>
        <v>0</v>
      </c>
      <c r="Y12" s="7">
        <f>SUMIFS('1706'!N:N,'1706'!H:H,A12,'1706'!C:C,B12)</f>
        <v>0</v>
      </c>
      <c r="Z12" s="7">
        <f>SUMIFS('1707'!N:N,'1707'!H:H,A12,'1707'!C:C,B12)</f>
        <v>0</v>
      </c>
      <c r="AA12" s="7">
        <f>SUMIFS('1708'!N:N,'1708'!H:H,A12,'1708'!C:C,B12)</f>
        <v>0</v>
      </c>
      <c r="AB12" s="7">
        <f>SUMIFS('1709'!N:N,'1709'!H:H,A12,'1709'!C:C,B12)</f>
        <v>0</v>
      </c>
      <c r="AC12" s="7">
        <f>SUMIFS('1710'!N:N,'1710'!H:H,A12,'1710'!C:C,B12)</f>
        <v>0</v>
      </c>
      <c r="AD12" s="7">
        <f>SUMIFS('1711'!N:N,'1711'!H:H,A12,'1711'!C:C,B12)</f>
        <v>0</v>
      </c>
      <c r="AE12" s="7">
        <f>SUMIFS('1712'!N:N,'1712'!H:H,A12,'1712'!C:C,B12)</f>
        <v>0</v>
      </c>
      <c r="AF12" s="7">
        <f>SUMIFS('1801'!N:N,'1801'!H:H,A12,'1801'!C:C,B12)</f>
        <v>0</v>
      </c>
      <c r="AG12" s="7">
        <f>SUMIFS('1802'!N:N,'1802'!H:H,A12,'1802'!C:C,B12)</f>
        <v>0</v>
      </c>
      <c r="AH12" s="7">
        <f t="shared" si="0"/>
        <v>0</v>
      </c>
    </row>
    <row r="13" spans="1:34">
      <c r="A13" s="5" t="s">
        <v>79</v>
      </c>
      <c r="B13" s="6" t="s">
        <v>20</v>
      </c>
      <c r="C13" s="7">
        <f>SUMIFS('1508'!N:N,'1508'!H:H,A13,'1508'!C:C,B13)</f>
        <v>0</v>
      </c>
      <c r="D13" s="7">
        <f>SUMIFS('1509'!N:N,'1509'!H:H,A13,'1509'!C:C,B13)</f>
        <v>0</v>
      </c>
      <c r="E13" s="7">
        <f>SUMIFS('1510'!N:N,'1510'!H:H,A13,'1510'!C:C,B13)</f>
        <v>0</v>
      </c>
      <c r="F13" s="7">
        <f>SUMIFS('1511'!N:N,'1511'!H:H,A13,'1511'!C:C,B13)</f>
        <v>0</v>
      </c>
      <c r="G13" s="7">
        <f>SUMIFS('1512'!N:N,'1512'!H:H,A13,'1512'!C:C,B13)</f>
        <v>0</v>
      </c>
      <c r="H13" s="7">
        <f>SUMIFS('1601'!N:N,'1601'!H:H,A13,'1601'!C:C,B13)</f>
        <v>0</v>
      </c>
      <c r="I13" s="7">
        <f>SUMIFS('1602'!N:N,'1602'!H:H,A13,'1602'!C:C,B13)</f>
        <v>0</v>
      </c>
      <c r="J13" s="7">
        <f>SUMIFS('1603'!N:N,'1603'!H:H,A13,'1603'!C:C,B13)</f>
        <v>0</v>
      </c>
      <c r="K13" s="7">
        <f>SUMIFS('1604'!N:N,'1604'!H:H,A13,'1604'!C:C,B13)</f>
        <v>0</v>
      </c>
      <c r="L13" s="7">
        <f>SUMIFS('1605'!N:N,'1605'!H:H,A13,'1605'!C:C,B13)</f>
        <v>2.5</v>
      </c>
      <c r="M13" s="7">
        <f>SUMIFS('1606'!N:N,'1606'!H:H,A13,'1606'!C:C,B13)</f>
        <v>2.5</v>
      </c>
      <c r="N13" s="7">
        <f>SUMIFS('1607'!N:N,'1607'!H:H,A13,'1607'!C:C,B13)</f>
        <v>2.5</v>
      </c>
      <c r="O13" s="7">
        <f>SUMIFS('1608'!N:N,'1608'!H:H,A13,'1608'!C:C,B13)</f>
        <v>2.5</v>
      </c>
      <c r="P13" s="7">
        <f>SUMIFS('1609'!N:N,'1609'!H:H,A13,'1609'!C:C,B13)</f>
        <v>2.5</v>
      </c>
      <c r="Q13" s="7">
        <f>SUMIFS('1610'!N:N,'1610'!H:H,A13,'1610'!C:C,B13)</f>
        <v>2.5</v>
      </c>
      <c r="R13" s="7">
        <f>SUMIFS('1611'!N:N,'1611'!H:H,A13,'1611'!C:C,B13)</f>
        <v>2.5</v>
      </c>
      <c r="S13" s="7">
        <f>SUMIFS('1612'!N:N,'1612'!H:H,A13,'1612'!C:C,B13)</f>
        <v>2.5</v>
      </c>
      <c r="T13" s="7">
        <f>SUMIFS('1701'!N:N,'1701'!H:H,A13,'1701'!C:C,B13)</f>
        <v>11.38</v>
      </c>
      <c r="U13" s="7">
        <f>SUMIFS('1702'!N:N,'1702'!H:H,A13,'1702'!C:C,B13)</f>
        <v>10</v>
      </c>
      <c r="V13" s="7">
        <f>SUMIFS('1703'!N:N,'1703'!H:H,A13,'1703'!C:C,B13)</f>
        <v>10</v>
      </c>
      <c r="W13" s="7">
        <f>SUMIFS('1704'!N:N,'1704'!H:H,A13,'1704'!C:C,B13)</f>
        <v>10</v>
      </c>
      <c r="X13" s="7">
        <f>SUMIFS('1705'!N:N,'1705'!H:H,A13,'1705'!C:C,B13)</f>
        <v>10</v>
      </c>
      <c r="Y13" s="7">
        <f>SUMIFS('1706'!N:N,'1706'!H:H,A13,'1706'!C:C,B13)</f>
        <v>10</v>
      </c>
      <c r="Z13" s="7">
        <f>SUMIFS('1707'!N:N,'1707'!H:H,A13,'1707'!C:C,B13)</f>
        <v>10</v>
      </c>
      <c r="AA13" s="7">
        <f>SUMIFS('1708'!N:N,'1708'!H:H,A13,'1708'!C:C,B13)</f>
        <v>10</v>
      </c>
      <c r="AB13" s="7">
        <f>SUMIFS('1709'!N:N,'1709'!H:H,A13,'1709'!C:C,B13)</f>
        <v>10</v>
      </c>
      <c r="AC13" s="7">
        <f>SUMIFS('1710'!N:N,'1710'!H:H,A13,'1710'!C:C,B13)</f>
        <v>10</v>
      </c>
      <c r="AD13" s="7">
        <f>SUMIFS('1711'!N:N,'1711'!H:H,A13,'1711'!C:C,B13)</f>
        <v>10</v>
      </c>
      <c r="AE13" s="7">
        <f>SUMIFS('1712'!N:N,'1712'!H:H,A13,'1712'!C:C,B13)</f>
        <v>10</v>
      </c>
      <c r="AF13" s="7">
        <f>SUMIFS('1801'!N:N,'1801'!H:H,A13,'1801'!C:C,B13)</f>
        <v>10</v>
      </c>
      <c r="AG13" s="7">
        <f>SUMIFS('1802'!N:N,'1802'!H:H,A13,'1802'!C:C,B13)</f>
        <v>10</v>
      </c>
      <c r="AH13" s="7">
        <f t="shared" si="0"/>
        <v>161.38</v>
      </c>
    </row>
    <row r="14" spans="1:34">
      <c r="A14" s="5" t="s">
        <v>99</v>
      </c>
      <c r="B14" s="6" t="s">
        <v>23</v>
      </c>
      <c r="C14" s="7">
        <f>SUMIFS('1508'!N:N,'1508'!H:H,A14,'1508'!C:C,B14)</f>
        <v>0</v>
      </c>
      <c r="D14" s="7">
        <f>SUMIFS('1509'!N:N,'1509'!H:H,A14,'1509'!C:C,B14)</f>
        <v>0</v>
      </c>
      <c r="E14" s="7">
        <f>SUMIFS('1510'!N:N,'1510'!H:H,A14,'1510'!C:C,B14)</f>
        <v>0</v>
      </c>
      <c r="F14" s="7">
        <f>SUMIFS('1511'!N:N,'1511'!H:H,A14,'1511'!C:C,B14)</f>
        <v>0</v>
      </c>
      <c r="G14" s="7">
        <f>SUMIFS('1512'!N:N,'1512'!H:H,A14,'1512'!C:C,B14)</f>
        <v>0</v>
      </c>
      <c r="H14" s="7">
        <f>SUMIFS('1601'!N:N,'1601'!H:H,A14,'1601'!C:C,B14)</f>
        <v>10</v>
      </c>
      <c r="I14" s="7">
        <f>SUMIFS('1602'!N:N,'1602'!H:H,A14,'1602'!C:C,B14)</f>
        <v>10</v>
      </c>
      <c r="J14" s="7">
        <f>SUMIFS('1603'!N:N,'1603'!H:H,A14,'1603'!C:C,B14)</f>
        <v>10</v>
      </c>
      <c r="K14" s="7">
        <f>SUMIFS('1604'!N:N,'1604'!H:H,A14,'1604'!C:C,B14)</f>
        <v>10</v>
      </c>
      <c r="L14" s="7">
        <f>SUMIFS('1605'!N:N,'1605'!H:H,A14,'1605'!C:C,B14)</f>
        <v>10</v>
      </c>
      <c r="M14" s="7">
        <f>SUMIFS('1606'!N:N,'1606'!H:H,A14,'1606'!C:C,B14)</f>
        <v>10</v>
      </c>
      <c r="N14" s="7">
        <f>SUMIFS('1607'!N:N,'1607'!H:H,A14,'1607'!C:C,B14)</f>
        <v>0</v>
      </c>
      <c r="O14" s="7">
        <f>SUMIFS('1608'!N:N,'1608'!H:H,A14,'1608'!C:C,B14)</f>
        <v>0</v>
      </c>
      <c r="P14" s="7">
        <f>SUMIFS('1609'!N:N,'1609'!H:H,A14,'1609'!C:C,B14)</f>
        <v>0</v>
      </c>
      <c r="Q14" s="7">
        <f>SUMIFS('1610'!N:N,'1610'!H:H,A14,'1610'!C:C,B14)</f>
        <v>0</v>
      </c>
      <c r="R14" s="7">
        <f>SUMIFS('1611'!N:N,'1611'!H:H,A14,'1611'!C:C,B14)</f>
        <v>0</v>
      </c>
      <c r="S14" s="7">
        <f>SUMIFS('1612'!N:N,'1612'!H:H,A14,'1612'!C:C,B14)</f>
        <v>0</v>
      </c>
      <c r="T14" s="7">
        <f>SUMIFS('1701'!N:N,'1701'!H:H,A14,'1701'!C:C,B14)</f>
        <v>0</v>
      </c>
      <c r="U14" s="7">
        <f>SUMIFS('1702'!N:N,'1702'!H:H,A14,'1702'!C:C,B14)</f>
        <v>0</v>
      </c>
      <c r="V14" s="7">
        <f>SUMIFS('1703'!N:N,'1703'!H:H,A14,'1703'!C:C,B14)</f>
        <v>0</v>
      </c>
      <c r="W14" s="7">
        <f>SUMIFS('1704'!N:N,'1704'!H:H,A14,'1704'!C:C,B14)</f>
        <v>0</v>
      </c>
      <c r="X14" s="7">
        <f>SUMIFS('1705'!N:N,'1705'!H:H,A14,'1705'!C:C,B14)</f>
        <v>0</v>
      </c>
      <c r="Y14" s="7">
        <f>SUMIFS('1706'!N:N,'1706'!H:H,A14,'1706'!C:C,B14)</f>
        <v>0</v>
      </c>
      <c r="Z14" s="7">
        <f>SUMIFS('1707'!N:N,'1707'!H:H,A14,'1707'!C:C,B14)</f>
        <v>0</v>
      </c>
      <c r="AA14" s="7">
        <f>SUMIFS('1708'!N:N,'1708'!H:H,A14,'1708'!C:C,B14)</f>
        <v>0</v>
      </c>
      <c r="AB14" s="7">
        <f>SUMIFS('1709'!N:N,'1709'!H:H,A14,'1709'!C:C,B14)</f>
        <v>0</v>
      </c>
      <c r="AC14" s="7">
        <f>SUMIFS('1710'!N:N,'1710'!H:H,A14,'1710'!C:C,B14)</f>
        <v>0</v>
      </c>
      <c r="AD14" s="7">
        <f>SUMIFS('1711'!N:N,'1711'!H:H,A14,'1711'!C:C,B14)</f>
        <v>0</v>
      </c>
      <c r="AE14" s="7">
        <f>SUMIFS('1712'!N:N,'1712'!H:H,A14,'1712'!C:C,B14)</f>
        <v>0</v>
      </c>
      <c r="AF14" s="7">
        <f>SUMIFS('1801'!N:N,'1801'!H:H,A14,'1801'!C:C,B14)</f>
        <v>0</v>
      </c>
      <c r="AG14" s="7">
        <f>SUMIFS('1802'!N:N,'1802'!H:H,A14,'1802'!C:C,B14)</f>
        <v>0</v>
      </c>
      <c r="AH14" s="7">
        <f t="shared" si="0"/>
        <v>60</v>
      </c>
    </row>
    <row r="15" spans="1:34">
      <c r="A15" s="5" t="s">
        <v>212</v>
      </c>
      <c r="B15" s="6" t="s">
        <v>153</v>
      </c>
      <c r="C15" s="7">
        <f>SUMIFS('1508'!N:N,'1508'!H:H,A15,'1508'!C:C,B15)</f>
        <v>0</v>
      </c>
      <c r="D15" s="7">
        <f>SUMIFS('1509'!N:N,'1509'!H:H,A15,'1509'!C:C,B15)</f>
        <v>0</v>
      </c>
      <c r="E15" s="7">
        <f>SUMIFS('1510'!N:N,'1510'!H:H,A15,'1510'!C:C,B15)</f>
        <v>0</v>
      </c>
      <c r="F15" s="7">
        <f>SUMIFS('1511'!N:N,'1511'!H:H,A15,'1511'!C:C,B15)</f>
        <v>0</v>
      </c>
      <c r="G15" s="7">
        <f>SUMIFS('1512'!N:N,'1512'!H:H,A15,'1512'!C:C,B15)</f>
        <v>0</v>
      </c>
      <c r="H15" s="7">
        <f>SUMIFS('1601'!N:N,'1601'!H:H,A15,'1601'!C:C,B15)</f>
        <v>0</v>
      </c>
      <c r="I15" s="7">
        <f>SUMIFS('1602'!N:N,'1602'!H:H,A15,'1602'!C:C,B15)</f>
        <v>0</v>
      </c>
      <c r="J15" s="7">
        <f>SUMIFS('1603'!N:N,'1603'!H:H,A15,'1603'!C:C,B15)</f>
        <v>0</v>
      </c>
      <c r="K15" s="7">
        <f>SUMIFS('1604'!N:N,'1604'!H:H,A15,'1604'!C:C,B15)</f>
        <v>0</v>
      </c>
      <c r="L15" s="7">
        <f>SUMIFS('1605'!N:N,'1605'!H:H,A15,'1605'!C:C,B15)</f>
        <v>0</v>
      </c>
      <c r="M15" s="7">
        <f>SUMIFS('1606'!N:N,'1606'!H:H,A15,'1606'!C:C,B15)</f>
        <v>0</v>
      </c>
      <c r="N15" s="7">
        <f>SUMIFS('1607'!N:N,'1607'!H:H,A15,'1607'!C:C,B15)</f>
        <v>0</v>
      </c>
      <c r="O15" s="7">
        <f>SUMIFS('1608'!N:N,'1608'!H:H,A15,'1608'!C:C,B15)</f>
        <v>0</v>
      </c>
      <c r="P15" s="7">
        <f>SUMIFS('1609'!N:N,'1609'!H:H,A15,'1609'!C:C,B15)</f>
        <v>0</v>
      </c>
      <c r="Q15" s="7">
        <f>SUMIFS('1610'!N:N,'1610'!H:H,A15,'1610'!C:C,B15)</f>
        <v>10</v>
      </c>
      <c r="R15" s="7">
        <f>SUMIFS('1611'!N:N,'1611'!H:H,A15,'1611'!C:C,B15)</f>
        <v>10</v>
      </c>
      <c r="S15" s="7">
        <f>SUMIFS('1612'!N:N,'1612'!H:H,A15,'1612'!C:C,B15)</f>
        <v>10</v>
      </c>
      <c r="T15" s="7">
        <f>SUMIFS('1701'!N:N,'1701'!H:H,A15,'1701'!C:C,B15)</f>
        <v>10</v>
      </c>
      <c r="U15" s="7">
        <f>SUMIFS('1702'!N:N,'1702'!H:H,A15,'1702'!C:C,B15)</f>
        <v>10</v>
      </c>
      <c r="V15" s="7">
        <f>SUMIFS('1703'!N:N,'1703'!H:H,A15,'1703'!C:C,B15)</f>
        <v>10</v>
      </c>
      <c r="W15" s="7">
        <f>SUMIFS('1704'!N:N,'1704'!H:H,A15,'1704'!C:C,B15)</f>
        <v>14.1</v>
      </c>
      <c r="X15" s="7">
        <f>SUMIFS('1705'!N:N,'1705'!H:H,A15,'1705'!C:C,B15)</f>
        <v>15.82</v>
      </c>
      <c r="Y15" s="7">
        <f>SUMIFS('1706'!N:N,'1706'!H:H,A15,'1706'!C:C,B15)</f>
        <v>15.82</v>
      </c>
      <c r="Z15" s="7">
        <f>SUMIFS('1707'!N:N,'1707'!H:H,A15,'1707'!C:C,B15)</f>
        <v>10</v>
      </c>
      <c r="AA15" s="7">
        <f>SUMIFS('1708'!N:N,'1708'!H:H,A15,'1708'!C:C,B15)</f>
        <v>40.18</v>
      </c>
      <c r="AB15" s="7">
        <f>SUMIFS('1709'!N:N,'1709'!H:H,A15,'1709'!C:C,B15)</f>
        <v>10</v>
      </c>
      <c r="AC15" s="7">
        <f>SUMIFS('1710'!N:N,'1710'!H:H,A15,'1710'!C:C,B15)</f>
        <v>22.93</v>
      </c>
      <c r="AD15" s="7">
        <f>SUMIFS('1711'!N:N,'1711'!H:H,A15,'1711'!C:C,B15)</f>
        <v>2.5</v>
      </c>
      <c r="AE15" s="7">
        <f>SUMIFS('1712'!N:N,'1712'!H:H,A15,'1712'!C:C,B15)</f>
        <v>2.5</v>
      </c>
      <c r="AF15" s="7">
        <f>SUMIFS('1801'!N:N,'1801'!H:H,A15,'1801'!C:C,B15)</f>
        <v>2.5</v>
      </c>
      <c r="AG15" s="7">
        <f>SUMIFS('1802'!N:N,'1802'!H:H,A15,'1802'!C:C,B15)</f>
        <v>2.5</v>
      </c>
      <c r="AH15" s="7">
        <f t="shared" si="0"/>
        <v>198.85</v>
      </c>
    </row>
    <row r="16" spans="1:34">
      <c r="A16" s="5" t="s">
        <v>157</v>
      </c>
      <c r="B16" s="6" t="s">
        <v>153</v>
      </c>
      <c r="C16" s="7">
        <f>SUMIFS('1508'!N:N,'1508'!H:H,A16,'1508'!C:C,B16)</f>
        <v>0</v>
      </c>
      <c r="D16" s="7">
        <f>SUMIFS('1509'!N:N,'1509'!H:H,A16,'1509'!C:C,B16)</f>
        <v>0</v>
      </c>
      <c r="E16" s="7">
        <f>SUMIFS('1510'!N:N,'1510'!H:H,A16,'1510'!C:C,B16)</f>
        <v>0</v>
      </c>
      <c r="F16" s="7">
        <f>SUMIFS('1511'!N:N,'1511'!H:H,A16,'1511'!C:C,B16)</f>
        <v>0</v>
      </c>
      <c r="G16" s="7">
        <f>SUMIFS('1512'!N:N,'1512'!H:H,A16,'1512'!C:C,B16)</f>
        <v>0</v>
      </c>
      <c r="H16" s="7">
        <f>SUMIFS('1601'!N:N,'1601'!H:H,A16,'1601'!C:C,B16)</f>
        <v>0</v>
      </c>
      <c r="I16" s="7">
        <f>SUMIFS('1602'!N:N,'1602'!H:H,A16,'1602'!C:C,B16)</f>
        <v>0</v>
      </c>
      <c r="J16" s="7">
        <f>SUMIFS('1603'!N:N,'1603'!H:H,A16,'1603'!C:C,B16)</f>
        <v>0</v>
      </c>
      <c r="K16" s="7">
        <f>SUMIFS('1604'!N:N,'1604'!H:H,A16,'1604'!C:C,B16)</f>
        <v>0</v>
      </c>
      <c r="L16" s="7">
        <f>SUMIFS('1605'!N:N,'1605'!H:H,A16,'1605'!C:C,B16)</f>
        <v>5</v>
      </c>
      <c r="M16" s="7">
        <f>SUMIFS('1606'!N:N,'1606'!H:H,A16,'1606'!C:C,B16)</f>
        <v>0</v>
      </c>
      <c r="N16" s="7">
        <f>SUMIFS('1607'!N:N,'1607'!H:H,A16,'1607'!C:C,B16)</f>
        <v>0</v>
      </c>
      <c r="O16" s="7">
        <f>SUMIFS('1608'!N:N,'1608'!H:H,A16,'1608'!C:C,B16)</f>
        <v>0</v>
      </c>
      <c r="P16" s="7">
        <f>SUMIFS('1609'!N:N,'1609'!H:H,A16,'1609'!C:C,B16)</f>
        <v>0</v>
      </c>
      <c r="Q16" s="7">
        <f>SUMIFS('1610'!N:N,'1610'!H:H,A16,'1610'!C:C,B16)</f>
        <v>0</v>
      </c>
      <c r="R16" s="7">
        <f>SUMIFS('1611'!N:N,'1611'!H:H,A16,'1611'!C:C,B16)</f>
        <v>0</v>
      </c>
      <c r="S16" s="7">
        <f>SUMIFS('1612'!N:N,'1612'!H:H,A16,'1612'!C:C,B16)</f>
        <v>0</v>
      </c>
      <c r="T16" s="7">
        <f>SUMIFS('1701'!N:N,'1701'!H:H,A16,'1701'!C:C,B16)</f>
        <v>0</v>
      </c>
      <c r="U16" s="7">
        <f>SUMIFS('1702'!N:N,'1702'!H:H,A16,'1702'!C:C,B16)</f>
        <v>0</v>
      </c>
      <c r="V16" s="7">
        <f>SUMIFS('1703'!N:N,'1703'!H:H,A16,'1703'!C:C,B16)</f>
        <v>0</v>
      </c>
      <c r="W16" s="7">
        <f>SUMIFS('1704'!N:N,'1704'!H:H,A16,'1704'!C:C,B16)</f>
        <v>0</v>
      </c>
      <c r="X16" s="7">
        <f>SUMIFS('1705'!N:N,'1705'!H:H,A16,'1705'!C:C,B16)</f>
        <v>0</v>
      </c>
      <c r="Y16" s="7">
        <f>SUMIFS('1706'!N:N,'1706'!H:H,A16,'1706'!C:C,B16)</f>
        <v>0</v>
      </c>
      <c r="Z16" s="7">
        <f>SUMIFS('1707'!N:N,'1707'!H:H,A16,'1707'!C:C,B16)</f>
        <v>0</v>
      </c>
      <c r="AA16" s="7">
        <f>SUMIFS('1708'!N:N,'1708'!H:H,A16,'1708'!C:C,B16)</f>
        <v>0</v>
      </c>
      <c r="AB16" s="7">
        <f>SUMIFS('1709'!N:N,'1709'!H:H,A16,'1709'!C:C,B16)</f>
        <v>0</v>
      </c>
      <c r="AC16" s="7">
        <f>SUMIFS('1710'!N:N,'1710'!H:H,A16,'1710'!C:C,B16)</f>
        <v>0</v>
      </c>
      <c r="AD16" s="7">
        <f>SUMIFS('1711'!N:N,'1711'!H:H,A16,'1711'!C:C,B16)</f>
        <v>0</v>
      </c>
      <c r="AE16" s="7">
        <f>SUMIFS('1712'!N:N,'1712'!H:H,A16,'1712'!C:C,B16)</f>
        <v>0</v>
      </c>
      <c r="AF16" s="7">
        <f>SUMIFS('1801'!N:N,'1801'!H:H,A16,'1801'!C:C,B16)</f>
        <v>0</v>
      </c>
      <c r="AG16" s="7">
        <f>SUMIFS('1802'!N:N,'1802'!H:H,A16,'1802'!C:C,B16)</f>
        <v>0</v>
      </c>
      <c r="AH16" s="7">
        <f t="shared" si="0"/>
        <v>5</v>
      </c>
    </row>
    <row r="17" spans="1:34">
      <c r="A17" s="5" t="s">
        <v>257</v>
      </c>
      <c r="B17" s="6" t="s">
        <v>20</v>
      </c>
      <c r="C17" s="7">
        <f>SUMIFS('1508'!N:N,'1508'!H:H,A17,'1508'!C:C,B17)</f>
        <v>0</v>
      </c>
      <c r="D17" s="7">
        <f>SUMIFS('1509'!N:N,'1509'!H:H,A17,'1509'!C:C,B17)</f>
        <v>0</v>
      </c>
      <c r="E17" s="7">
        <f>SUMIFS('1510'!N:N,'1510'!H:H,A17,'1510'!C:C,B17)</f>
        <v>0</v>
      </c>
      <c r="F17" s="7">
        <f>SUMIFS('1511'!N:N,'1511'!H:H,A17,'1511'!C:C,B17)</f>
        <v>0</v>
      </c>
      <c r="G17" s="7">
        <f>SUMIFS('1512'!N:N,'1512'!H:H,A17,'1512'!C:C,B17)</f>
        <v>0</v>
      </c>
      <c r="H17" s="7">
        <f>SUMIFS('1601'!N:N,'1601'!H:H,A17,'1601'!C:C,B17)</f>
        <v>0</v>
      </c>
      <c r="I17" s="7">
        <f>SUMIFS('1602'!N:N,'1602'!H:H,A17,'1602'!C:C,B17)</f>
        <v>0</v>
      </c>
      <c r="J17" s="7">
        <f>SUMIFS('1603'!N:N,'1603'!H:H,A17,'1603'!C:C,B17)</f>
        <v>0</v>
      </c>
      <c r="K17" s="7">
        <f>SUMIFS('1604'!N:N,'1604'!H:H,A17,'1604'!C:C,B17)</f>
        <v>0</v>
      </c>
      <c r="L17" s="7">
        <f>SUMIFS('1605'!N:N,'1605'!H:H,A17,'1605'!C:C,B17)</f>
        <v>0</v>
      </c>
      <c r="M17" s="7">
        <f>SUMIFS('1606'!N:N,'1606'!H:H,A17,'1606'!C:C,B17)</f>
        <v>0</v>
      </c>
      <c r="N17" s="7">
        <f>SUMIFS('1607'!N:N,'1607'!H:H,A17,'1607'!C:C,B17)</f>
        <v>0</v>
      </c>
      <c r="O17" s="7">
        <f>SUMIFS('1608'!N:N,'1608'!H:H,A17,'1608'!C:C,B17)</f>
        <v>0</v>
      </c>
      <c r="P17" s="7">
        <f>SUMIFS('1609'!N:N,'1609'!H:H,A17,'1609'!C:C,B17)</f>
        <v>0</v>
      </c>
      <c r="Q17" s="7">
        <f>SUMIFS('1610'!N:N,'1610'!H:H,A17,'1610'!C:C,B17)</f>
        <v>0</v>
      </c>
      <c r="R17" s="7">
        <f>SUMIFS('1611'!N:N,'1611'!H:H,A17,'1611'!C:C,B17)</f>
        <v>0</v>
      </c>
      <c r="S17" s="7">
        <f>SUMIFS('1612'!N:N,'1612'!H:H,A17,'1612'!C:C,B17)</f>
        <v>0</v>
      </c>
      <c r="T17" s="7">
        <f>SUMIFS('1701'!N:N,'1701'!H:H,A17,'1701'!C:C,B17)</f>
        <v>0</v>
      </c>
      <c r="U17" s="7">
        <f>SUMIFS('1702'!N:N,'1702'!H:H,A17,'1702'!C:C,B17)</f>
        <v>0</v>
      </c>
      <c r="V17" s="7">
        <f>SUMIFS('1703'!N:N,'1703'!H:H,A17,'1703'!C:C,B17)</f>
        <v>0</v>
      </c>
      <c r="W17" s="7">
        <f>SUMIFS('1704'!N:N,'1704'!H:H,A17,'1704'!C:C,B17)</f>
        <v>0</v>
      </c>
      <c r="X17" s="7">
        <f>SUMIFS('1705'!N:N,'1705'!H:H,A17,'1705'!C:C,B17)</f>
        <v>2.5</v>
      </c>
      <c r="Y17" s="7">
        <f>SUMIFS('1706'!N:N,'1706'!H:H,A17,'1706'!C:C,B17)</f>
        <v>0</v>
      </c>
      <c r="Z17" s="7">
        <f>SUMIFS('1707'!N:N,'1707'!H:H,A17,'1707'!C:C,B17)</f>
        <v>0</v>
      </c>
      <c r="AA17" s="7">
        <f>SUMIFS('1708'!N:N,'1708'!H:H,A17,'1708'!C:C,B17)</f>
        <v>0</v>
      </c>
      <c r="AB17" s="7">
        <f>SUMIFS('1709'!N:N,'1709'!H:H,A17,'1709'!C:C,B17)</f>
        <v>4.57</v>
      </c>
      <c r="AC17" s="7">
        <f>SUMIFS('1710'!N:N,'1710'!H:H,A17,'1710'!C:C,B17)</f>
        <v>4.78</v>
      </c>
      <c r="AD17" s="7">
        <f>SUMIFS('1711'!N:N,'1711'!H:H,A17,'1711'!C:C,B17)</f>
        <v>0</v>
      </c>
      <c r="AE17" s="7">
        <f>SUMIFS('1712'!N:N,'1712'!H:H,A17,'1712'!C:C,B17)</f>
        <v>2.93</v>
      </c>
      <c r="AF17" s="7">
        <f>SUMIFS('1801'!N:N,'1801'!H:H,A17,'1801'!C:C,B17)</f>
        <v>2.5</v>
      </c>
      <c r="AG17" s="7">
        <f>SUMIFS('1802'!N:N,'1802'!H:H,A17,'1802'!C:C,B17)</f>
        <v>2.5</v>
      </c>
      <c r="AH17" s="7">
        <f t="shared" si="0"/>
        <v>19.78</v>
      </c>
    </row>
    <row r="18" spans="1:34">
      <c r="A18" s="5" t="s">
        <v>86</v>
      </c>
      <c r="B18" s="6" t="s">
        <v>16</v>
      </c>
      <c r="C18" s="7">
        <f>SUMIFS('1508'!N:N,'1508'!H:H,A18,'1508'!C:C,B18)</f>
        <v>0</v>
      </c>
      <c r="D18" s="7">
        <f>SUMIFS('1509'!N:N,'1509'!H:H,A18,'1509'!C:C,B18)</f>
        <v>0</v>
      </c>
      <c r="E18" s="7">
        <f>SUMIFS('1510'!N:N,'1510'!H:H,A18,'1510'!C:C,B18)</f>
        <v>0</v>
      </c>
      <c r="F18" s="7">
        <f>SUMIFS('1511'!N:N,'1511'!H:H,A18,'1511'!C:C,B18)</f>
        <v>0</v>
      </c>
      <c r="G18" s="7">
        <f>SUMIFS('1512'!N:N,'1512'!H:H,A18,'1512'!C:C,B18)</f>
        <v>0</v>
      </c>
      <c r="H18" s="7">
        <f>SUMIFS('1601'!N:N,'1601'!H:H,A18,'1601'!C:C,B18)</f>
        <v>20</v>
      </c>
      <c r="I18" s="7">
        <f>SUMIFS('1602'!N:N,'1602'!H:H,A18,'1602'!C:C,B18)</f>
        <v>20</v>
      </c>
      <c r="J18" s="7">
        <f>SUMIFS('1603'!N:N,'1603'!H:H,A18,'1603'!C:C,B18)</f>
        <v>20</v>
      </c>
      <c r="K18" s="7">
        <f>SUMIFS('1604'!N:N,'1604'!H:H,A18,'1604'!C:C,B18)</f>
        <v>20</v>
      </c>
      <c r="L18" s="7">
        <f>SUMIFS('1605'!N:N,'1605'!H:H,A18,'1605'!C:C,B18)</f>
        <v>20</v>
      </c>
      <c r="M18" s="7">
        <f>SUMIFS('1606'!N:N,'1606'!H:H,A18,'1606'!C:C,B18)</f>
        <v>20</v>
      </c>
      <c r="N18" s="7">
        <f>SUMIFS('1607'!N:N,'1607'!H:H,A18,'1607'!C:C,B18)</f>
        <v>40</v>
      </c>
      <c r="O18" s="7">
        <f>SUMIFS('1608'!N:N,'1608'!H:H,A18,'1608'!C:C,B18)</f>
        <v>20</v>
      </c>
      <c r="P18" s="7">
        <f>SUMIFS('1609'!N:N,'1609'!H:H,A18,'1609'!C:C,B18)</f>
        <v>20</v>
      </c>
      <c r="Q18" s="7">
        <f>SUMIFS('1610'!N:N,'1610'!H:H,A18,'1610'!C:C,B18)</f>
        <v>20</v>
      </c>
      <c r="R18" s="7">
        <f>SUMIFS('1611'!N:N,'1611'!H:H,A18,'1611'!C:C,B18)</f>
        <v>20</v>
      </c>
      <c r="S18" s="7">
        <f>SUMIFS('1612'!N:N,'1612'!H:H,A18,'1612'!C:C,B18)</f>
        <v>20</v>
      </c>
      <c r="T18" s="7">
        <f>SUMIFS('1701'!N:N,'1701'!H:H,A18,'1701'!C:C,B18)</f>
        <v>20</v>
      </c>
      <c r="U18" s="7">
        <f>SUMIFS('1702'!N:N,'1702'!H:H,A18,'1702'!C:C,B18)</f>
        <v>20</v>
      </c>
      <c r="V18" s="7">
        <f>SUMIFS('1703'!N:N,'1703'!H:H,A18,'1703'!C:C,B18)</f>
        <v>20</v>
      </c>
      <c r="W18" s="7">
        <f>SUMIFS('1704'!N:N,'1704'!H:H,A18,'1704'!C:C,B18)</f>
        <v>20</v>
      </c>
      <c r="X18" s="7">
        <f>SUMIFS('1705'!N:N,'1705'!H:H,A18,'1705'!C:C,B18)</f>
        <v>20</v>
      </c>
      <c r="Y18" s="7">
        <f>SUMIFS('1706'!N:N,'1706'!H:H,A18,'1706'!C:C,B18)</f>
        <v>20</v>
      </c>
      <c r="Z18" s="7">
        <f>SUMIFS('1707'!N:N,'1707'!H:H,A18,'1707'!C:C,B18)</f>
        <v>20</v>
      </c>
      <c r="AA18" s="7">
        <f>SUMIFS('1708'!N:N,'1708'!H:H,A18,'1708'!C:C,B18)</f>
        <v>12.01</v>
      </c>
      <c r="AB18" s="7">
        <f>SUMIFS('1709'!N:N,'1709'!H:H,A18,'1709'!C:C,B18)</f>
        <v>0</v>
      </c>
      <c r="AC18" s="7">
        <f>SUMIFS('1710'!N:N,'1710'!H:H,A18,'1710'!C:C,B18)</f>
        <v>0</v>
      </c>
      <c r="AD18" s="7">
        <f>SUMIFS('1711'!N:N,'1711'!H:H,A18,'1711'!C:C,B18)</f>
        <v>0</v>
      </c>
      <c r="AE18" s="7">
        <f>SUMIFS('1712'!N:N,'1712'!H:H,A18,'1712'!C:C,B18)</f>
        <v>0</v>
      </c>
      <c r="AF18" s="7">
        <f>SUMIFS('1801'!N:N,'1801'!H:H,A18,'1801'!C:C,B18)</f>
        <v>0</v>
      </c>
      <c r="AG18" s="7">
        <f>SUMIFS('1802'!N:N,'1802'!H:H,A18,'1802'!C:C,B18)</f>
        <v>0</v>
      </c>
      <c r="AH18" s="7">
        <f t="shared" si="0"/>
        <v>412.01</v>
      </c>
    </row>
    <row r="19" spans="1:34">
      <c r="A19" s="5" t="s">
        <v>57</v>
      </c>
      <c r="B19" s="6" t="s">
        <v>23</v>
      </c>
      <c r="C19" s="7">
        <f>SUMIFS('1508'!N:N,'1508'!H:H,A19,'1508'!C:C,B19)</f>
        <v>0</v>
      </c>
      <c r="D19" s="7">
        <f>SUMIFS('1509'!N:N,'1509'!H:H,A19,'1509'!C:C,B19)</f>
        <v>0</v>
      </c>
      <c r="E19" s="7">
        <f>SUMIFS('1510'!N:N,'1510'!H:H,A19,'1510'!C:C,B19)</f>
        <v>0</v>
      </c>
      <c r="F19" s="7">
        <f>SUMIFS('1511'!N:N,'1511'!H:H,A19,'1511'!C:C,B19)</f>
        <v>0</v>
      </c>
      <c r="G19" s="7">
        <f>SUMIFS('1512'!N:N,'1512'!H:H,A19,'1512'!C:C,B19)</f>
        <v>0.4</v>
      </c>
      <c r="H19" s="7">
        <f>SUMIFS('1601'!N:N,'1601'!H:H,A19,'1601'!C:C,B19)</f>
        <v>1.04</v>
      </c>
      <c r="I19" s="7">
        <f>SUMIFS('1602'!N:N,'1602'!H:H,A19,'1602'!C:C,B19)</f>
        <v>1.47</v>
      </c>
      <c r="J19" s="7">
        <f>SUMIFS('1603'!N:N,'1603'!H:H,A19,'1603'!C:C,B19)</f>
        <v>1.7</v>
      </c>
      <c r="K19" s="7">
        <f>SUMIFS('1604'!N:N,'1604'!H:H,A19,'1604'!C:C,B19)</f>
        <v>2.17</v>
      </c>
      <c r="L19" s="7">
        <f>SUMIFS('1605'!N:N,'1605'!H:H,A19,'1605'!C:C,B19)</f>
        <v>4.54</v>
      </c>
      <c r="M19" s="7">
        <f>SUMIFS('1606'!N:N,'1606'!H:H,A19,'1606'!C:C,B19)</f>
        <v>24.35</v>
      </c>
      <c r="N19" s="7">
        <f>SUMIFS('1607'!N:N,'1607'!H:H,A19,'1607'!C:C,B19)</f>
        <v>28.4</v>
      </c>
      <c r="O19" s="7">
        <f>SUMIFS('1608'!N:N,'1608'!H:H,A19,'1608'!C:C,B19)</f>
        <v>14.67</v>
      </c>
      <c r="P19" s="7">
        <f>SUMIFS('1609'!N:N,'1609'!H:H,A19,'1609'!C:C,B19)</f>
        <v>10.01</v>
      </c>
      <c r="Q19" s="7">
        <f>SUMIFS('1610'!N:N,'1610'!H:H,A19,'1610'!C:C,B19)</f>
        <v>8.9</v>
      </c>
      <c r="R19" s="7">
        <f>SUMIFS('1611'!N:N,'1611'!H:H,A19,'1611'!C:C,B19)</f>
        <v>13.94</v>
      </c>
      <c r="S19" s="7">
        <f>SUMIFS('1612'!N:N,'1612'!H:H,A19,'1612'!C:C,B19)</f>
        <v>18.51</v>
      </c>
      <c r="T19" s="7">
        <f>SUMIFS('1701'!N:N,'1701'!H:H,A19,'1701'!C:C,B19)</f>
        <v>9.13</v>
      </c>
      <c r="U19" s="7">
        <f>SUMIFS('1702'!N:N,'1702'!H:H,A19,'1702'!C:C,B19)</f>
        <v>6.96</v>
      </c>
      <c r="V19" s="7">
        <f>SUMIFS('1703'!N:N,'1703'!H:H,A19,'1703'!C:C,B19)</f>
        <v>8.01</v>
      </c>
      <c r="W19" s="7">
        <f>SUMIFS('1704'!N:N,'1704'!H:H,A19,'1704'!C:C,B19)</f>
        <v>9.54</v>
      </c>
      <c r="X19" s="7">
        <f>SUMIFS('1705'!N:N,'1705'!H:H,A19,'1705'!C:C,B19)</f>
        <v>18.73</v>
      </c>
      <c r="Y19" s="7">
        <f>SUMIFS('1706'!N:N,'1706'!H:H,A19,'1706'!C:C,B19)</f>
        <v>14.46</v>
      </c>
      <c r="Z19" s="7">
        <f>SUMIFS('1707'!N:N,'1707'!H:H,A19,'1707'!C:C,B19)</f>
        <v>11.32</v>
      </c>
      <c r="AA19" s="7">
        <f>SUMIFS('1708'!N:N,'1708'!H:H,A19,'1708'!C:C,B19)</f>
        <v>11.02</v>
      </c>
      <c r="AB19" s="7">
        <f>SUMIFS('1709'!N:N,'1709'!H:H,A19,'1709'!C:C,B19)</f>
        <v>11.27</v>
      </c>
      <c r="AC19" s="7">
        <f>SUMIFS('1710'!N:N,'1710'!H:H,A19,'1710'!C:C,B19)</f>
        <v>9.7</v>
      </c>
      <c r="AD19" s="7">
        <f>SUMIFS('1711'!N:N,'1711'!H:H,A19,'1711'!C:C,B19)</f>
        <v>24.72</v>
      </c>
      <c r="AE19" s="7">
        <f>SUMIFS('1712'!N:N,'1712'!H:H,A19,'1712'!C:C,B19)</f>
        <v>15.83</v>
      </c>
      <c r="AF19" s="7">
        <f>SUMIFS('1801'!N:N,'1801'!H:H,A19,'1801'!C:C,B19)</f>
        <v>11.47</v>
      </c>
      <c r="AG19" s="7">
        <f>SUMIFS('1802'!N:N,'1802'!H:H,A19,'1802'!C:C,B19)</f>
        <v>11.47</v>
      </c>
      <c r="AH19" s="7">
        <f t="shared" si="0"/>
        <v>303.73</v>
      </c>
    </row>
    <row r="20" spans="1:34">
      <c r="A20" s="5" t="s">
        <v>270</v>
      </c>
      <c r="B20" s="6" t="s">
        <v>20</v>
      </c>
      <c r="C20" s="7">
        <f>SUMIFS('1508'!N:N,'1508'!H:H,A20,'1508'!C:C,B20)</f>
        <v>0</v>
      </c>
      <c r="D20" s="7">
        <f>SUMIFS('1509'!N:N,'1509'!H:H,A20,'1509'!C:C,B20)</f>
        <v>0</v>
      </c>
      <c r="E20" s="7">
        <f>SUMIFS('1510'!N:N,'1510'!H:H,A20,'1510'!C:C,B20)</f>
        <v>0</v>
      </c>
      <c r="F20" s="7">
        <f>SUMIFS('1511'!N:N,'1511'!H:H,A20,'1511'!C:C,B20)</f>
        <v>0</v>
      </c>
      <c r="G20" s="7">
        <f>SUMIFS('1512'!N:N,'1512'!H:H,A20,'1512'!C:C,B20)</f>
        <v>0</v>
      </c>
      <c r="H20" s="7">
        <f>SUMIFS('1601'!N:N,'1601'!H:H,A20,'1601'!C:C,B20)</f>
        <v>0</v>
      </c>
      <c r="I20" s="7">
        <f>SUMIFS('1602'!N:N,'1602'!H:H,A20,'1602'!C:C,B20)</f>
        <v>0</v>
      </c>
      <c r="J20" s="7">
        <f>SUMIFS('1603'!N:N,'1603'!H:H,A20,'1603'!C:C,B20)</f>
        <v>0</v>
      </c>
      <c r="K20" s="7">
        <f>SUMIFS('1604'!N:N,'1604'!H:H,A20,'1604'!C:C,B20)</f>
        <v>0</v>
      </c>
      <c r="L20" s="7">
        <f>SUMIFS('1605'!N:N,'1605'!H:H,A20,'1605'!C:C,B20)</f>
        <v>0</v>
      </c>
      <c r="M20" s="7">
        <f>SUMIFS('1606'!N:N,'1606'!H:H,A20,'1606'!C:C,B20)</f>
        <v>0</v>
      </c>
      <c r="N20" s="7">
        <f>SUMIFS('1607'!N:N,'1607'!H:H,A20,'1607'!C:C,B20)</f>
        <v>0</v>
      </c>
      <c r="O20" s="7">
        <f>SUMIFS('1608'!N:N,'1608'!H:H,A20,'1608'!C:C,B20)</f>
        <v>0</v>
      </c>
      <c r="P20" s="7">
        <f>SUMIFS('1609'!N:N,'1609'!H:H,A20,'1609'!C:C,B20)</f>
        <v>0</v>
      </c>
      <c r="Q20" s="7">
        <f>SUMIFS('1610'!N:N,'1610'!H:H,A20,'1610'!C:C,B20)</f>
        <v>0</v>
      </c>
      <c r="R20" s="7">
        <f>SUMIFS('1611'!N:N,'1611'!H:H,A20,'1611'!C:C,B20)</f>
        <v>0</v>
      </c>
      <c r="S20" s="7">
        <f>SUMIFS('1612'!N:N,'1612'!H:H,A20,'1612'!C:C,B20)</f>
        <v>0</v>
      </c>
      <c r="T20" s="7">
        <f>SUMIFS('1701'!N:N,'1701'!H:H,A20,'1701'!C:C,B20)</f>
        <v>0</v>
      </c>
      <c r="U20" s="7">
        <f>SUMIFS('1702'!N:N,'1702'!H:H,A20,'1702'!C:C,B20)</f>
        <v>0</v>
      </c>
      <c r="V20" s="7">
        <f>SUMIFS('1703'!N:N,'1703'!H:H,A20,'1703'!C:C,B20)</f>
        <v>0</v>
      </c>
      <c r="W20" s="7">
        <f>SUMIFS('1704'!N:N,'1704'!H:H,A20,'1704'!C:C,B20)</f>
        <v>0</v>
      </c>
      <c r="X20" s="7">
        <f>SUMIFS('1705'!N:N,'1705'!H:H,A20,'1705'!C:C,B20)</f>
        <v>0</v>
      </c>
      <c r="Y20" s="7">
        <f>SUMIFS('1706'!N:N,'1706'!H:H,A20,'1706'!C:C,B20)</f>
        <v>0</v>
      </c>
      <c r="Z20" s="7">
        <f>SUMIFS('1707'!N:N,'1707'!H:H,A20,'1707'!C:C,B20)</f>
        <v>0</v>
      </c>
      <c r="AA20" s="7">
        <f>SUMIFS('1708'!N:N,'1708'!H:H,A20,'1708'!C:C,B20)</f>
        <v>10</v>
      </c>
      <c r="AB20" s="7">
        <f>SUMIFS('1709'!N:N,'1709'!H:H,A20,'1709'!C:C,B20)</f>
        <v>10</v>
      </c>
      <c r="AC20" s="7">
        <f>SUMIFS('1710'!N:N,'1710'!H:H,A20,'1710'!C:C,B20)</f>
        <v>10</v>
      </c>
      <c r="AD20" s="7">
        <f>SUMIFS('1711'!N:N,'1711'!H:H,A20,'1711'!C:C,B20)</f>
        <v>10</v>
      </c>
      <c r="AE20" s="7">
        <f>SUMIFS('1712'!N:N,'1712'!H:H,A20,'1712'!C:C,B20)</f>
        <v>10</v>
      </c>
      <c r="AF20" s="7">
        <f>SUMIFS('1801'!N:N,'1801'!H:H,A20,'1801'!C:C,B20)</f>
        <v>10</v>
      </c>
      <c r="AG20" s="7">
        <f>SUMIFS('1802'!N:N,'1802'!H:H,A20,'1802'!C:C,B20)</f>
        <v>10</v>
      </c>
      <c r="AH20" s="7">
        <f t="shared" si="0"/>
        <v>70</v>
      </c>
    </row>
    <row r="21" spans="1:34">
      <c r="A21" s="5" t="s">
        <v>237</v>
      </c>
      <c r="B21" s="6" t="s">
        <v>20</v>
      </c>
      <c r="C21" s="7">
        <f>SUMIFS('1508'!N:N,'1508'!H:H,A21,'1508'!C:C,B21)</f>
        <v>0</v>
      </c>
      <c r="D21" s="7">
        <f>SUMIFS('1509'!N:N,'1509'!H:H,A21,'1509'!C:C,B21)</f>
        <v>0</v>
      </c>
      <c r="E21" s="7">
        <f>SUMIFS('1510'!N:N,'1510'!H:H,A21,'1510'!C:C,B21)</f>
        <v>0</v>
      </c>
      <c r="F21" s="7">
        <f>SUMIFS('1511'!N:N,'1511'!H:H,A21,'1511'!C:C,B21)</f>
        <v>0</v>
      </c>
      <c r="G21" s="7">
        <f>SUMIFS('1512'!N:N,'1512'!H:H,A21,'1512'!C:C,B21)</f>
        <v>0</v>
      </c>
      <c r="H21" s="7">
        <f>SUMIFS('1601'!N:N,'1601'!H:H,A21,'1601'!C:C,B21)</f>
        <v>0</v>
      </c>
      <c r="I21" s="7">
        <f>SUMIFS('1602'!N:N,'1602'!H:H,A21,'1602'!C:C,B21)</f>
        <v>0</v>
      </c>
      <c r="J21" s="7">
        <f>SUMIFS('1603'!N:N,'1603'!H:H,A21,'1603'!C:C,B21)</f>
        <v>0</v>
      </c>
      <c r="K21" s="7">
        <f>SUMIFS('1604'!N:N,'1604'!H:H,A21,'1604'!C:C,B21)</f>
        <v>0</v>
      </c>
      <c r="L21" s="7">
        <f>SUMIFS('1605'!N:N,'1605'!H:H,A21,'1605'!C:C,B21)</f>
        <v>0</v>
      </c>
      <c r="M21" s="7">
        <f>SUMIFS('1606'!N:N,'1606'!H:H,A21,'1606'!C:C,B21)</f>
        <v>0</v>
      </c>
      <c r="N21" s="7">
        <f>SUMIFS('1607'!N:N,'1607'!H:H,A21,'1607'!C:C,B21)</f>
        <v>0</v>
      </c>
      <c r="O21" s="7">
        <f>SUMIFS('1608'!N:N,'1608'!H:H,A21,'1608'!C:C,B21)</f>
        <v>0</v>
      </c>
      <c r="P21" s="7">
        <f>SUMIFS('1609'!N:N,'1609'!H:H,A21,'1609'!C:C,B21)</f>
        <v>0</v>
      </c>
      <c r="Q21" s="7">
        <f>SUMIFS('1610'!N:N,'1610'!H:H,A21,'1610'!C:C,B21)</f>
        <v>0</v>
      </c>
      <c r="R21" s="7">
        <f>SUMIFS('1611'!N:N,'1611'!H:H,A21,'1611'!C:C,B21)</f>
        <v>0</v>
      </c>
      <c r="S21" s="7">
        <f>SUMIFS('1612'!N:N,'1612'!H:H,A21,'1612'!C:C,B21)</f>
        <v>0</v>
      </c>
      <c r="T21" s="7">
        <f>SUMIFS('1701'!N:N,'1701'!H:H,A21,'1701'!C:C,B21)</f>
        <v>0</v>
      </c>
      <c r="U21" s="7">
        <f>SUMIFS('1702'!N:N,'1702'!H:H,A21,'1702'!C:C,B21)</f>
        <v>0</v>
      </c>
      <c r="V21" s="7">
        <f>SUMIFS('1703'!N:N,'1703'!H:H,A21,'1703'!C:C,B21)</f>
        <v>3.69</v>
      </c>
      <c r="W21" s="7">
        <f>SUMIFS('1704'!N:N,'1704'!H:H,A21,'1704'!C:C,B21)</f>
        <v>2.69</v>
      </c>
      <c r="X21" s="7">
        <f>SUMIFS('1705'!N:N,'1705'!H:H,A21,'1705'!C:C,B21)</f>
        <v>8.77</v>
      </c>
      <c r="Y21" s="7">
        <f>SUMIFS('1706'!N:N,'1706'!H:H,A21,'1706'!C:C,B21)</f>
        <v>2.5</v>
      </c>
      <c r="Z21" s="7">
        <f>SUMIFS('1707'!N:N,'1707'!H:H,A21,'1707'!C:C,B21)</f>
        <v>4.77</v>
      </c>
      <c r="AA21" s="7">
        <f>SUMIFS('1708'!N:N,'1708'!H:H,A21,'1708'!C:C,B21)</f>
        <v>2.5</v>
      </c>
      <c r="AB21" s="7">
        <f>SUMIFS('1709'!N:N,'1709'!H:H,A21,'1709'!C:C,B21)</f>
        <v>2.5</v>
      </c>
      <c r="AC21" s="7">
        <f>SUMIFS('1710'!N:N,'1710'!H:H,A21,'1710'!C:C,B21)</f>
        <v>2.5</v>
      </c>
      <c r="AD21" s="7">
        <f>SUMIFS('1711'!N:N,'1711'!H:H,A21,'1711'!C:C,B21)</f>
        <v>5</v>
      </c>
      <c r="AE21" s="7">
        <f>SUMIFS('1712'!N:N,'1712'!H:H,A21,'1712'!C:C,B21)</f>
        <v>9</v>
      </c>
      <c r="AF21" s="7">
        <f>SUMIFS('1801'!N:N,'1801'!H:H,A21,'1801'!C:C,B21)</f>
        <v>8.75</v>
      </c>
      <c r="AG21" s="7">
        <f>SUMIFS('1802'!N:N,'1802'!H:H,A21,'1802'!C:C,B21)</f>
        <v>8.75</v>
      </c>
      <c r="AH21" s="7">
        <f t="shared" si="0"/>
        <v>61.42</v>
      </c>
    </row>
    <row r="22" spans="1:34">
      <c r="A22" s="5" t="s">
        <v>209</v>
      </c>
      <c r="B22" s="6" t="s">
        <v>16</v>
      </c>
      <c r="C22" s="7">
        <f>SUMIFS('1508'!N:N,'1508'!H:H,A22,'1508'!C:C,B22)</f>
        <v>0</v>
      </c>
      <c r="D22" s="7">
        <f>SUMIFS('1509'!N:N,'1509'!H:H,A22,'1509'!C:C,B22)</f>
        <v>0</v>
      </c>
      <c r="E22" s="7">
        <f>SUMIFS('1510'!N:N,'1510'!H:H,A22,'1510'!C:C,B22)</f>
        <v>0</v>
      </c>
      <c r="F22" s="7">
        <f>SUMIFS('1511'!N:N,'1511'!H:H,A22,'1511'!C:C,B22)</f>
        <v>0</v>
      </c>
      <c r="G22" s="7">
        <f>SUMIFS('1512'!N:N,'1512'!H:H,A22,'1512'!C:C,B22)</f>
        <v>0</v>
      </c>
      <c r="H22" s="7">
        <f>SUMIFS('1601'!N:N,'1601'!H:H,A22,'1601'!C:C,B22)</f>
        <v>0</v>
      </c>
      <c r="I22" s="7">
        <f>SUMIFS('1602'!N:N,'1602'!H:H,A22,'1602'!C:C,B22)</f>
        <v>0</v>
      </c>
      <c r="J22" s="7">
        <f>SUMIFS('1603'!N:N,'1603'!H:H,A22,'1603'!C:C,B22)</f>
        <v>0</v>
      </c>
      <c r="K22" s="7">
        <f>SUMIFS('1604'!N:N,'1604'!H:H,A22,'1604'!C:C,B22)</f>
        <v>0</v>
      </c>
      <c r="L22" s="7">
        <f>SUMIFS('1605'!N:N,'1605'!H:H,A22,'1605'!C:C,B22)</f>
        <v>0</v>
      </c>
      <c r="M22" s="7">
        <f>SUMIFS('1606'!N:N,'1606'!H:H,A22,'1606'!C:C,B22)</f>
        <v>0</v>
      </c>
      <c r="N22" s="7">
        <f>SUMIFS('1607'!N:N,'1607'!H:H,A22,'1607'!C:C,B22)</f>
        <v>0</v>
      </c>
      <c r="O22" s="7">
        <f>SUMIFS('1608'!N:N,'1608'!H:H,A22,'1608'!C:C,B22)</f>
        <v>0</v>
      </c>
      <c r="P22" s="7">
        <f>SUMIFS('1609'!N:N,'1609'!H:H,A22,'1609'!C:C,B22)</f>
        <v>0</v>
      </c>
      <c r="Q22" s="7">
        <f>SUMIFS('1610'!N:N,'1610'!H:H,A22,'1610'!C:C,B22)</f>
        <v>5</v>
      </c>
      <c r="R22" s="7">
        <f>SUMIFS('1611'!N:N,'1611'!H:H,A22,'1611'!C:C,B22)</f>
        <v>5</v>
      </c>
      <c r="S22" s="7">
        <f>SUMIFS('1612'!N:N,'1612'!H:H,A22,'1612'!C:C,B22)</f>
        <v>5</v>
      </c>
      <c r="T22" s="7">
        <f>SUMIFS('1701'!N:N,'1701'!H:H,A22,'1701'!C:C,B22)</f>
        <v>5</v>
      </c>
      <c r="U22" s="7">
        <f>SUMIFS('1702'!N:N,'1702'!H:H,A22,'1702'!C:C,B22)</f>
        <v>5</v>
      </c>
      <c r="V22" s="7">
        <f>SUMIFS('1703'!N:N,'1703'!H:H,A22,'1703'!C:C,B22)</f>
        <v>5.93</v>
      </c>
      <c r="W22" s="7">
        <f>SUMIFS('1704'!N:N,'1704'!H:H,A22,'1704'!C:C,B22)</f>
        <v>5</v>
      </c>
      <c r="X22" s="7">
        <f>SUMIFS('1705'!N:N,'1705'!H:H,A22,'1705'!C:C,B22)</f>
        <v>5</v>
      </c>
      <c r="Y22" s="7">
        <f>SUMIFS('1706'!N:N,'1706'!H:H,A22,'1706'!C:C,B22)</f>
        <v>5</v>
      </c>
      <c r="Z22" s="7">
        <f>SUMIFS('1707'!N:N,'1707'!H:H,A22,'1707'!C:C,B22)</f>
        <v>5</v>
      </c>
      <c r="AA22" s="7">
        <f>SUMIFS('1708'!N:N,'1708'!H:H,A22,'1708'!C:C,B22)</f>
        <v>5</v>
      </c>
      <c r="AB22" s="7">
        <f>SUMIFS('1709'!N:N,'1709'!H:H,A22,'1709'!C:C,B22)</f>
        <v>5</v>
      </c>
      <c r="AC22" s="7">
        <f>SUMIFS('1710'!N:N,'1710'!H:H,A22,'1710'!C:C,B22)</f>
        <v>5</v>
      </c>
      <c r="AD22" s="7">
        <f>SUMIFS('1711'!N:N,'1711'!H:H,A22,'1711'!C:C,B22)</f>
        <v>4.23</v>
      </c>
      <c r="AE22" s="7">
        <f>SUMIFS('1712'!N:N,'1712'!H:H,A22,'1712'!C:C,B22)</f>
        <v>0</v>
      </c>
      <c r="AF22" s="7">
        <f>SUMIFS('1801'!N:N,'1801'!H:H,A22,'1801'!C:C,B22)</f>
        <v>0</v>
      </c>
      <c r="AG22" s="7">
        <f>SUMIFS('1802'!N:N,'1802'!H:H,A22,'1802'!C:C,B22)</f>
        <v>0</v>
      </c>
      <c r="AH22" s="7">
        <f t="shared" si="0"/>
        <v>70.16</v>
      </c>
    </row>
    <row r="23" spans="1:34">
      <c r="A23" s="5" t="s">
        <v>141</v>
      </c>
      <c r="B23" s="6" t="s">
        <v>16</v>
      </c>
      <c r="C23" s="7">
        <f>SUMIFS('1508'!N:N,'1508'!H:H,A23,'1508'!C:C,B23)</f>
        <v>0</v>
      </c>
      <c r="D23" s="7">
        <f>SUMIFS('1509'!N:N,'1509'!H:H,A23,'1509'!C:C,B23)</f>
        <v>0</v>
      </c>
      <c r="E23" s="7">
        <f>SUMIFS('1510'!N:N,'1510'!H:H,A23,'1510'!C:C,B23)</f>
        <v>0</v>
      </c>
      <c r="F23" s="7">
        <f>SUMIFS('1511'!N:N,'1511'!H:H,A23,'1511'!C:C,B23)</f>
        <v>0</v>
      </c>
      <c r="G23" s="7">
        <f>SUMIFS('1512'!N:N,'1512'!H:H,A23,'1512'!C:C,B23)</f>
        <v>0</v>
      </c>
      <c r="H23" s="7">
        <f>SUMIFS('1601'!N:N,'1601'!H:H,A23,'1601'!C:C,B23)</f>
        <v>0</v>
      </c>
      <c r="I23" s="7">
        <f>SUMIFS('1602'!N:N,'1602'!H:H,A23,'1602'!C:C,B23)</f>
        <v>0</v>
      </c>
      <c r="J23" s="7">
        <f>SUMIFS('1603'!N:N,'1603'!H:H,A23,'1603'!C:C,B23)</f>
        <v>0</v>
      </c>
      <c r="K23" s="7">
        <f>SUMIFS('1604'!N:N,'1604'!H:H,A23,'1604'!C:C,B23)</f>
        <v>0</v>
      </c>
      <c r="L23" s="7">
        <f>SUMIFS('1605'!N:N,'1605'!H:H,A23,'1605'!C:C,B23)</f>
        <v>10</v>
      </c>
      <c r="M23" s="7">
        <f>SUMIFS('1606'!N:N,'1606'!H:H,A23,'1606'!C:C,B23)</f>
        <v>10</v>
      </c>
      <c r="N23" s="7">
        <f>SUMIFS('1607'!N:N,'1607'!H:H,A23,'1607'!C:C,B23)</f>
        <v>10</v>
      </c>
      <c r="O23" s="7">
        <f>SUMIFS('1608'!N:N,'1608'!H:H,A23,'1608'!C:C,B23)</f>
        <v>10</v>
      </c>
      <c r="P23" s="7">
        <f>SUMIFS('1609'!N:N,'1609'!H:H,A23,'1609'!C:C,B23)</f>
        <v>10</v>
      </c>
      <c r="Q23" s="7">
        <f>SUMIFS('1610'!N:N,'1610'!H:H,A23,'1610'!C:C,B23)</f>
        <v>10</v>
      </c>
      <c r="R23" s="7">
        <f>SUMIFS('1611'!N:N,'1611'!H:H,A23,'1611'!C:C,B23)</f>
        <v>4.03</v>
      </c>
      <c r="S23" s="7">
        <f>SUMIFS('1612'!N:N,'1612'!H:H,A23,'1612'!C:C,B23)</f>
        <v>0</v>
      </c>
      <c r="T23" s="7">
        <f>SUMIFS('1701'!N:N,'1701'!H:H,A23,'1701'!C:C,B23)</f>
        <v>0</v>
      </c>
      <c r="U23" s="7">
        <f>SUMIFS('1702'!N:N,'1702'!H:H,A23,'1702'!C:C,B23)</f>
        <v>0</v>
      </c>
      <c r="V23" s="7">
        <f>SUMIFS('1703'!N:N,'1703'!H:H,A23,'1703'!C:C,B23)</f>
        <v>0</v>
      </c>
      <c r="W23" s="7">
        <f>SUMIFS('1704'!N:N,'1704'!H:H,A23,'1704'!C:C,B23)</f>
        <v>0</v>
      </c>
      <c r="X23" s="7">
        <f>SUMIFS('1705'!N:N,'1705'!H:H,A23,'1705'!C:C,B23)</f>
        <v>0</v>
      </c>
      <c r="Y23" s="7">
        <f>SUMIFS('1706'!N:N,'1706'!H:H,A23,'1706'!C:C,B23)</f>
        <v>0</v>
      </c>
      <c r="Z23" s="7">
        <f>SUMIFS('1707'!N:N,'1707'!H:H,A23,'1707'!C:C,B23)</f>
        <v>0</v>
      </c>
      <c r="AA23" s="7">
        <f>SUMIFS('1708'!N:N,'1708'!H:H,A23,'1708'!C:C,B23)</f>
        <v>0</v>
      </c>
      <c r="AB23" s="7">
        <f>SUMIFS('1709'!N:N,'1709'!H:H,A23,'1709'!C:C,B23)</f>
        <v>0</v>
      </c>
      <c r="AC23" s="7">
        <f>SUMIFS('1710'!N:N,'1710'!H:H,A23,'1710'!C:C,B23)</f>
        <v>0</v>
      </c>
      <c r="AD23" s="7">
        <f>SUMIFS('1711'!N:N,'1711'!H:H,A23,'1711'!C:C,B23)</f>
        <v>0</v>
      </c>
      <c r="AE23" s="7">
        <f>SUMIFS('1712'!N:N,'1712'!H:H,A23,'1712'!C:C,B23)</f>
        <v>0</v>
      </c>
      <c r="AF23" s="7">
        <f>SUMIFS('1801'!N:N,'1801'!H:H,A23,'1801'!C:C,B23)</f>
        <v>0</v>
      </c>
      <c r="AG23" s="7">
        <f>SUMIFS('1802'!N:N,'1802'!H:H,A23,'1802'!C:C,B23)</f>
        <v>0</v>
      </c>
      <c r="AH23" s="7">
        <f t="shared" si="0"/>
        <v>64.03</v>
      </c>
    </row>
    <row r="24" spans="1:34">
      <c r="A24" s="5" t="s">
        <v>122</v>
      </c>
      <c r="B24" s="6" t="s">
        <v>23</v>
      </c>
      <c r="C24" s="7">
        <f>SUMIFS('1508'!N:N,'1508'!H:H,A24,'1508'!C:C,B24)</f>
        <v>0</v>
      </c>
      <c r="D24" s="7">
        <f>SUMIFS('1509'!N:N,'1509'!H:H,A24,'1509'!C:C,B24)</f>
        <v>0</v>
      </c>
      <c r="E24" s="7">
        <f>SUMIFS('1510'!N:N,'1510'!H:H,A24,'1510'!C:C,B24)</f>
        <v>0</v>
      </c>
      <c r="F24" s="7">
        <f>SUMIFS('1511'!N:N,'1511'!H:H,A24,'1511'!C:C,B24)</f>
        <v>0</v>
      </c>
      <c r="G24" s="7">
        <f>SUMIFS('1512'!N:N,'1512'!H:H,A24,'1512'!C:C,B24)</f>
        <v>0</v>
      </c>
      <c r="H24" s="7">
        <f>SUMIFS('1601'!N:N,'1601'!H:H,A24,'1601'!C:C,B24)</f>
        <v>0</v>
      </c>
      <c r="I24" s="7">
        <f>SUMIFS('1602'!N:N,'1602'!H:H,A24,'1602'!C:C,B24)</f>
        <v>0</v>
      </c>
      <c r="J24" s="7">
        <f>SUMIFS('1603'!N:N,'1603'!H:H,A24,'1603'!C:C,B24)</f>
        <v>2.5</v>
      </c>
      <c r="K24" s="7">
        <f>SUMIFS('1604'!N:N,'1604'!H:H,A24,'1604'!C:C,B24)</f>
        <v>2.5</v>
      </c>
      <c r="L24" s="7">
        <f>SUMIFS('1605'!N:N,'1605'!H:H,A24,'1605'!C:C,B24)</f>
        <v>2.5</v>
      </c>
      <c r="M24" s="7">
        <f>SUMIFS('1606'!N:N,'1606'!H:H,A24,'1606'!C:C,B24)</f>
        <v>2.5</v>
      </c>
      <c r="N24" s="7">
        <f>SUMIFS('1607'!N:N,'1607'!H:H,A24,'1607'!C:C,B24)</f>
        <v>2.5</v>
      </c>
      <c r="O24" s="7">
        <f>SUMIFS('1608'!N:N,'1608'!H:H,A24,'1608'!C:C,B24)</f>
        <v>2.5</v>
      </c>
      <c r="P24" s="7">
        <f>SUMIFS('1609'!N:N,'1609'!H:H,A24,'1609'!C:C,B24)</f>
        <v>2.5</v>
      </c>
      <c r="Q24" s="7">
        <f>SUMIFS('1610'!N:N,'1610'!H:H,A24,'1610'!C:C,B24)</f>
        <v>2.5</v>
      </c>
      <c r="R24" s="7">
        <f>SUMIFS('1611'!N:N,'1611'!H:H,A24,'1611'!C:C,B24)</f>
        <v>2.5</v>
      </c>
      <c r="S24" s="7">
        <f>SUMIFS('1612'!N:N,'1612'!H:H,A24,'1612'!C:C,B24)</f>
        <v>2.5</v>
      </c>
      <c r="T24" s="7">
        <f>SUMIFS('1701'!N:N,'1701'!H:H,A24,'1701'!C:C,B24)</f>
        <v>2.5</v>
      </c>
      <c r="U24" s="7">
        <f>SUMIFS('1702'!N:N,'1702'!H:H,A24,'1702'!C:C,B24)</f>
        <v>0</v>
      </c>
      <c r="V24" s="7">
        <f>SUMIFS('1703'!N:N,'1703'!H:H,A24,'1703'!C:C,B24)</f>
        <v>0</v>
      </c>
      <c r="W24" s="7">
        <f>SUMIFS('1704'!N:N,'1704'!H:H,A24,'1704'!C:C,B24)</f>
        <v>0</v>
      </c>
      <c r="X24" s="7">
        <f>SUMIFS('1705'!N:N,'1705'!H:H,A24,'1705'!C:C,B24)</f>
        <v>0</v>
      </c>
      <c r="Y24" s="7">
        <f>SUMIFS('1706'!N:N,'1706'!H:H,A24,'1706'!C:C,B24)</f>
        <v>0</v>
      </c>
      <c r="Z24" s="7">
        <f>SUMIFS('1707'!N:N,'1707'!H:H,A24,'1707'!C:C,B24)</f>
        <v>0</v>
      </c>
      <c r="AA24" s="7">
        <f>SUMIFS('1708'!N:N,'1708'!H:H,A24,'1708'!C:C,B24)</f>
        <v>0</v>
      </c>
      <c r="AB24" s="7">
        <f>SUMIFS('1709'!N:N,'1709'!H:H,A24,'1709'!C:C,B24)</f>
        <v>0</v>
      </c>
      <c r="AC24" s="7">
        <f>SUMIFS('1710'!N:N,'1710'!H:H,A24,'1710'!C:C,B24)</f>
        <v>0</v>
      </c>
      <c r="AD24" s="7">
        <f>SUMIFS('1711'!N:N,'1711'!H:H,A24,'1711'!C:C,B24)</f>
        <v>0</v>
      </c>
      <c r="AE24" s="7">
        <f>SUMIFS('1712'!N:N,'1712'!H:H,A24,'1712'!C:C,B24)</f>
        <v>0</v>
      </c>
      <c r="AF24" s="7">
        <f>SUMIFS('1801'!N:N,'1801'!H:H,A24,'1801'!C:C,B24)</f>
        <v>0</v>
      </c>
      <c r="AG24" s="7">
        <f>SUMIFS('1802'!N:N,'1802'!H:H,A24,'1802'!C:C,B24)</f>
        <v>0</v>
      </c>
      <c r="AH24" s="7">
        <f t="shared" si="0"/>
        <v>27.5</v>
      </c>
    </row>
    <row r="25" spans="1:34">
      <c r="A25" s="5" t="s">
        <v>155</v>
      </c>
      <c r="B25" s="6" t="s">
        <v>16</v>
      </c>
      <c r="C25" s="7">
        <f>SUMIFS('1508'!N:N,'1508'!H:H,A25,'1508'!C:C,B25)</f>
        <v>0</v>
      </c>
      <c r="D25" s="7">
        <f>SUMIFS('1509'!N:N,'1509'!H:H,A25,'1509'!C:C,B25)</f>
        <v>0</v>
      </c>
      <c r="E25" s="7">
        <f>SUMIFS('1510'!N:N,'1510'!H:H,A25,'1510'!C:C,B25)</f>
        <v>0</v>
      </c>
      <c r="F25" s="7">
        <f>SUMIFS('1511'!N:N,'1511'!H:H,A25,'1511'!C:C,B25)</f>
        <v>0</v>
      </c>
      <c r="G25" s="7">
        <f>SUMIFS('1512'!N:N,'1512'!H:H,A25,'1512'!C:C,B25)</f>
        <v>0</v>
      </c>
      <c r="H25" s="7">
        <f>SUMIFS('1601'!N:N,'1601'!H:H,A25,'1601'!C:C,B25)</f>
        <v>0</v>
      </c>
      <c r="I25" s="7">
        <f>SUMIFS('1602'!N:N,'1602'!H:H,A25,'1602'!C:C,B25)</f>
        <v>0</v>
      </c>
      <c r="J25" s="7">
        <f>SUMIFS('1603'!N:N,'1603'!H:H,A25,'1603'!C:C,B25)</f>
        <v>0</v>
      </c>
      <c r="K25" s="7">
        <f>SUMIFS('1604'!N:N,'1604'!H:H,A25,'1604'!C:C,B25)</f>
        <v>0</v>
      </c>
      <c r="L25" s="7">
        <f>SUMIFS('1605'!N:N,'1605'!H:H,A25,'1605'!C:C,B25)</f>
        <v>10</v>
      </c>
      <c r="M25" s="7">
        <f>SUMIFS('1606'!N:N,'1606'!H:H,A25,'1606'!C:C,B25)</f>
        <v>10</v>
      </c>
      <c r="N25" s="7">
        <f>SUMIFS('1607'!N:N,'1607'!H:H,A25,'1607'!C:C,B25)</f>
        <v>10</v>
      </c>
      <c r="O25" s="7">
        <f>SUMIFS('1608'!N:N,'1608'!H:H,A25,'1608'!C:C,B25)</f>
        <v>10</v>
      </c>
      <c r="P25" s="7">
        <f>SUMIFS('1609'!N:N,'1609'!H:H,A25,'1609'!C:C,B25)</f>
        <v>10</v>
      </c>
      <c r="Q25" s="7">
        <f>SUMIFS('1610'!N:N,'1610'!H:H,A25,'1610'!C:C,B25)</f>
        <v>10</v>
      </c>
      <c r="R25" s="7">
        <f>SUMIFS('1611'!N:N,'1611'!H:H,A25,'1611'!C:C,B25)</f>
        <v>10</v>
      </c>
      <c r="S25" s="7">
        <f>SUMIFS('1612'!N:N,'1612'!H:H,A25,'1612'!C:C,B25)</f>
        <v>10</v>
      </c>
      <c r="T25" s="7">
        <f>SUMIFS('1701'!N:N,'1701'!H:H,A25,'1701'!C:C,B25)</f>
        <v>10</v>
      </c>
      <c r="U25" s="7">
        <f>SUMIFS('1702'!N:N,'1702'!H:H,A25,'1702'!C:C,B25)</f>
        <v>10</v>
      </c>
      <c r="V25" s="7">
        <f>SUMIFS('1703'!N:N,'1703'!H:H,A25,'1703'!C:C,B25)</f>
        <v>10</v>
      </c>
      <c r="W25" s="7">
        <f>SUMIFS('1704'!N:N,'1704'!H:H,A25,'1704'!C:C,B25)</f>
        <v>10</v>
      </c>
      <c r="X25" s="7">
        <f>SUMIFS('1705'!N:N,'1705'!H:H,A25,'1705'!C:C,B25)</f>
        <v>5.66</v>
      </c>
      <c r="Y25" s="7">
        <f>SUMIFS('1706'!N:N,'1706'!H:H,A25,'1706'!C:C,B25)</f>
        <v>0</v>
      </c>
      <c r="Z25" s="7">
        <f>SUMIFS('1707'!N:N,'1707'!H:H,A25,'1707'!C:C,B25)</f>
        <v>0</v>
      </c>
      <c r="AA25" s="7">
        <f>SUMIFS('1708'!N:N,'1708'!H:H,A25,'1708'!C:C,B25)</f>
        <v>0</v>
      </c>
      <c r="AB25" s="7">
        <f>SUMIFS('1709'!N:N,'1709'!H:H,A25,'1709'!C:C,B25)</f>
        <v>0</v>
      </c>
      <c r="AC25" s="7">
        <f>SUMIFS('1710'!N:N,'1710'!H:H,A25,'1710'!C:C,B25)</f>
        <v>0</v>
      </c>
      <c r="AD25" s="7">
        <f>SUMIFS('1711'!N:N,'1711'!H:H,A25,'1711'!C:C,B25)</f>
        <v>0</v>
      </c>
      <c r="AE25" s="7">
        <f>SUMIFS('1712'!N:N,'1712'!H:H,A25,'1712'!C:C,B25)</f>
        <v>0</v>
      </c>
      <c r="AF25" s="7">
        <f>SUMIFS('1801'!N:N,'1801'!H:H,A25,'1801'!C:C,B25)</f>
        <v>0</v>
      </c>
      <c r="AG25" s="7">
        <f>SUMIFS('1802'!N:N,'1802'!H:H,A25,'1802'!C:C,B25)</f>
        <v>0</v>
      </c>
      <c r="AH25" s="7">
        <f t="shared" si="0"/>
        <v>125.66</v>
      </c>
    </row>
    <row r="26" spans="1:34">
      <c r="A26" s="5" t="s">
        <v>151</v>
      </c>
      <c r="B26" s="6" t="s">
        <v>16</v>
      </c>
      <c r="C26" s="7">
        <f>SUMIFS('1508'!N:N,'1508'!H:H,A26,'1508'!C:C,B26)</f>
        <v>0</v>
      </c>
      <c r="D26" s="7">
        <f>SUMIFS('1509'!N:N,'1509'!H:H,A26,'1509'!C:C,B26)</f>
        <v>0</v>
      </c>
      <c r="E26" s="7">
        <f>SUMIFS('1510'!N:N,'1510'!H:H,A26,'1510'!C:C,B26)</f>
        <v>0</v>
      </c>
      <c r="F26" s="7">
        <f>SUMIFS('1511'!N:N,'1511'!H:H,A26,'1511'!C:C,B26)</f>
        <v>0</v>
      </c>
      <c r="G26" s="7">
        <f>SUMIFS('1512'!N:N,'1512'!H:H,A26,'1512'!C:C,B26)</f>
        <v>0</v>
      </c>
      <c r="H26" s="7">
        <f>SUMIFS('1601'!N:N,'1601'!H:H,A26,'1601'!C:C,B26)</f>
        <v>0</v>
      </c>
      <c r="I26" s="7">
        <f>SUMIFS('1602'!N:N,'1602'!H:H,A26,'1602'!C:C,B26)</f>
        <v>0</v>
      </c>
      <c r="J26" s="7">
        <f>SUMIFS('1603'!N:N,'1603'!H:H,A26,'1603'!C:C,B26)</f>
        <v>0</v>
      </c>
      <c r="K26" s="7">
        <f>SUMIFS('1604'!N:N,'1604'!H:H,A26,'1604'!C:C,B26)</f>
        <v>0</v>
      </c>
      <c r="L26" s="7">
        <f>SUMIFS('1605'!N:N,'1605'!H:H,A26,'1605'!C:C,B26)</f>
        <v>20</v>
      </c>
      <c r="M26" s="7">
        <f>SUMIFS('1606'!N:N,'1606'!H:H,A26,'1606'!C:C,B26)</f>
        <v>20</v>
      </c>
      <c r="N26" s="7">
        <f>SUMIFS('1607'!N:N,'1607'!H:H,A26,'1607'!C:C,B26)</f>
        <v>20</v>
      </c>
      <c r="O26" s="7">
        <f>SUMIFS('1608'!N:N,'1608'!H:H,A26,'1608'!C:C,B26)</f>
        <v>20</v>
      </c>
      <c r="P26" s="7">
        <f>SUMIFS('1609'!N:N,'1609'!H:H,A26,'1609'!C:C,B26)</f>
        <v>20</v>
      </c>
      <c r="Q26" s="7">
        <f>SUMIFS('1610'!N:N,'1610'!H:H,A26,'1610'!C:C,B26)</f>
        <v>20</v>
      </c>
      <c r="R26" s="7">
        <f>SUMIFS('1611'!N:N,'1611'!H:H,A26,'1611'!C:C,B26)</f>
        <v>20</v>
      </c>
      <c r="S26" s="7">
        <f>SUMIFS('1612'!N:N,'1612'!H:H,A26,'1612'!C:C,B26)</f>
        <v>20</v>
      </c>
      <c r="T26" s="7">
        <f>SUMIFS('1701'!N:N,'1701'!H:H,A26,'1701'!C:C,B26)</f>
        <v>20</v>
      </c>
      <c r="U26" s="7">
        <f>SUMIFS('1702'!N:N,'1702'!H:H,A26,'1702'!C:C,B26)</f>
        <v>20</v>
      </c>
      <c r="V26" s="7">
        <f>SUMIFS('1703'!N:N,'1703'!H:H,A26,'1703'!C:C,B26)</f>
        <v>20</v>
      </c>
      <c r="W26" s="7">
        <f>SUMIFS('1704'!N:N,'1704'!H:H,A26,'1704'!C:C,B26)</f>
        <v>17.45</v>
      </c>
      <c r="X26" s="7">
        <f>SUMIFS('1705'!N:N,'1705'!H:H,A26,'1705'!C:C,B26)</f>
        <v>0</v>
      </c>
      <c r="Y26" s="7">
        <f>SUMIFS('1706'!N:N,'1706'!H:H,A26,'1706'!C:C,B26)</f>
        <v>0</v>
      </c>
      <c r="Z26" s="7">
        <f>SUMIFS('1707'!N:N,'1707'!H:H,A26,'1707'!C:C,B26)</f>
        <v>0</v>
      </c>
      <c r="AA26" s="7">
        <f>SUMIFS('1708'!N:N,'1708'!H:H,A26,'1708'!C:C,B26)</f>
        <v>0</v>
      </c>
      <c r="AB26" s="7">
        <f>SUMIFS('1709'!N:N,'1709'!H:H,A26,'1709'!C:C,B26)</f>
        <v>0</v>
      </c>
      <c r="AC26" s="7">
        <f>SUMIFS('1710'!N:N,'1710'!H:H,A26,'1710'!C:C,B26)</f>
        <v>0</v>
      </c>
      <c r="AD26" s="7">
        <f>SUMIFS('1711'!N:N,'1711'!H:H,A26,'1711'!C:C,B26)</f>
        <v>0</v>
      </c>
      <c r="AE26" s="7">
        <f>SUMIFS('1712'!N:N,'1712'!H:H,A26,'1712'!C:C,B26)</f>
        <v>0</v>
      </c>
      <c r="AF26" s="7">
        <f>SUMIFS('1801'!N:N,'1801'!H:H,A26,'1801'!C:C,B26)</f>
        <v>0</v>
      </c>
      <c r="AG26" s="7">
        <f>SUMIFS('1802'!N:N,'1802'!H:H,A26,'1802'!C:C,B26)</f>
        <v>0</v>
      </c>
      <c r="AH26" s="7">
        <f t="shared" si="0"/>
        <v>237.45</v>
      </c>
    </row>
    <row r="27" spans="1:34">
      <c r="A27" s="5" t="s">
        <v>221</v>
      </c>
      <c r="B27" s="6" t="s">
        <v>23</v>
      </c>
      <c r="C27" s="7">
        <f>SUMIFS('1508'!N:N,'1508'!H:H,A27,'1508'!C:C,B27)</f>
        <v>0</v>
      </c>
      <c r="D27" s="7">
        <f>SUMIFS('1509'!N:N,'1509'!H:H,A27,'1509'!C:C,B27)</f>
        <v>0</v>
      </c>
      <c r="E27" s="7">
        <f>SUMIFS('1510'!N:N,'1510'!H:H,A27,'1510'!C:C,B27)</f>
        <v>0</v>
      </c>
      <c r="F27" s="7">
        <f>SUMIFS('1511'!N:N,'1511'!H:H,A27,'1511'!C:C,B27)</f>
        <v>0</v>
      </c>
      <c r="G27" s="7">
        <f>SUMIFS('1512'!N:N,'1512'!H:H,A27,'1512'!C:C,B27)</f>
        <v>0</v>
      </c>
      <c r="H27" s="7">
        <f>SUMIFS('1601'!N:N,'1601'!H:H,A27,'1601'!C:C,B27)</f>
        <v>0</v>
      </c>
      <c r="I27" s="7">
        <f>SUMIFS('1602'!N:N,'1602'!H:H,A27,'1602'!C:C,B27)</f>
        <v>0</v>
      </c>
      <c r="J27" s="7">
        <f>SUMIFS('1603'!N:N,'1603'!H:H,A27,'1603'!C:C,B27)</f>
        <v>0</v>
      </c>
      <c r="K27" s="7">
        <f>SUMIFS('1604'!N:N,'1604'!H:H,A27,'1604'!C:C,B27)</f>
        <v>0</v>
      </c>
      <c r="L27" s="7">
        <f>SUMIFS('1605'!N:N,'1605'!H:H,A27,'1605'!C:C,B27)</f>
        <v>0</v>
      </c>
      <c r="M27" s="7">
        <f>SUMIFS('1606'!N:N,'1606'!H:H,A27,'1606'!C:C,B27)</f>
        <v>0</v>
      </c>
      <c r="N27" s="7">
        <f>SUMIFS('1607'!N:N,'1607'!H:H,A27,'1607'!C:C,B27)</f>
        <v>0</v>
      </c>
      <c r="O27" s="7">
        <f>SUMIFS('1608'!N:N,'1608'!H:H,A27,'1608'!C:C,B27)</f>
        <v>0</v>
      </c>
      <c r="P27" s="7">
        <f>SUMIFS('1609'!N:N,'1609'!H:H,A27,'1609'!C:C,B27)</f>
        <v>0</v>
      </c>
      <c r="Q27" s="7">
        <f>SUMIFS('1610'!N:N,'1610'!H:H,A27,'1610'!C:C,B27)</f>
        <v>0</v>
      </c>
      <c r="R27" s="7">
        <f>SUMIFS('1611'!N:N,'1611'!H:H,A27,'1611'!C:C,B27)</f>
        <v>0</v>
      </c>
      <c r="S27" s="7">
        <f>SUMIFS('1612'!N:N,'1612'!H:H,A27,'1612'!C:C,B27)</f>
        <v>3.6</v>
      </c>
      <c r="T27" s="7">
        <f>SUMIFS('1701'!N:N,'1701'!H:H,A27,'1701'!C:C,B27)</f>
        <v>5</v>
      </c>
      <c r="U27" s="7">
        <f>SUMIFS('1702'!N:N,'1702'!H:H,A27,'1702'!C:C,B27)</f>
        <v>5</v>
      </c>
      <c r="V27" s="7">
        <f>SUMIFS('1703'!N:N,'1703'!H:H,A27,'1703'!C:C,B27)</f>
        <v>5</v>
      </c>
      <c r="W27" s="7">
        <f>SUMIFS('1704'!N:N,'1704'!H:H,A27,'1704'!C:C,B27)</f>
        <v>5</v>
      </c>
      <c r="X27" s="7">
        <f>SUMIFS('1705'!N:N,'1705'!H:H,A27,'1705'!C:C,B27)</f>
        <v>5</v>
      </c>
      <c r="Y27" s="7">
        <f>SUMIFS('1706'!N:N,'1706'!H:H,A27,'1706'!C:C,B27)</f>
        <v>5</v>
      </c>
      <c r="Z27" s="7">
        <f>SUMIFS('1707'!N:N,'1707'!H:H,A27,'1707'!C:C,B27)</f>
        <v>5</v>
      </c>
      <c r="AA27" s="7">
        <f>SUMIFS('1708'!N:N,'1708'!H:H,A27,'1708'!C:C,B27)</f>
        <v>5</v>
      </c>
      <c r="AB27" s="7">
        <f>SUMIFS('1709'!N:N,'1709'!H:H,A27,'1709'!C:C,B27)</f>
        <v>5</v>
      </c>
      <c r="AC27" s="7">
        <f>SUMIFS('1710'!N:N,'1710'!H:H,A27,'1710'!C:C,B27)</f>
        <v>5</v>
      </c>
      <c r="AD27" s="7">
        <f>SUMIFS('1711'!N:N,'1711'!H:H,A27,'1711'!C:C,B27)</f>
        <v>5</v>
      </c>
      <c r="AE27" s="7">
        <f>SUMIFS('1712'!N:N,'1712'!H:H,A27,'1712'!C:C,B27)</f>
        <v>5</v>
      </c>
      <c r="AF27" s="7">
        <f>SUMIFS('1801'!N:N,'1801'!H:H,A27,'1801'!C:C,B27)</f>
        <v>5</v>
      </c>
      <c r="AG27" s="7">
        <f>SUMIFS('1802'!N:N,'1802'!H:H,A27,'1802'!C:C,B27)</f>
        <v>5</v>
      </c>
      <c r="AH27" s="7">
        <f t="shared" si="0"/>
        <v>73.6</v>
      </c>
    </row>
    <row r="28" spans="1:34">
      <c r="A28" s="5" t="s">
        <v>272</v>
      </c>
      <c r="B28" s="6" t="s">
        <v>23</v>
      </c>
      <c r="C28" s="7">
        <f>SUMIFS('1508'!N:N,'1508'!H:H,A28,'1508'!C:C,B28)</f>
        <v>0</v>
      </c>
      <c r="D28" s="7">
        <f>SUMIFS('1509'!N:N,'1509'!H:H,A28,'1509'!C:C,B28)</f>
        <v>0</v>
      </c>
      <c r="E28" s="7">
        <f>SUMIFS('1510'!N:N,'1510'!H:H,A28,'1510'!C:C,B28)</f>
        <v>0</v>
      </c>
      <c r="F28" s="7">
        <f>SUMIFS('1511'!N:N,'1511'!H:H,A28,'1511'!C:C,B28)</f>
        <v>0</v>
      </c>
      <c r="G28" s="7">
        <f>SUMIFS('1512'!N:N,'1512'!H:H,A28,'1512'!C:C,B28)</f>
        <v>0</v>
      </c>
      <c r="H28" s="7">
        <f>SUMIFS('1601'!N:N,'1601'!H:H,A28,'1601'!C:C,B28)</f>
        <v>0</v>
      </c>
      <c r="I28" s="7">
        <f>SUMIFS('1602'!N:N,'1602'!H:H,A28,'1602'!C:C,B28)</f>
        <v>0</v>
      </c>
      <c r="J28" s="7">
        <f>SUMIFS('1603'!N:N,'1603'!H:H,A28,'1603'!C:C,B28)</f>
        <v>0</v>
      </c>
      <c r="K28" s="7">
        <f>SUMIFS('1604'!N:N,'1604'!H:H,A28,'1604'!C:C,B28)</f>
        <v>0</v>
      </c>
      <c r="L28" s="7">
        <f>SUMIFS('1605'!N:N,'1605'!H:H,A28,'1605'!C:C,B28)</f>
        <v>0</v>
      </c>
      <c r="M28" s="7">
        <f>SUMIFS('1606'!N:N,'1606'!H:H,A28,'1606'!C:C,B28)</f>
        <v>0</v>
      </c>
      <c r="N28" s="7">
        <f>SUMIFS('1607'!N:N,'1607'!H:H,A28,'1607'!C:C,B28)</f>
        <v>0</v>
      </c>
      <c r="O28" s="7">
        <f>SUMIFS('1608'!N:N,'1608'!H:H,A28,'1608'!C:C,B28)</f>
        <v>0</v>
      </c>
      <c r="P28" s="7">
        <f>SUMIFS('1609'!N:N,'1609'!H:H,A28,'1609'!C:C,B28)</f>
        <v>0</v>
      </c>
      <c r="Q28" s="7">
        <f>SUMIFS('1610'!N:N,'1610'!H:H,A28,'1610'!C:C,B28)</f>
        <v>0</v>
      </c>
      <c r="R28" s="7">
        <f>SUMIFS('1611'!N:N,'1611'!H:H,A28,'1611'!C:C,B28)</f>
        <v>0</v>
      </c>
      <c r="S28" s="7">
        <f>SUMIFS('1612'!N:N,'1612'!H:H,A28,'1612'!C:C,B28)</f>
        <v>0</v>
      </c>
      <c r="T28" s="7">
        <f>SUMIFS('1701'!N:N,'1701'!H:H,A28,'1701'!C:C,B28)</f>
        <v>0</v>
      </c>
      <c r="U28" s="7">
        <f>SUMIFS('1702'!N:N,'1702'!H:H,A28,'1702'!C:C,B28)</f>
        <v>0</v>
      </c>
      <c r="V28" s="7">
        <f>SUMIFS('1703'!N:N,'1703'!H:H,A28,'1703'!C:C,B28)</f>
        <v>0</v>
      </c>
      <c r="W28" s="7">
        <f>SUMIFS('1704'!N:N,'1704'!H:H,A28,'1704'!C:C,B28)</f>
        <v>0</v>
      </c>
      <c r="X28" s="7">
        <f>SUMIFS('1705'!N:N,'1705'!H:H,A28,'1705'!C:C,B28)</f>
        <v>0</v>
      </c>
      <c r="Y28" s="7">
        <f>SUMIFS('1706'!N:N,'1706'!H:H,A28,'1706'!C:C,B28)</f>
        <v>0</v>
      </c>
      <c r="Z28" s="7">
        <f>SUMIFS('1707'!N:N,'1707'!H:H,A28,'1707'!C:C,B28)</f>
        <v>0</v>
      </c>
      <c r="AA28" s="7">
        <f>SUMIFS('1708'!N:N,'1708'!H:H,A28,'1708'!C:C,B28)</f>
        <v>10.14</v>
      </c>
      <c r="AB28" s="7">
        <f>SUMIFS('1709'!N:N,'1709'!H:H,A28,'1709'!C:C,B28)</f>
        <v>10</v>
      </c>
      <c r="AC28" s="7">
        <f>SUMIFS('1710'!N:N,'1710'!H:H,A28,'1710'!C:C,B28)</f>
        <v>10.94</v>
      </c>
      <c r="AD28" s="7">
        <f>SUMIFS('1711'!N:N,'1711'!H:H,A28,'1711'!C:C,B28)</f>
        <v>19.74</v>
      </c>
      <c r="AE28" s="7">
        <f>SUMIFS('1712'!N:N,'1712'!H:H,A28,'1712'!C:C,B28)</f>
        <v>18.24</v>
      </c>
      <c r="AF28" s="7">
        <f>SUMIFS('1801'!N:N,'1801'!H:H,A28,'1801'!C:C,B28)</f>
        <v>10</v>
      </c>
      <c r="AG28" s="7">
        <f>SUMIFS('1802'!N:N,'1802'!H:H,A28,'1802'!C:C,B28)</f>
        <v>7.91</v>
      </c>
      <c r="AH28" s="7">
        <f t="shared" si="0"/>
        <v>86.97</v>
      </c>
    </row>
    <row r="29" spans="1:34">
      <c r="A29" s="5" t="s">
        <v>218</v>
      </c>
      <c r="B29" s="6" t="s">
        <v>20</v>
      </c>
      <c r="C29" s="7">
        <f>SUMIFS('1508'!N:N,'1508'!H:H,A29,'1508'!C:C,B29)</f>
        <v>0</v>
      </c>
      <c r="D29" s="7">
        <f>SUMIFS('1509'!N:N,'1509'!H:H,A29,'1509'!C:C,B29)</f>
        <v>0</v>
      </c>
      <c r="E29" s="7">
        <f>SUMIFS('1510'!N:N,'1510'!H:H,A29,'1510'!C:C,B29)</f>
        <v>0</v>
      </c>
      <c r="F29" s="7">
        <f>SUMIFS('1511'!N:N,'1511'!H:H,A29,'1511'!C:C,B29)</f>
        <v>0</v>
      </c>
      <c r="G29" s="7">
        <f>SUMIFS('1512'!N:N,'1512'!H:H,A29,'1512'!C:C,B29)</f>
        <v>0</v>
      </c>
      <c r="H29" s="7">
        <f>SUMIFS('1601'!N:N,'1601'!H:H,A29,'1601'!C:C,B29)</f>
        <v>0</v>
      </c>
      <c r="I29" s="7">
        <f>SUMIFS('1602'!N:N,'1602'!H:H,A29,'1602'!C:C,B29)</f>
        <v>0</v>
      </c>
      <c r="J29" s="7">
        <f>SUMIFS('1603'!N:N,'1603'!H:H,A29,'1603'!C:C,B29)</f>
        <v>0</v>
      </c>
      <c r="K29" s="7">
        <f>SUMIFS('1604'!N:N,'1604'!H:H,A29,'1604'!C:C,B29)</f>
        <v>0</v>
      </c>
      <c r="L29" s="7">
        <f>SUMIFS('1605'!N:N,'1605'!H:H,A29,'1605'!C:C,B29)</f>
        <v>0</v>
      </c>
      <c r="M29" s="7">
        <f>SUMIFS('1606'!N:N,'1606'!H:H,A29,'1606'!C:C,B29)</f>
        <v>0</v>
      </c>
      <c r="N29" s="7">
        <f>SUMIFS('1607'!N:N,'1607'!H:H,A29,'1607'!C:C,B29)</f>
        <v>0</v>
      </c>
      <c r="O29" s="7">
        <f>SUMIFS('1608'!N:N,'1608'!H:H,A29,'1608'!C:C,B29)</f>
        <v>0</v>
      </c>
      <c r="P29" s="7">
        <f>SUMIFS('1609'!N:N,'1609'!H:H,A29,'1609'!C:C,B29)</f>
        <v>0</v>
      </c>
      <c r="Q29" s="7">
        <f>SUMIFS('1610'!N:N,'1610'!H:H,A29,'1610'!C:C,B29)</f>
        <v>0</v>
      </c>
      <c r="R29" s="7">
        <f>SUMIFS('1611'!N:N,'1611'!H:H,A29,'1611'!C:C,B29)</f>
        <v>3.25</v>
      </c>
      <c r="S29" s="7">
        <f>SUMIFS('1612'!N:N,'1612'!H:H,A29,'1612'!C:C,B29)</f>
        <v>0</v>
      </c>
      <c r="T29" s="7">
        <f>SUMIFS('1701'!N:N,'1701'!H:H,A29,'1701'!C:C,B29)</f>
        <v>0</v>
      </c>
      <c r="U29" s="7">
        <f>SUMIFS('1702'!N:N,'1702'!H:H,A29,'1702'!C:C,B29)</f>
        <v>0</v>
      </c>
      <c r="V29" s="7">
        <f>SUMIFS('1703'!N:N,'1703'!H:H,A29,'1703'!C:C,B29)</f>
        <v>0</v>
      </c>
      <c r="W29" s="7">
        <f>SUMIFS('1704'!N:N,'1704'!H:H,A29,'1704'!C:C,B29)</f>
        <v>0</v>
      </c>
      <c r="X29" s="7">
        <f>SUMIFS('1705'!N:N,'1705'!H:H,A29,'1705'!C:C,B29)</f>
        <v>0</v>
      </c>
      <c r="Y29" s="7">
        <f>SUMIFS('1706'!N:N,'1706'!H:H,A29,'1706'!C:C,B29)</f>
        <v>0</v>
      </c>
      <c r="Z29" s="7">
        <f>SUMIFS('1707'!N:N,'1707'!H:H,A29,'1707'!C:C,B29)</f>
        <v>0</v>
      </c>
      <c r="AA29" s="7">
        <f>SUMIFS('1708'!N:N,'1708'!H:H,A29,'1708'!C:C,B29)</f>
        <v>0</v>
      </c>
      <c r="AB29" s="7">
        <f>SUMIFS('1709'!N:N,'1709'!H:H,A29,'1709'!C:C,B29)</f>
        <v>0</v>
      </c>
      <c r="AC29" s="7">
        <f>SUMIFS('1710'!N:N,'1710'!H:H,A29,'1710'!C:C,B29)</f>
        <v>0</v>
      </c>
      <c r="AD29" s="7">
        <f>SUMIFS('1711'!N:N,'1711'!H:H,A29,'1711'!C:C,B29)</f>
        <v>0</v>
      </c>
      <c r="AE29" s="7">
        <f>SUMIFS('1712'!N:N,'1712'!H:H,A29,'1712'!C:C,B29)</f>
        <v>0</v>
      </c>
      <c r="AF29" s="7">
        <f>SUMIFS('1801'!N:N,'1801'!H:H,A29,'1801'!C:C,B29)</f>
        <v>0</v>
      </c>
      <c r="AG29" s="7">
        <f>SUMIFS('1802'!N:N,'1802'!H:H,A29,'1802'!C:C,B29)</f>
        <v>0</v>
      </c>
      <c r="AH29" s="7">
        <f t="shared" si="0"/>
        <v>3.25</v>
      </c>
    </row>
    <row r="30" spans="1:34">
      <c r="A30" s="5" t="s">
        <v>193</v>
      </c>
      <c r="B30" s="6" t="s">
        <v>26</v>
      </c>
      <c r="C30" s="7">
        <f>SUMIFS('1508'!N:N,'1508'!H:H,A30,'1508'!C:C,B30)</f>
        <v>0</v>
      </c>
      <c r="D30" s="7">
        <f>SUMIFS('1509'!N:N,'1509'!H:H,A30,'1509'!C:C,B30)</f>
        <v>0</v>
      </c>
      <c r="E30" s="7">
        <f>SUMIFS('1510'!N:N,'1510'!H:H,A30,'1510'!C:C,B30)</f>
        <v>0</v>
      </c>
      <c r="F30" s="7">
        <f>SUMIFS('1511'!N:N,'1511'!H:H,A30,'1511'!C:C,B30)</f>
        <v>0</v>
      </c>
      <c r="G30" s="7">
        <f>SUMIFS('1512'!N:N,'1512'!H:H,A30,'1512'!C:C,B30)</f>
        <v>0</v>
      </c>
      <c r="H30" s="7">
        <f>SUMIFS('1601'!N:N,'1601'!H:H,A30,'1601'!C:C,B30)</f>
        <v>0</v>
      </c>
      <c r="I30" s="7">
        <f>SUMIFS('1602'!N:N,'1602'!H:H,A30,'1602'!C:C,B30)</f>
        <v>0</v>
      </c>
      <c r="J30" s="7">
        <f>SUMIFS('1603'!N:N,'1603'!H:H,A30,'1603'!C:C,B30)</f>
        <v>0</v>
      </c>
      <c r="K30" s="7">
        <f>SUMIFS('1604'!N:N,'1604'!H:H,A30,'1604'!C:C,B30)</f>
        <v>0</v>
      </c>
      <c r="L30" s="7">
        <f>SUMIFS('1605'!N:N,'1605'!H:H,A30,'1605'!C:C,B30)</f>
        <v>0</v>
      </c>
      <c r="M30" s="7">
        <f>SUMIFS('1606'!N:N,'1606'!H:H,A30,'1606'!C:C,B30)</f>
        <v>0</v>
      </c>
      <c r="N30" s="7">
        <f>SUMIFS('1607'!N:N,'1607'!H:H,A30,'1607'!C:C,B30)</f>
        <v>0</v>
      </c>
      <c r="O30" s="7">
        <f>SUMIFS('1608'!N:N,'1608'!H:H,A30,'1608'!C:C,B30)</f>
        <v>20</v>
      </c>
      <c r="P30" s="7">
        <f>SUMIFS('1609'!N:N,'1609'!H:H,A30,'1609'!C:C,B30)</f>
        <v>23.04</v>
      </c>
      <c r="Q30" s="7">
        <f>SUMIFS('1610'!N:N,'1610'!H:H,A30,'1610'!C:C,B30)</f>
        <v>20</v>
      </c>
      <c r="R30" s="7">
        <f>SUMIFS('1611'!N:N,'1611'!H:H,A30,'1611'!C:C,B30)</f>
        <v>22.46</v>
      </c>
      <c r="S30" s="7">
        <f>SUMIFS('1612'!N:N,'1612'!H:H,A30,'1612'!C:C,B30)</f>
        <v>21.8</v>
      </c>
      <c r="T30" s="7">
        <f>SUMIFS('1701'!N:N,'1701'!H:H,A30,'1701'!C:C,B30)</f>
        <v>20</v>
      </c>
      <c r="U30" s="7">
        <f>SUMIFS('1702'!N:N,'1702'!H:H,A30,'1702'!C:C,B30)</f>
        <v>20</v>
      </c>
      <c r="V30" s="7">
        <f>SUMIFS('1703'!N:N,'1703'!H:H,A30,'1703'!C:C,B30)</f>
        <v>21.13</v>
      </c>
      <c r="W30" s="7">
        <f>SUMIFS('1704'!N:N,'1704'!H:H,A30,'1704'!C:C,B30)</f>
        <v>20</v>
      </c>
      <c r="X30" s="7">
        <f>SUMIFS('1705'!N:N,'1705'!H:H,A30,'1705'!C:C,B30)</f>
        <v>20</v>
      </c>
      <c r="Y30" s="7">
        <f>SUMIFS('1706'!N:N,'1706'!H:H,A30,'1706'!C:C,B30)</f>
        <v>20</v>
      </c>
      <c r="Z30" s="7">
        <f>SUMIFS('1707'!N:N,'1707'!H:H,A30,'1707'!C:C,B30)</f>
        <v>20</v>
      </c>
      <c r="AA30" s="7">
        <f>SUMIFS('1708'!N:N,'1708'!H:H,A30,'1708'!C:C,B30)</f>
        <v>20</v>
      </c>
      <c r="AB30" s="7">
        <f>SUMIFS('1709'!N:N,'1709'!H:H,A30,'1709'!C:C,B30)</f>
        <v>20</v>
      </c>
      <c r="AC30" s="7">
        <f>SUMIFS('1710'!N:N,'1710'!H:H,A30,'1710'!C:C,B30)</f>
        <v>20</v>
      </c>
      <c r="AD30" s="7">
        <f>SUMIFS('1711'!N:N,'1711'!H:H,A30,'1711'!C:C,B30)</f>
        <v>20</v>
      </c>
      <c r="AE30" s="7">
        <f>SUMIFS('1712'!N:N,'1712'!H:H,A30,'1712'!C:C,B30)</f>
        <v>20</v>
      </c>
      <c r="AF30" s="7">
        <f>SUMIFS('1801'!N:N,'1801'!H:H,A30,'1801'!C:C,B30)</f>
        <v>20</v>
      </c>
      <c r="AG30" s="7">
        <f>SUMIFS('1802'!N:N,'1802'!H:H,A30,'1802'!C:C,B30)</f>
        <v>20</v>
      </c>
      <c r="AH30" s="7">
        <f t="shared" si="0"/>
        <v>388.43</v>
      </c>
    </row>
    <row r="31" spans="1:34">
      <c r="A31" s="5" t="s">
        <v>104</v>
      </c>
      <c r="B31" s="6" t="s">
        <v>23</v>
      </c>
      <c r="C31" s="7">
        <f>SUMIFS('1508'!N:N,'1508'!H:H,A31,'1508'!C:C,B31)</f>
        <v>0</v>
      </c>
      <c r="D31" s="7">
        <f>SUMIFS('1509'!N:N,'1509'!H:H,A31,'1509'!C:C,B31)</f>
        <v>0</v>
      </c>
      <c r="E31" s="7">
        <f>SUMIFS('1510'!N:N,'1510'!H:H,A31,'1510'!C:C,B31)</f>
        <v>0</v>
      </c>
      <c r="F31" s="7">
        <f>SUMIFS('1511'!N:N,'1511'!H:H,A31,'1511'!C:C,B31)</f>
        <v>0</v>
      </c>
      <c r="G31" s="7">
        <f>SUMIFS('1512'!N:N,'1512'!H:H,A31,'1512'!C:C,B31)</f>
        <v>0</v>
      </c>
      <c r="H31" s="7">
        <f>SUMIFS('1601'!N:N,'1601'!H:H,A31,'1601'!C:C,B31)</f>
        <v>0</v>
      </c>
      <c r="I31" s="7">
        <f>SUMIFS('1602'!N:N,'1602'!H:H,A31,'1602'!C:C,B31)</f>
        <v>2.5</v>
      </c>
      <c r="J31" s="7">
        <f>SUMIFS('1603'!N:N,'1603'!H:H,A31,'1603'!C:C,B31)</f>
        <v>2.5</v>
      </c>
      <c r="K31" s="7">
        <f>SUMIFS('1604'!N:N,'1604'!H:H,A31,'1604'!C:C,B31)</f>
        <v>2.5</v>
      </c>
      <c r="L31" s="7">
        <f>SUMIFS('1605'!N:N,'1605'!H:H,A31,'1605'!C:C,B31)</f>
        <v>2.5</v>
      </c>
      <c r="M31" s="7">
        <f>SUMIFS('1606'!N:N,'1606'!H:H,A31,'1606'!C:C,B31)</f>
        <v>2.5</v>
      </c>
      <c r="N31" s="7">
        <f>SUMIFS('1607'!N:N,'1607'!H:H,A31,'1607'!C:C,B31)</f>
        <v>2.5</v>
      </c>
      <c r="O31" s="7">
        <f>SUMIFS('1608'!N:N,'1608'!H:H,A31,'1608'!C:C,B31)</f>
        <v>5.2</v>
      </c>
      <c r="P31" s="7">
        <f>SUMIFS('1609'!N:N,'1609'!H:H,A31,'1609'!C:C,B31)</f>
        <v>41.81</v>
      </c>
      <c r="Q31" s="7">
        <f>SUMIFS('1610'!N:N,'1610'!H:H,A31,'1610'!C:C,B31)</f>
        <v>47.59</v>
      </c>
      <c r="R31" s="7">
        <f>SUMIFS('1611'!N:N,'1611'!H:H,A31,'1611'!C:C,B31)</f>
        <v>28.74</v>
      </c>
      <c r="S31" s="7">
        <f>SUMIFS('1612'!N:N,'1612'!H:H,A31,'1612'!C:C,B31)</f>
        <v>39.61</v>
      </c>
      <c r="T31" s="7">
        <f>SUMIFS('1701'!N:N,'1701'!H:H,A31,'1701'!C:C,B31)</f>
        <v>37.3</v>
      </c>
      <c r="U31" s="7">
        <f>SUMIFS('1702'!N:N,'1702'!H:H,A31,'1702'!C:C,B31)</f>
        <v>32.74</v>
      </c>
      <c r="V31" s="7">
        <f>SUMIFS('1703'!N:N,'1703'!H:H,A31,'1703'!C:C,B31)</f>
        <v>47.54</v>
      </c>
      <c r="W31" s="7">
        <f>SUMIFS('1704'!N:N,'1704'!H:H,A31,'1704'!C:C,B31)</f>
        <v>26.36</v>
      </c>
      <c r="X31" s="7">
        <f>SUMIFS('1705'!N:N,'1705'!H:H,A31,'1705'!C:C,B31)</f>
        <v>33.48</v>
      </c>
      <c r="Y31" s="7">
        <f>SUMIFS('1706'!N:N,'1706'!H:H,A31,'1706'!C:C,B31)</f>
        <v>48.02</v>
      </c>
      <c r="Z31" s="7">
        <f>SUMIFS('1707'!N:N,'1707'!H:H,A31,'1707'!C:C,B31)</f>
        <v>36.16</v>
      </c>
      <c r="AA31" s="7">
        <f>SUMIFS('1708'!N:N,'1708'!H:H,A31,'1708'!C:C,B31)</f>
        <v>28.13</v>
      </c>
      <c r="AB31" s="7">
        <f>SUMIFS('1709'!N:N,'1709'!H:H,A31,'1709'!C:C,B31)</f>
        <v>40.2</v>
      </c>
      <c r="AC31" s="7">
        <f>SUMIFS('1710'!N:N,'1710'!H:H,A31,'1710'!C:C,B31)</f>
        <v>48.04</v>
      </c>
      <c r="AD31" s="7">
        <f>SUMIFS('1711'!N:N,'1711'!H:H,A31,'1711'!C:C,B31)</f>
        <v>38.54</v>
      </c>
      <c r="AE31" s="7">
        <f>SUMIFS('1712'!N:N,'1712'!H:H,A31,'1712'!C:C,B31)</f>
        <v>23.26</v>
      </c>
      <c r="AF31" s="7">
        <f>SUMIFS('1801'!N:N,'1801'!H:H,A31,'1801'!C:C,B31)</f>
        <v>34.27</v>
      </c>
      <c r="AG31" s="7">
        <f>SUMIFS('1802'!N:N,'1802'!H:H,A31,'1802'!C:C,B31)</f>
        <v>34.27</v>
      </c>
      <c r="AH31" s="7">
        <f t="shared" si="0"/>
        <v>686.26</v>
      </c>
    </row>
    <row r="32" spans="1:34">
      <c r="A32" s="5" t="s">
        <v>71</v>
      </c>
      <c r="B32" s="6" t="s">
        <v>16</v>
      </c>
      <c r="C32" s="7">
        <f>SUMIFS('1508'!N:N,'1508'!H:H,A32,'1508'!C:C,B32)</f>
        <v>0</v>
      </c>
      <c r="D32" s="7">
        <f>SUMIFS('1509'!N:N,'1509'!H:H,A32,'1509'!C:C,B32)</f>
        <v>0</v>
      </c>
      <c r="E32" s="7">
        <f>SUMIFS('1510'!N:N,'1510'!H:H,A32,'1510'!C:C,B32)</f>
        <v>0</v>
      </c>
      <c r="F32" s="7">
        <f>SUMIFS('1511'!N:N,'1511'!H:H,A32,'1511'!C:C,B32)</f>
        <v>0</v>
      </c>
      <c r="G32" s="7">
        <f>SUMIFS('1512'!N:N,'1512'!H:H,A32,'1512'!C:C,B32)</f>
        <v>0</v>
      </c>
      <c r="H32" s="7">
        <f>SUMIFS('1601'!N:N,'1601'!H:H,A32,'1601'!C:C,B32)</f>
        <v>0</v>
      </c>
      <c r="I32" s="7">
        <f>SUMIFS('1602'!N:N,'1602'!H:H,A32,'1602'!C:C,B32)</f>
        <v>0</v>
      </c>
      <c r="J32" s="7">
        <f>SUMIFS('1603'!N:N,'1603'!H:H,A32,'1603'!C:C,B32)</f>
        <v>0</v>
      </c>
      <c r="K32" s="7">
        <f>SUMIFS('1604'!N:N,'1604'!H:H,A32,'1604'!C:C,B32)</f>
        <v>0</v>
      </c>
      <c r="L32" s="7">
        <f>SUMIFS('1605'!N:N,'1605'!H:H,A32,'1605'!C:C,B32)</f>
        <v>0</v>
      </c>
      <c r="M32" s="7">
        <f>SUMIFS('1606'!N:N,'1606'!H:H,A32,'1606'!C:C,B32)</f>
        <v>0</v>
      </c>
      <c r="N32" s="7">
        <f>SUMIFS('1607'!N:N,'1607'!H:H,A32,'1607'!C:C,B32)</f>
        <v>0</v>
      </c>
      <c r="O32" s="7">
        <f>SUMIFS('1608'!N:N,'1608'!H:H,A32,'1608'!C:C,B32)</f>
        <v>0</v>
      </c>
      <c r="P32" s="7">
        <f>SUMIFS('1609'!N:N,'1609'!H:H,A32,'1609'!C:C,B32)</f>
        <v>0</v>
      </c>
      <c r="Q32" s="7">
        <f>SUMIFS('1610'!N:N,'1610'!H:H,A32,'1610'!C:C,B32)</f>
        <v>0</v>
      </c>
      <c r="R32" s="7">
        <f>SUMIFS('1611'!N:N,'1611'!H:H,A32,'1611'!C:C,B32)</f>
        <v>0</v>
      </c>
      <c r="S32" s="7">
        <f>SUMIFS('1612'!N:N,'1612'!H:H,A32,'1612'!C:C,B32)</f>
        <v>0</v>
      </c>
      <c r="T32" s="7">
        <f>SUMIFS('1701'!N:N,'1701'!H:H,A32,'1701'!C:C,B32)</f>
        <v>0</v>
      </c>
      <c r="U32" s="7">
        <f>SUMIFS('1702'!N:N,'1702'!H:H,A32,'1702'!C:C,B32)</f>
        <v>0</v>
      </c>
      <c r="V32" s="7">
        <f>SUMIFS('1703'!N:N,'1703'!H:H,A32,'1703'!C:C,B32)</f>
        <v>0</v>
      </c>
      <c r="W32" s="7">
        <f>SUMIFS('1704'!N:N,'1704'!H:H,A32,'1704'!C:C,B32)</f>
        <v>0</v>
      </c>
      <c r="X32" s="7">
        <f>SUMIFS('1705'!N:N,'1705'!H:H,A32,'1705'!C:C,B32)</f>
        <v>0</v>
      </c>
      <c r="Y32" s="7">
        <f>SUMIFS('1706'!N:N,'1706'!H:H,A32,'1706'!C:C,B32)</f>
        <v>0</v>
      </c>
      <c r="Z32" s="7">
        <f>SUMIFS('1707'!N:N,'1707'!H:H,A32,'1707'!C:C,B32)</f>
        <v>0</v>
      </c>
      <c r="AA32" s="7">
        <f>SUMIFS('1708'!N:N,'1708'!H:H,A32,'1708'!C:C,B32)</f>
        <v>0</v>
      </c>
      <c r="AB32" s="7">
        <f>SUMIFS('1709'!N:N,'1709'!H:H,A32,'1709'!C:C,B32)</f>
        <v>0</v>
      </c>
      <c r="AC32" s="7">
        <f>SUMIFS('1710'!N:N,'1710'!H:H,A32,'1710'!C:C,B32)</f>
        <v>0</v>
      </c>
      <c r="AD32" s="7">
        <f>SUMIFS('1711'!N:N,'1711'!H:H,A32,'1711'!C:C,B32)</f>
        <v>0</v>
      </c>
      <c r="AE32" s="7">
        <f>SUMIFS('1712'!N:N,'1712'!H:H,A32,'1712'!C:C,B32)</f>
        <v>0</v>
      </c>
      <c r="AF32" s="7">
        <f>SUMIFS('1801'!N:N,'1801'!H:H,A32,'1801'!C:C,B32)</f>
        <v>0</v>
      </c>
      <c r="AG32" s="7">
        <f>SUMIFS('1802'!N:N,'1802'!H:H,A32,'1802'!C:C,B32)</f>
        <v>0</v>
      </c>
      <c r="AH32" s="7">
        <f t="shared" si="0"/>
        <v>0</v>
      </c>
    </row>
    <row r="33" spans="1:34">
      <c r="A33" s="5" t="s">
        <v>63</v>
      </c>
      <c r="B33" s="6" t="s">
        <v>23</v>
      </c>
      <c r="C33" s="7">
        <f>SUMIFS('1508'!N:N,'1508'!H:H,A33,'1508'!C:C,B33)</f>
        <v>0</v>
      </c>
      <c r="D33" s="7">
        <f>SUMIFS('1509'!N:N,'1509'!H:H,A33,'1509'!C:C,B33)</f>
        <v>0</v>
      </c>
      <c r="E33" s="7">
        <f>SUMIFS('1510'!N:N,'1510'!H:H,A33,'1510'!C:C,B33)</f>
        <v>0</v>
      </c>
      <c r="F33" s="7">
        <f>SUMIFS('1511'!N:N,'1511'!H:H,A33,'1511'!C:C,B33)</f>
        <v>0</v>
      </c>
      <c r="G33" s="7">
        <f>SUMIFS('1512'!N:N,'1512'!H:H,A33,'1512'!C:C,B33)</f>
        <v>0</v>
      </c>
      <c r="H33" s="7">
        <f>SUMIFS('1601'!N:N,'1601'!H:H,A33,'1601'!C:C,B33)</f>
        <v>20</v>
      </c>
      <c r="I33" s="7">
        <f>SUMIFS('1602'!N:N,'1602'!H:H,A33,'1602'!C:C,B33)</f>
        <v>34.21</v>
      </c>
      <c r="J33" s="7">
        <f>SUMIFS('1603'!N:N,'1603'!H:H,A33,'1603'!C:C,B33)</f>
        <v>20</v>
      </c>
      <c r="K33" s="7">
        <f>SUMIFS('1604'!N:N,'1604'!H:H,A33,'1604'!C:C,B33)</f>
        <v>26.45</v>
      </c>
      <c r="L33" s="7">
        <f>SUMIFS('1605'!N:N,'1605'!H:H,A33,'1605'!C:C,B33)</f>
        <v>20</v>
      </c>
      <c r="M33" s="7">
        <f>SUMIFS('1606'!N:N,'1606'!H:H,A33,'1606'!C:C,B33)</f>
        <v>20.11</v>
      </c>
      <c r="N33" s="7">
        <f>SUMIFS('1607'!N:N,'1607'!H:H,A33,'1607'!C:C,B33)</f>
        <v>23.51</v>
      </c>
      <c r="O33" s="7">
        <f>SUMIFS('1608'!N:N,'1608'!H:H,A33,'1608'!C:C,B33)</f>
        <v>20</v>
      </c>
      <c r="P33" s="7">
        <f>SUMIFS('1609'!N:N,'1609'!H:H,A33,'1609'!C:C,B33)</f>
        <v>20</v>
      </c>
      <c r="Q33" s="7">
        <f>SUMIFS('1610'!N:N,'1610'!H:H,A33,'1610'!C:C,B33)</f>
        <v>20</v>
      </c>
      <c r="R33" s="7">
        <f>SUMIFS('1611'!N:N,'1611'!H:H,A33,'1611'!C:C,B33)</f>
        <v>20</v>
      </c>
      <c r="S33" s="7">
        <f>SUMIFS('1612'!N:N,'1612'!H:H,A33,'1612'!C:C,B33)</f>
        <v>26.49</v>
      </c>
      <c r="T33" s="7">
        <f>SUMIFS('1701'!N:N,'1701'!H:H,A33,'1701'!C:C,B33)</f>
        <v>20</v>
      </c>
      <c r="U33" s="7">
        <f>SUMIFS('1702'!N:N,'1702'!H:H,A33,'1702'!C:C,B33)</f>
        <v>20</v>
      </c>
      <c r="V33" s="7">
        <f>SUMIFS('1703'!N:N,'1703'!H:H,A33,'1703'!C:C,B33)</f>
        <v>20</v>
      </c>
      <c r="W33" s="7">
        <f>SUMIFS('1704'!N:N,'1704'!H:H,A33,'1704'!C:C,B33)</f>
        <v>20</v>
      </c>
      <c r="X33" s="7">
        <f>SUMIFS('1705'!N:N,'1705'!H:H,A33,'1705'!C:C,B33)</f>
        <v>20</v>
      </c>
      <c r="Y33" s="7">
        <f>SUMIFS('1706'!N:N,'1706'!H:H,A33,'1706'!C:C,B33)</f>
        <v>20</v>
      </c>
      <c r="Z33" s="7">
        <f>SUMIFS('1707'!N:N,'1707'!H:H,A33,'1707'!C:C,B33)</f>
        <v>20</v>
      </c>
      <c r="AA33" s="7">
        <f>SUMIFS('1708'!N:N,'1708'!H:H,A33,'1708'!C:C,B33)</f>
        <v>20</v>
      </c>
      <c r="AB33" s="7">
        <f>SUMIFS('1709'!N:N,'1709'!H:H,A33,'1709'!C:C,B33)</f>
        <v>20</v>
      </c>
      <c r="AC33" s="7">
        <f>SUMIFS('1710'!N:N,'1710'!H:H,A33,'1710'!C:C,B33)</f>
        <v>20</v>
      </c>
      <c r="AD33" s="7">
        <f>SUMIFS('1711'!N:N,'1711'!H:H,A33,'1711'!C:C,B33)</f>
        <v>20</v>
      </c>
      <c r="AE33" s="7">
        <f>SUMIFS('1712'!N:N,'1712'!H:H,A33,'1712'!C:C,B33)</f>
        <v>20</v>
      </c>
      <c r="AF33" s="7">
        <f>SUMIFS('1801'!N:N,'1801'!H:H,A33,'1801'!C:C,B33)</f>
        <v>20</v>
      </c>
      <c r="AG33" s="7">
        <f>SUMIFS('1802'!N:N,'1802'!H:H,A33,'1802'!C:C,B33)</f>
        <v>2</v>
      </c>
      <c r="AH33" s="7">
        <f t="shared" si="0"/>
        <v>532.77</v>
      </c>
    </row>
    <row r="34" spans="1:34">
      <c r="A34" s="5" t="s">
        <v>298</v>
      </c>
      <c r="B34" s="6" t="s">
        <v>23</v>
      </c>
      <c r="C34" s="7">
        <f>SUMIFS('1508'!N:N,'1508'!H:H,A34,'1508'!C:C,B34)</f>
        <v>0</v>
      </c>
      <c r="D34" s="7">
        <f>SUMIFS('1509'!N:N,'1509'!H:H,A34,'1509'!C:C,B34)</f>
        <v>0</v>
      </c>
      <c r="E34" s="7">
        <f>SUMIFS('1510'!N:N,'1510'!H:H,A34,'1510'!C:C,B34)</f>
        <v>0</v>
      </c>
      <c r="F34" s="7">
        <f>SUMIFS('1511'!N:N,'1511'!H:H,A34,'1511'!C:C,B34)</f>
        <v>0</v>
      </c>
      <c r="G34" s="7">
        <f>SUMIFS('1512'!N:N,'1512'!H:H,A34,'1512'!C:C,B34)</f>
        <v>0</v>
      </c>
      <c r="H34" s="7">
        <f>SUMIFS('1601'!N:N,'1601'!H:H,A34,'1601'!C:C,B34)</f>
        <v>0</v>
      </c>
      <c r="I34" s="7">
        <f>SUMIFS('1602'!N:N,'1602'!H:H,A34,'1602'!C:C,B34)</f>
        <v>0</v>
      </c>
      <c r="J34" s="7">
        <f>SUMIFS('1603'!N:N,'1603'!H:H,A34,'1603'!C:C,B34)</f>
        <v>0</v>
      </c>
      <c r="K34" s="7">
        <f>SUMIFS('1604'!N:N,'1604'!H:H,A34,'1604'!C:C,B34)</f>
        <v>0</v>
      </c>
      <c r="L34" s="7">
        <f>SUMIFS('1605'!N:N,'1605'!H:H,A34,'1605'!C:C,B34)</f>
        <v>0</v>
      </c>
      <c r="M34" s="7">
        <f>SUMIFS('1606'!N:N,'1606'!H:H,A34,'1606'!C:C,B34)</f>
        <v>0</v>
      </c>
      <c r="N34" s="7">
        <f>SUMIFS('1607'!N:N,'1607'!H:H,A34,'1607'!C:C,B34)</f>
        <v>0</v>
      </c>
      <c r="O34" s="7">
        <f>SUMIFS('1608'!N:N,'1608'!H:H,A34,'1608'!C:C,B34)</f>
        <v>0</v>
      </c>
      <c r="P34" s="7">
        <f>SUMIFS('1609'!N:N,'1609'!H:H,A34,'1609'!C:C,B34)</f>
        <v>0</v>
      </c>
      <c r="Q34" s="7">
        <f>SUMIFS('1610'!N:N,'1610'!H:H,A34,'1610'!C:C,B34)</f>
        <v>0</v>
      </c>
      <c r="R34" s="7">
        <f>SUMIFS('1611'!N:N,'1611'!H:H,A34,'1611'!C:C,B34)</f>
        <v>0</v>
      </c>
      <c r="S34" s="7">
        <f>SUMIFS('1612'!N:N,'1612'!H:H,A34,'1612'!C:C,B34)</f>
        <v>0</v>
      </c>
      <c r="T34" s="7">
        <f>SUMIFS('1701'!N:N,'1701'!H:H,A34,'1701'!C:C,B34)</f>
        <v>0</v>
      </c>
      <c r="U34" s="7">
        <f>SUMIFS('1702'!N:N,'1702'!H:H,A34,'1702'!C:C,B34)</f>
        <v>0</v>
      </c>
      <c r="V34" s="7">
        <f>SUMIFS('1703'!N:N,'1703'!H:H,A34,'1703'!C:C,B34)</f>
        <v>0</v>
      </c>
      <c r="W34" s="7">
        <f>SUMIFS('1704'!N:N,'1704'!H:H,A34,'1704'!C:C,B34)</f>
        <v>0</v>
      </c>
      <c r="X34" s="7">
        <f>SUMIFS('1705'!N:N,'1705'!H:H,A34,'1705'!C:C,B34)</f>
        <v>0</v>
      </c>
      <c r="Y34" s="7">
        <f>SUMIFS('1706'!N:N,'1706'!H:H,A34,'1706'!C:C,B34)</f>
        <v>0</v>
      </c>
      <c r="Z34" s="7">
        <f>SUMIFS('1707'!N:N,'1707'!H:H,A34,'1707'!C:C,B34)</f>
        <v>0</v>
      </c>
      <c r="AA34" s="7">
        <f>SUMIFS('1708'!N:N,'1708'!H:H,A34,'1708'!C:C,B34)</f>
        <v>0</v>
      </c>
      <c r="AB34" s="7">
        <f>SUMIFS('1709'!N:N,'1709'!H:H,A34,'1709'!C:C,B34)</f>
        <v>0</v>
      </c>
      <c r="AC34" s="7">
        <f>SUMIFS('1710'!N:N,'1710'!H:H,A34,'1710'!C:C,B34)</f>
        <v>0</v>
      </c>
      <c r="AD34" s="7">
        <f>SUMIFS('1711'!N:N,'1711'!H:H,A34,'1711'!C:C,B34)</f>
        <v>33.49</v>
      </c>
      <c r="AE34" s="7">
        <f>SUMIFS('1712'!N:N,'1712'!H:H,A34,'1712'!C:C,B34)</f>
        <v>10</v>
      </c>
      <c r="AF34" s="7">
        <f>SUMIFS('1801'!N:N,'1801'!H:H,A34,'1801'!C:C,B34)</f>
        <v>18.02</v>
      </c>
      <c r="AG34" s="7">
        <f>SUMIFS('1802'!N:N,'1802'!H:H,A34,'1802'!C:C,B34)</f>
        <v>18.02</v>
      </c>
      <c r="AH34" s="7">
        <f t="shared" si="0"/>
        <v>79.53</v>
      </c>
    </row>
    <row r="35" spans="1:34">
      <c r="A35" s="5" t="s">
        <v>84</v>
      </c>
      <c r="B35" s="6" t="s">
        <v>16</v>
      </c>
      <c r="C35" s="7">
        <f>SUMIFS('1508'!N:N,'1508'!H:H,A35,'1508'!C:C,B35)</f>
        <v>0</v>
      </c>
      <c r="D35" s="7">
        <f>SUMIFS('1509'!N:N,'1509'!H:H,A35,'1509'!C:C,B35)</f>
        <v>0</v>
      </c>
      <c r="E35" s="7">
        <f>SUMIFS('1510'!N:N,'1510'!H:H,A35,'1510'!C:C,B35)</f>
        <v>0</v>
      </c>
      <c r="F35" s="7">
        <f>SUMIFS('1511'!N:N,'1511'!H:H,A35,'1511'!C:C,B35)</f>
        <v>0</v>
      </c>
      <c r="G35" s="7">
        <f>SUMIFS('1512'!N:N,'1512'!H:H,A35,'1512'!C:C,B35)</f>
        <v>0</v>
      </c>
      <c r="H35" s="7">
        <f>SUMIFS('1601'!N:N,'1601'!H:H,A35,'1601'!C:C,B35)</f>
        <v>6.93</v>
      </c>
      <c r="I35" s="7">
        <f>SUMIFS('1602'!N:N,'1602'!H:H,A35,'1602'!C:C,B35)</f>
        <v>8.78</v>
      </c>
      <c r="J35" s="7">
        <f>SUMIFS('1603'!N:N,'1603'!H:H,A35,'1603'!C:C,B35)</f>
        <v>19.11</v>
      </c>
      <c r="K35" s="7">
        <f>SUMIFS('1604'!N:N,'1604'!H:H,A35,'1604'!C:C,B35)</f>
        <v>19.97</v>
      </c>
      <c r="L35" s="7">
        <f>SUMIFS('1605'!N:N,'1605'!H:H,A35,'1605'!C:C,B35)</f>
        <v>20.76</v>
      </c>
      <c r="M35" s="7">
        <f>SUMIFS('1606'!N:N,'1606'!H:H,A35,'1606'!C:C,B35)</f>
        <v>15.54</v>
      </c>
      <c r="N35" s="7">
        <f>SUMIFS('1607'!N:N,'1607'!H:H,A35,'1607'!C:C,B35)</f>
        <v>16.49</v>
      </c>
      <c r="O35" s="7">
        <f>SUMIFS('1608'!N:N,'1608'!H:H,A35,'1608'!C:C,B35)</f>
        <v>13.81</v>
      </c>
      <c r="P35" s="7">
        <f>SUMIFS('1609'!N:N,'1609'!H:H,A35,'1609'!C:C,B35)</f>
        <v>11.42</v>
      </c>
      <c r="Q35" s="7">
        <f>SUMIFS('1610'!N:N,'1610'!H:H,A35,'1610'!C:C,B35)</f>
        <v>3.76</v>
      </c>
      <c r="R35" s="7">
        <f>SUMIFS('1611'!N:N,'1611'!H:H,A35,'1611'!C:C,B35)</f>
        <v>23.77</v>
      </c>
      <c r="S35" s="7">
        <f>SUMIFS('1612'!N:N,'1612'!H:H,A35,'1612'!C:C,B35)</f>
        <v>26.31</v>
      </c>
      <c r="T35" s="7">
        <f>SUMIFS('1701'!N:N,'1701'!H:H,A35,'1701'!C:C,B35)</f>
        <v>25.3</v>
      </c>
      <c r="U35" s="7">
        <f>SUMIFS('1702'!N:N,'1702'!H:H,A35,'1702'!C:C,B35)</f>
        <v>25.13</v>
      </c>
      <c r="V35" s="7">
        <f>SUMIFS('1703'!N:N,'1703'!H:H,A35,'1703'!C:C,B35)</f>
        <v>29.11</v>
      </c>
      <c r="W35" s="7">
        <f>SUMIFS('1704'!N:N,'1704'!H:H,A35,'1704'!C:C,B35)</f>
        <v>24.78</v>
      </c>
      <c r="X35" s="7">
        <f>SUMIFS('1705'!N:N,'1705'!H:H,A35,'1705'!C:C,B35)</f>
        <v>24.86</v>
      </c>
      <c r="Y35" s="7">
        <f>SUMIFS('1706'!N:N,'1706'!H:H,A35,'1706'!C:C,B35)</f>
        <v>24.88</v>
      </c>
      <c r="Z35" s="7">
        <f>SUMIFS('1707'!N:N,'1707'!H:H,A35,'1707'!C:C,B35)</f>
        <v>29.28</v>
      </c>
      <c r="AA35" s="7">
        <f>SUMIFS('1708'!N:N,'1708'!H:H,A35,'1708'!C:C,B35)</f>
        <v>38.37</v>
      </c>
      <c r="AB35" s="7">
        <f>SUMIFS('1709'!N:N,'1709'!H:H,A35,'1709'!C:C,B35)</f>
        <v>26.74</v>
      </c>
      <c r="AC35" s="7">
        <f>SUMIFS('1710'!N:N,'1710'!H:H,A35,'1710'!C:C,B35)</f>
        <v>24.25</v>
      </c>
      <c r="AD35" s="7">
        <f>SUMIFS('1711'!N:N,'1711'!H:H,A35,'1711'!C:C,B35)</f>
        <v>25.66</v>
      </c>
      <c r="AE35" s="7">
        <f>SUMIFS('1712'!N:N,'1712'!H:H,A35,'1712'!C:C,B35)</f>
        <v>23.69</v>
      </c>
      <c r="AF35" s="7">
        <f>SUMIFS('1801'!N:N,'1801'!H:H,A35,'1801'!C:C,B35)</f>
        <v>24.68</v>
      </c>
      <c r="AG35" s="7">
        <f>SUMIFS('1802'!N:N,'1802'!H:H,A35,'1802'!C:C,B35)</f>
        <v>52.1</v>
      </c>
      <c r="AH35" s="7">
        <f t="shared" ref="AH35:AH66" si="1">SUM(C35:AG35)</f>
        <v>585.48</v>
      </c>
    </row>
    <row r="36" spans="1:34">
      <c r="A36" s="5" t="s">
        <v>84</v>
      </c>
      <c r="B36" s="6" t="s">
        <v>153</v>
      </c>
      <c r="C36" s="7">
        <f>SUMIFS('1508'!N:N,'1508'!H:H,A36,'1508'!C:C,B36)</f>
        <v>0</v>
      </c>
      <c r="D36" s="7">
        <f>SUMIFS('1509'!N:N,'1509'!H:H,A36,'1509'!C:C,B36)</f>
        <v>0</v>
      </c>
      <c r="E36" s="7">
        <f>SUMIFS('1510'!N:N,'1510'!H:H,A36,'1510'!C:C,B36)</f>
        <v>0</v>
      </c>
      <c r="F36" s="7">
        <f>SUMIFS('1511'!N:N,'1511'!H:H,A36,'1511'!C:C,B36)</f>
        <v>0</v>
      </c>
      <c r="G36" s="7">
        <f>SUMIFS('1512'!N:N,'1512'!H:H,A36,'1512'!C:C,B36)</f>
        <v>0</v>
      </c>
      <c r="H36" s="7">
        <f>SUMIFS('1601'!N:N,'1601'!H:H,A36,'1601'!C:C,B36)</f>
        <v>0</v>
      </c>
      <c r="I36" s="7">
        <f>SUMIFS('1602'!N:N,'1602'!H:H,A36,'1602'!C:C,B36)</f>
        <v>0</v>
      </c>
      <c r="J36" s="7">
        <f>SUMIFS('1603'!N:N,'1603'!H:H,A36,'1603'!C:C,B36)</f>
        <v>0</v>
      </c>
      <c r="K36" s="7">
        <f>SUMIFS('1604'!N:N,'1604'!H:H,A36,'1604'!C:C,B36)</f>
        <v>0</v>
      </c>
      <c r="L36" s="7">
        <f>SUMIFS('1605'!N:N,'1605'!H:H,A36,'1605'!C:C,B36)</f>
        <v>0</v>
      </c>
      <c r="M36" s="7">
        <f>SUMIFS('1606'!N:N,'1606'!H:H,A36,'1606'!C:C,B36)</f>
        <v>0</v>
      </c>
      <c r="N36" s="7">
        <f>SUMIFS('1607'!N:N,'1607'!H:H,A36,'1607'!C:C,B36)</f>
        <v>0</v>
      </c>
      <c r="O36" s="7">
        <f>SUMIFS('1608'!N:N,'1608'!H:H,A36,'1608'!C:C,B36)</f>
        <v>0</v>
      </c>
      <c r="P36" s="7">
        <f>SUMIFS('1609'!N:N,'1609'!H:H,A36,'1609'!C:C,B36)</f>
        <v>2.5</v>
      </c>
      <c r="Q36" s="7">
        <f>SUMIFS('1610'!N:N,'1610'!H:H,A36,'1610'!C:C,B36)</f>
        <v>2.5</v>
      </c>
      <c r="R36" s="7">
        <f>SUMIFS('1611'!N:N,'1611'!H:H,A36,'1611'!C:C,B36)</f>
        <v>2.5</v>
      </c>
      <c r="S36" s="7">
        <f>SUMIFS('1612'!N:N,'1612'!H:H,A36,'1612'!C:C,B36)</f>
        <v>2.5</v>
      </c>
      <c r="T36" s="7">
        <f>SUMIFS('1701'!N:N,'1701'!H:H,A36,'1701'!C:C,B36)</f>
        <v>2.5</v>
      </c>
      <c r="U36" s="7">
        <f>SUMIFS('1702'!N:N,'1702'!H:H,A36,'1702'!C:C,B36)</f>
        <v>2.5</v>
      </c>
      <c r="V36" s="7">
        <f>SUMIFS('1703'!N:N,'1703'!H:H,A36,'1703'!C:C,B36)</f>
        <v>2.5</v>
      </c>
      <c r="W36" s="7">
        <f>SUMIFS('1704'!N:N,'1704'!H:H,A36,'1704'!C:C,B36)</f>
        <v>2.5</v>
      </c>
      <c r="X36" s="7">
        <f>SUMIFS('1705'!N:N,'1705'!H:H,A36,'1705'!C:C,B36)</f>
        <v>2.5</v>
      </c>
      <c r="Y36" s="7">
        <f>SUMIFS('1706'!N:N,'1706'!H:H,A36,'1706'!C:C,B36)</f>
        <v>2.5</v>
      </c>
      <c r="Z36" s="7">
        <f>SUMIFS('1707'!N:N,'1707'!H:H,A36,'1707'!C:C,B36)</f>
        <v>2.5</v>
      </c>
      <c r="AA36" s="7">
        <f>SUMIFS('1708'!N:N,'1708'!H:H,A36,'1708'!C:C,B36)</f>
        <v>2.5</v>
      </c>
      <c r="AB36" s="7">
        <f>SUMIFS('1709'!N:N,'1709'!H:H,A36,'1709'!C:C,B36)</f>
        <v>2.5</v>
      </c>
      <c r="AC36" s="7">
        <f>SUMIFS('1710'!N:N,'1710'!H:H,A36,'1710'!C:C,B36)</f>
        <v>2.5</v>
      </c>
      <c r="AD36" s="7">
        <f>SUMIFS('1711'!N:N,'1711'!H:H,A36,'1711'!C:C,B36)</f>
        <v>2.5</v>
      </c>
      <c r="AE36" s="7">
        <f>SUMIFS('1712'!N:N,'1712'!H:H,A36,'1712'!C:C,B36)</f>
        <v>2.5</v>
      </c>
      <c r="AF36" s="7">
        <f>SUMIFS('1801'!N:N,'1801'!H:H,A36,'1801'!C:C,B36)</f>
        <v>2.5</v>
      </c>
      <c r="AG36" s="7">
        <f>SUMIFS('1802'!N:N,'1802'!H:H,A36,'1802'!C:C,B36)</f>
        <v>2.5</v>
      </c>
      <c r="AH36" s="7">
        <f t="shared" si="1"/>
        <v>45</v>
      </c>
    </row>
    <row r="37" spans="1:34">
      <c r="A37" s="5" t="s">
        <v>233</v>
      </c>
      <c r="B37" s="6" t="s">
        <v>16</v>
      </c>
      <c r="C37" s="7">
        <f>SUMIFS('1508'!N:N,'1508'!H:H,A37,'1508'!C:C,B37)</f>
        <v>0</v>
      </c>
      <c r="D37" s="7">
        <f>SUMIFS('1509'!N:N,'1509'!H:H,A37,'1509'!C:C,B37)</f>
        <v>0</v>
      </c>
      <c r="E37" s="7">
        <f>SUMIFS('1510'!N:N,'1510'!H:H,A37,'1510'!C:C,B37)</f>
        <v>0</v>
      </c>
      <c r="F37" s="7">
        <f>SUMIFS('1511'!N:N,'1511'!H:H,A37,'1511'!C:C,B37)</f>
        <v>0</v>
      </c>
      <c r="G37" s="7">
        <f>SUMIFS('1512'!N:N,'1512'!H:H,A37,'1512'!C:C,B37)</f>
        <v>0</v>
      </c>
      <c r="H37" s="7">
        <f>SUMIFS('1601'!N:N,'1601'!H:H,A37,'1601'!C:C,B37)</f>
        <v>0</v>
      </c>
      <c r="I37" s="7">
        <f>SUMIFS('1602'!N:N,'1602'!H:H,A37,'1602'!C:C,B37)</f>
        <v>0</v>
      </c>
      <c r="J37" s="7">
        <f>SUMIFS('1603'!N:N,'1603'!H:H,A37,'1603'!C:C,B37)</f>
        <v>0</v>
      </c>
      <c r="K37" s="7">
        <f>SUMIFS('1604'!N:N,'1604'!H:H,A37,'1604'!C:C,B37)</f>
        <v>0</v>
      </c>
      <c r="L37" s="7">
        <f>SUMIFS('1605'!N:N,'1605'!H:H,A37,'1605'!C:C,B37)</f>
        <v>0</v>
      </c>
      <c r="M37" s="7">
        <f>SUMIFS('1606'!N:N,'1606'!H:H,A37,'1606'!C:C,B37)</f>
        <v>0</v>
      </c>
      <c r="N37" s="7">
        <f>SUMIFS('1607'!N:N,'1607'!H:H,A37,'1607'!C:C,B37)</f>
        <v>0</v>
      </c>
      <c r="O37" s="7">
        <f>SUMIFS('1608'!N:N,'1608'!H:H,A37,'1608'!C:C,B37)</f>
        <v>0</v>
      </c>
      <c r="P37" s="7">
        <f>SUMIFS('1609'!N:N,'1609'!H:H,A37,'1609'!C:C,B37)</f>
        <v>0</v>
      </c>
      <c r="Q37" s="7">
        <f>SUMIFS('1610'!N:N,'1610'!H:H,A37,'1610'!C:C,B37)</f>
        <v>0</v>
      </c>
      <c r="R37" s="7">
        <f>SUMIFS('1611'!N:N,'1611'!H:H,A37,'1611'!C:C,B37)</f>
        <v>0</v>
      </c>
      <c r="S37" s="7">
        <f>SUMIFS('1612'!N:N,'1612'!H:H,A37,'1612'!C:C,B37)</f>
        <v>0</v>
      </c>
      <c r="T37" s="7">
        <f>SUMIFS('1701'!N:N,'1701'!H:H,A37,'1701'!C:C,B37)</f>
        <v>0</v>
      </c>
      <c r="U37" s="7">
        <f>SUMIFS('1702'!N:N,'1702'!H:H,A37,'1702'!C:C,B37)</f>
        <v>0</v>
      </c>
      <c r="V37" s="7">
        <f>SUMIFS('1703'!N:N,'1703'!H:H,A37,'1703'!C:C,B37)</f>
        <v>20</v>
      </c>
      <c r="W37" s="7">
        <f>SUMIFS('1704'!N:N,'1704'!H:H,A37,'1704'!C:C,B37)</f>
        <v>0</v>
      </c>
      <c r="X37" s="7">
        <f>SUMIFS('1705'!N:N,'1705'!H:H,A37,'1705'!C:C,B37)</f>
        <v>0</v>
      </c>
      <c r="Y37" s="7">
        <f>SUMIFS('1706'!N:N,'1706'!H:H,A37,'1706'!C:C,B37)</f>
        <v>0</v>
      </c>
      <c r="Z37" s="7">
        <f>SUMIFS('1707'!N:N,'1707'!H:H,A37,'1707'!C:C,B37)</f>
        <v>0</v>
      </c>
      <c r="AA37" s="7">
        <f>SUMIFS('1708'!N:N,'1708'!H:H,A37,'1708'!C:C,B37)</f>
        <v>0</v>
      </c>
      <c r="AB37" s="7">
        <f>SUMIFS('1709'!N:N,'1709'!H:H,A37,'1709'!C:C,B37)</f>
        <v>0</v>
      </c>
      <c r="AC37" s="7">
        <f>SUMIFS('1710'!N:N,'1710'!H:H,A37,'1710'!C:C,B37)</f>
        <v>0</v>
      </c>
      <c r="AD37" s="7">
        <f>SUMIFS('1711'!N:N,'1711'!H:H,A37,'1711'!C:C,B37)</f>
        <v>0</v>
      </c>
      <c r="AE37" s="7">
        <f>SUMIFS('1712'!N:N,'1712'!H:H,A37,'1712'!C:C,B37)</f>
        <v>0</v>
      </c>
      <c r="AF37" s="7">
        <f>SUMIFS('1801'!N:N,'1801'!H:H,A37,'1801'!C:C,B37)</f>
        <v>0</v>
      </c>
      <c r="AG37" s="7">
        <f>SUMIFS('1802'!N:N,'1802'!H:H,A37,'1802'!C:C,B37)</f>
        <v>0</v>
      </c>
      <c r="AH37" s="7">
        <f t="shared" si="1"/>
        <v>20</v>
      </c>
    </row>
    <row r="38" spans="1:34">
      <c r="A38" s="5" t="s">
        <v>27</v>
      </c>
      <c r="B38" s="6" t="s">
        <v>26</v>
      </c>
      <c r="C38" s="7">
        <f>SUMIFS('1508'!N:N,'1508'!H:H,A38,'1508'!C:C,B38)</f>
        <v>40</v>
      </c>
      <c r="D38" s="7">
        <f>SUMIFS('1509'!N:N,'1509'!H:H,A38,'1509'!C:C,B38)</f>
        <v>40</v>
      </c>
      <c r="E38" s="7">
        <f>SUMIFS('1510'!N:N,'1510'!H:H,A38,'1510'!C:C,B38)</f>
        <v>40</v>
      </c>
      <c r="F38" s="7">
        <f>SUMIFS('1511'!N:N,'1511'!H:H,A38,'1511'!C:C,B38)</f>
        <v>40</v>
      </c>
      <c r="G38" s="7">
        <f>SUMIFS('1512'!N:N,'1512'!H:H,A38,'1512'!C:C,B38)</f>
        <v>40</v>
      </c>
      <c r="H38" s="7">
        <f>SUMIFS('1601'!N:N,'1601'!H:H,A38,'1601'!C:C,B38)</f>
        <v>190</v>
      </c>
      <c r="I38" s="7">
        <f>SUMIFS('1602'!N:N,'1602'!H:H,A38,'1602'!C:C,B38)</f>
        <v>190</v>
      </c>
      <c r="J38" s="7">
        <f>SUMIFS('1603'!N:N,'1603'!H:H,A38,'1603'!C:C,B38)</f>
        <v>190</v>
      </c>
      <c r="K38" s="7">
        <f>SUMIFS('1604'!N:N,'1604'!H:H,A38,'1604'!C:C,B38)</f>
        <v>190</v>
      </c>
      <c r="L38" s="7">
        <f>SUMIFS('1605'!N:N,'1605'!H:H,A38,'1605'!C:C,B38)</f>
        <v>192.07</v>
      </c>
      <c r="M38" s="7">
        <f>SUMIFS('1606'!N:N,'1606'!H:H,A38,'1606'!C:C,B38)</f>
        <v>202.9</v>
      </c>
      <c r="N38" s="7">
        <f>SUMIFS('1607'!N:N,'1607'!H:H,A38,'1607'!C:C,B38)</f>
        <v>43.26</v>
      </c>
      <c r="O38" s="7">
        <f>SUMIFS('1608'!N:N,'1608'!H:H,A38,'1608'!C:C,B38)</f>
        <v>46.85</v>
      </c>
      <c r="P38" s="7">
        <f>SUMIFS('1609'!N:N,'1609'!H:H,A38,'1609'!C:C,B38)</f>
        <v>67.74</v>
      </c>
      <c r="Q38" s="7">
        <f>SUMIFS('1610'!N:N,'1610'!H:H,A38,'1610'!C:C,B38)</f>
        <v>40</v>
      </c>
      <c r="R38" s="7">
        <f>SUMIFS('1611'!N:N,'1611'!H:H,A38,'1611'!C:C,B38)</f>
        <v>545.95</v>
      </c>
      <c r="S38" s="7">
        <f>SUMIFS('1612'!N:N,'1612'!H:H,A38,'1612'!C:C,B38)</f>
        <v>554.43</v>
      </c>
      <c r="T38" s="7">
        <f>SUMIFS('1701'!N:N,'1701'!H:H,A38,'1701'!C:C,B38)</f>
        <v>54.12</v>
      </c>
      <c r="U38" s="7">
        <f>SUMIFS('1702'!N:N,'1702'!H:H,A38,'1702'!C:C,B38)</f>
        <v>49.66</v>
      </c>
      <c r="V38" s="7">
        <f>SUMIFS('1703'!N:N,'1703'!H:H,A38,'1703'!C:C,B38)</f>
        <v>61.04</v>
      </c>
      <c r="W38" s="7">
        <f>SUMIFS('1704'!N:N,'1704'!H:H,A38,'1704'!C:C,B38)</f>
        <v>49.61</v>
      </c>
      <c r="X38" s="7">
        <f>SUMIFS('1705'!N:N,'1705'!H:H,A38,'1705'!C:C,B38)</f>
        <v>52.72</v>
      </c>
      <c r="Y38" s="7">
        <f>SUMIFS('1706'!N:N,'1706'!H:H,A38,'1706'!C:C,B38)</f>
        <v>51.67</v>
      </c>
      <c r="Z38" s="7">
        <f>SUMIFS('1707'!N:N,'1707'!H:H,A38,'1707'!C:C,B38)</f>
        <v>60.25</v>
      </c>
      <c r="AA38" s="7">
        <f>SUMIFS('1708'!N:N,'1708'!H:H,A38,'1708'!C:C,B38)</f>
        <v>50.05</v>
      </c>
      <c r="AB38" s="7">
        <f>SUMIFS('1709'!N:N,'1709'!H:H,A38,'1709'!C:C,B38)</f>
        <v>55.3</v>
      </c>
      <c r="AC38" s="7">
        <f>SUMIFS('1710'!N:N,'1710'!H:H,A38,'1710'!C:C,B38)</f>
        <v>591.78</v>
      </c>
      <c r="AD38" s="7">
        <f>SUMIFS('1711'!N:N,'1711'!H:H,A38,'1711'!C:C,B38)</f>
        <v>312.49</v>
      </c>
      <c r="AE38" s="7">
        <f>SUMIFS('1712'!N:N,'1712'!H:H,A38,'1712'!C:C,B38)</f>
        <v>0</v>
      </c>
      <c r="AF38" s="7">
        <f>SUMIFS('1801'!N:N,'1801'!H:H,A38,'1801'!C:C,B38)</f>
        <v>0</v>
      </c>
      <c r="AG38" s="7">
        <f>SUMIFS('1802'!N:N,'1802'!H:H,A38,'1802'!C:C,B38)</f>
        <v>0</v>
      </c>
      <c r="AH38" s="7">
        <f t="shared" si="1"/>
        <v>4041.89</v>
      </c>
    </row>
    <row r="39" spans="1:34">
      <c r="A39" s="5" t="s">
        <v>307</v>
      </c>
      <c r="B39" s="6" t="s">
        <v>20</v>
      </c>
      <c r="C39" s="7">
        <f>SUMIFS('1508'!N:N,'1508'!H:H,A39,'1508'!C:C,B39)</f>
        <v>0</v>
      </c>
      <c r="D39" s="7">
        <f>SUMIFS('1509'!N:N,'1509'!H:H,A39,'1509'!C:C,B39)</f>
        <v>0</v>
      </c>
      <c r="E39" s="7">
        <f>SUMIFS('1510'!N:N,'1510'!H:H,A39,'1510'!C:C,B39)</f>
        <v>0</v>
      </c>
      <c r="F39" s="7">
        <f>SUMIFS('1511'!N:N,'1511'!H:H,A39,'1511'!C:C,B39)</f>
        <v>0</v>
      </c>
      <c r="G39" s="7">
        <f>SUMIFS('1512'!N:N,'1512'!H:H,A39,'1512'!C:C,B39)</f>
        <v>0</v>
      </c>
      <c r="H39" s="7">
        <f>SUMIFS('1601'!N:N,'1601'!H:H,A39,'1601'!C:C,B39)</f>
        <v>0</v>
      </c>
      <c r="I39" s="7">
        <f>SUMIFS('1602'!N:N,'1602'!H:H,A39,'1602'!C:C,B39)</f>
        <v>0</v>
      </c>
      <c r="J39" s="7">
        <f>SUMIFS('1603'!N:N,'1603'!H:H,A39,'1603'!C:C,B39)</f>
        <v>0</v>
      </c>
      <c r="K39" s="7">
        <f>SUMIFS('1604'!N:N,'1604'!H:H,A39,'1604'!C:C,B39)</f>
        <v>0</v>
      </c>
      <c r="L39" s="7">
        <f>SUMIFS('1605'!N:N,'1605'!H:H,A39,'1605'!C:C,B39)</f>
        <v>0</v>
      </c>
      <c r="M39" s="7">
        <f>SUMIFS('1606'!N:N,'1606'!H:H,A39,'1606'!C:C,B39)</f>
        <v>0</v>
      </c>
      <c r="N39" s="7">
        <f>SUMIFS('1607'!N:N,'1607'!H:H,A39,'1607'!C:C,B39)</f>
        <v>0</v>
      </c>
      <c r="O39" s="7">
        <f>SUMIFS('1608'!N:N,'1608'!H:H,A39,'1608'!C:C,B39)</f>
        <v>0</v>
      </c>
      <c r="P39" s="7">
        <f>SUMIFS('1609'!N:N,'1609'!H:H,A39,'1609'!C:C,B39)</f>
        <v>0</v>
      </c>
      <c r="Q39" s="7">
        <f>SUMIFS('1610'!N:N,'1610'!H:H,A39,'1610'!C:C,B39)</f>
        <v>0</v>
      </c>
      <c r="R39" s="7">
        <f>SUMIFS('1611'!N:N,'1611'!H:H,A39,'1611'!C:C,B39)</f>
        <v>0</v>
      </c>
      <c r="S39" s="7">
        <f>SUMIFS('1612'!N:N,'1612'!H:H,A39,'1612'!C:C,B39)</f>
        <v>0</v>
      </c>
      <c r="T39" s="7">
        <f>SUMIFS('1701'!N:N,'1701'!H:H,A39,'1701'!C:C,B39)</f>
        <v>0</v>
      </c>
      <c r="U39" s="7">
        <f>SUMIFS('1702'!N:N,'1702'!H:H,A39,'1702'!C:C,B39)</f>
        <v>0</v>
      </c>
      <c r="V39" s="7">
        <f>SUMIFS('1703'!N:N,'1703'!H:H,A39,'1703'!C:C,B39)</f>
        <v>0</v>
      </c>
      <c r="W39" s="7">
        <f>SUMIFS('1704'!N:N,'1704'!H:H,A39,'1704'!C:C,B39)</f>
        <v>0</v>
      </c>
      <c r="X39" s="7">
        <f>SUMIFS('1705'!N:N,'1705'!H:H,A39,'1705'!C:C,B39)</f>
        <v>0</v>
      </c>
      <c r="Y39" s="7">
        <f>SUMIFS('1706'!N:N,'1706'!H:H,A39,'1706'!C:C,B39)</f>
        <v>0</v>
      </c>
      <c r="Z39" s="7">
        <f>SUMIFS('1707'!N:N,'1707'!H:H,A39,'1707'!C:C,B39)</f>
        <v>0</v>
      </c>
      <c r="AA39" s="7">
        <f>SUMIFS('1708'!N:N,'1708'!H:H,A39,'1708'!C:C,B39)</f>
        <v>0</v>
      </c>
      <c r="AB39" s="7">
        <f>SUMIFS('1709'!N:N,'1709'!H:H,A39,'1709'!C:C,B39)</f>
        <v>0</v>
      </c>
      <c r="AC39" s="7">
        <f>SUMIFS('1710'!N:N,'1710'!H:H,A39,'1710'!C:C,B39)</f>
        <v>0</v>
      </c>
      <c r="AD39" s="7">
        <f>SUMIFS('1711'!N:N,'1711'!H:H,A39,'1711'!C:C,B39)</f>
        <v>0</v>
      </c>
      <c r="AE39" s="7">
        <f>SUMIFS('1712'!N:N,'1712'!H:H,A39,'1712'!C:C,B39)</f>
        <v>8.1</v>
      </c>
      <c r="AF39" s="7">
        <f>SUMIFS('1801'!N:N,'1801'!H:H,A39,'1801'!C:C,B39)</f>
        <v>5</v>
      </c>
      <c r="AG39" s="7">
        <f>SUMIFS('1802'!N:N,'1802'!H:H,A39,'1802'!C:C,B39)</f>
        <v>5</v>
      </c>
      <c r="AH39" s="7">
        <f t="shared" si="1"/>
        <v>18.1</v>
      </c>
    </row>
    <row r="40" spans="1:34">
      <c r="A40" s="5" t="s">
        <v>83</v>
      </c>
      <c r="B40" s="6" t="s">
        <v>16</v>
      </c>
      <c r="C40" s="7">
        <f>SUMIFS('1508'!N:N,'1508'!H:H,A40,'1508'!C:C,B40)</f>
        <v>0</v>
      </c>
      <c r="D40" s="7">
        <f>SUMIFS('1509'!N:N,'1509'!H:H,A40,'1509'!C:C,B40)</f>
        <v>0</v>
      </c>
      <c r="E40" s="7">
        <f>SUMIFS('1510'!N:N,'1510'!H:H,A40,'1510'!C:C,B40)</f>
        <v>0</v>
      </c>
      <c r="F40" s="7">
        <f>SUMIFS('1511'!N:N,'1511'!H:H,A40,'1511'!C:C,B40)</f>
        <v>0</v>
      </c>
      <c r="G40" s="7">
        <f>SUMIFS('1512'!N:N,'1512'!H:H,A40,'1512'!C:C,B40)</f>
        <v>0</v>
      </c>
      <c r="H40" s="7">
        <f>SUMIFS('1601'!N:N,'1601'!H:H,A40,'1601'!C:C,B40)</f>
        <v>96.61</v>
      </c>
      <c r="I40" s="7">
        <f>SUMIFS('1602'!N:N,'1602'!H:H,A40,'1602'!C:C,B40)</f>
        <v>97.54</v>
      </c>
      <c r="J40" s="7">
        <f>SUMIFS('1603'!N:N,'1603'!H:H,A40,'1603'!C:C,B40)</f>
        <v>122.11</v>
      </c>
      <c r="K40" s="7">
        <f>SUMIFS('1604'!N:N,'1604'!H:H,A40,'1604'!C:C,B40)</f>
        <v>131.29</v>
      </c>
      <c r="L40" s="7">
        <f>SUMIFS('1605'!N:N,'1605'!H:H,A40,'1605'!C:C,B40)</f>
        <v>196.53</v>
      </c>
      <c r="M40" s="7">
        <f>SUMIFS('1606'!N:N,'1606'!H:H,A40,'1606'!C:C,B40)</f>
        <v>196.31</v>
      </c>
      <c r="N40" s="7">
        <f>SUMIFS('1607'!N:N,'1607'!H:H,A40,'1607'!C:C,B40)</f>
        <v>193.92</v>
      </c>
      <c r="O40" s="7">
        <f>SUMIFS('1608'!N:N,'1608'!H:H,A40,'1608'!C:C,B40)</f>
        <v>197.42</v>
      </c>
      <c r="P40" s="7">
        <f>SUMIFS('1609'!N:N,'1609'!H:H,A40,'1609'!C:C,B40)</f>
        <v>221.54</v>
      </c>
      <c r="Q40" s="7">
        <f>SUMIFS('1610'!N:N,'1610'!H:H,A40,'1610'!C:C,B40)</f>
        <v>198.72</v>
      </c>
      <c r="R40" s="7">
        <f>SUMIFS('1611'!N:N,'1611'!H:H,A40,'1611'!C:C,B40)</f>
        <v>131.95</v>
      </c>
      <c r="S40" s="7">
        <f>SUMIFS('1612'!N:N,'1612'!H:H,A40,'1612'!C:C,B40)</f>
        <v>130.43</v>
      </c>
      <c r="T40" s="7">
        <f>SUMIFS('1701'!N:N,'1701'!H:H,A40,'1701'!C:C,B40)</f>
        <v>493</v>
      </c>
      <c r="U40" s="7">
        <f>SUMIFS('1702'!N:N,'1702'!H:H,A40,'1702'!C:C,B40)</f>
        <v>91.37</v>
      </c>
      <c r="V40" s="7">
        <f>SUMIFS('1703'!N:N,'1703'!H:H,A40,'1703'!C:C,B40)</f>
        <v>226.41</v>
      </c>
      <c r="W40" s="7">
        <f>SUMIFS('1704'!N:N,'1704'!H:H,A40,'1704'!C:C,B40)</f>
        <v>153.26</v>
      </c>
      <c r="X40" s="7">
        <f>SUMIFS('1705'!N:N,'1705'!H:H,A40,'1705'!C:C,B40)</f>
        <v>115.47</v>
      </c>
      <c r="Y40" s="7">
        <f>SUMIFS('1706'!N:N,'1706'!H:H,A40,'1706'!C:C,B40)</f>
        <v>138.01</v>
      </c>
      <c r="Z40" s="7">
        <f>SUMIFS('1707'!N:N,'1707'!H:H,A40,'1707'!C:C,B40)</f>
        <v>126.07</v>
      </c>
      <c r="AA40" s="7">
        <f>SUMIFS('1708'!N:N,'1708'!H:H,A40,'1708'!C:C,B40)</f>
        <v>122.89</v>
      </c>
      <c r="AB40" s="7">
        <f>SUMIFS('1709'!N:N,'1709'!H:H,A40,'1709'!C:C,B40)</f>
        <v>137.42</v>
      </c>
      <c r="AC40" s="7">
        <f>SUMIFS('1710'!N:N,'1710'!H:H,A40,'1710'!C:C,B40)</f>
        <v>131.32</v>
      </c>
      <c r="AD40" s="7">
        <f>SUMIFS('1711'!N:N,'1711'!H:H,A40,'1711'!C:C,B40)</f>
        <v>102.23</v>
      </c>
      <c r="AE40" s="7">
        <f>SUMIFS('1712'!N:N,'1712'!H:H,A40,'1712'!C:C,B40)</f>
        <v>96.35</v>
      </c>
      <c r="AF40" s="7">
        <f>SUMIFS('1801'!N:N,'1801'!H:H,A40,'1801'!C:C,B40)</f>
        <v>1455.71</v>
      </c>
      <c r="AG40" s="7">
        <f>SUMIFS('1802'!N:N,'1802'!H:H,A40,'1802'!C:C,B40)</f>
        <v>1456.07</v>
      </c>
      <c r="AH40" s="7">
        <f t="shared" si="1"/>
        <v>6759.95</v>
      </c>
    </row>
    <row r="41" spans="1:34">
      <c r="A41" s="5" t="s">
        <v>230</v>
      </c>
      <c r="B41" s="6" t="s">
        <v>20</v>
      </c>
      <c r="C41" s="7">
        <f>SUMIFS('1508'!N:N,'1508'!H:H,A41,'1508'!C:C,B41)</f>
        <v>0</v>
      </c>
      <c r="D41" s="7">
        <f>SUMIFS('1509'!N:N,'1509'!H:H,A41,'1509'!C:C,B41)</f>
        <v>0</v>
      </c>
      <c r="E41" s="7">
        <f>SUMIFS('1510'!N:N,'1510'!H:H,A41,'1510'!C:C,B41)</f>
        <v>0</v>
      </c>
      <c r="F41" s="7">
        <f>SUMIFS('1511'!N:N,'1511'!H:H,A41,'1511'!C:C,B41)</f>
        <v>0</v>
      </c>
      <c r="G41" s="7">
        <f>SUMIFS('1512'!N:N,'1512'!H:H,A41,'1512'!C:C,B41)</f>
        <v>0</v>
      </c>
      <c r="H41" s="7">
        <f>SUMIFS('1601'!N:N,'1601'!H:H,A41,'1601'!C:C,B41)</f>
        <v>0</v>
      </c>
      <c r="I41" s="7">
        <f>SUMIFS('1602'!N:N,'1602'!H:H,A41,'1602'!C:C,B41)</f>
        <v>0</v>
      </c>
      <c r="J41" s="7">
        <f>SUMIFS('1603'!N:N,'1603'!H:H,A41,'1603'!C:C,B41)</f>
        <v>0</v>
      </c>
      <c r="K41" s="7">
        <f>SUMIFS('1604'!N:N,'1604'!H:H,A41,'1604'!C:C,B41)</f>
        <v>0</v>
      </c>
      <c r="L41" s="7">
        <f>SUMIFS('1605'!N:N,'1605'!H:H,A41,'1605'!C:C,B41)</f>
        <v>0</v>
      </c>
      <c r="M41" s="7">
        <f>SUMIFS('1606'!N:N,'1606'!H:H,A41,'1606'!C:C,B41)</f>
        <v>0</v>
      </c>
      <c r="N41" s="7">
        <f>SUMIFS('1607'!N:N,'1607'!H:H,A41,'1607'!C:C,B41)</f>
        <v>0</v>
      </c>
      <c r="O41" s="7">
        <f>SUMIFS('1608'!N:N,'1608'!H:H,A41,'1608'!C:C,B41)</f>
        <v>0</v>
      </c>
      <c r="P41" s="7">
        <f>SUMIFS('1609'!N:N,'1609'!H:H,A41,'1609'!C:C,B41)</f>
        <v>0</v>
      </c>
      <c r="Q41" s="7">
        <f>SUMIFS('1610'!N:N,'1610'!H:H,A41,'1610'!C:C,B41)</f>
        <v>0</v>
      </c>
      <c r="R41" s="7">
        <f>SUMIFS('1611'!N:N,'1611'!H:H,A41,'1611'!C:C,B41)</f>
        <v>0</v>
      </c>
      <c r="S41" s="7">
        <f>SUMIFS('1612'!N:N,'1612'!H:H,A41,'1612'!C:C,B41)</f>
        <v>0</v>
      </c>
      <c r="T41" s="7">
        <f>SUMIFS('1701'!N:N,'1701'!H:H,A41,'1701'!C:C,B41)</f>
        <v>0</v>
      </c>
      <c r="U41" s="7">
        <f>SUMIFS('1702'!N:N,'1702'!H:H,A41,'1702'!C:C,B41)</f>
        <v>5</v>
      </c>
      <c r="V41" s="7">
        <f>SUMIFS('1703'!N:N,'1703'!H:H,A41,'1703'!C:C,B41)</f>
        <v>8.14</v>
      </c>
      <c r="W41" s="7">
        <f>SUMIFS('1704'!N:N,'1704'!H:H,A41,'1704'!C:C,B41)</f>
        <v>9.54</v>
      </c>
      <c r="X41" s="7">
        <f>SUMIFS('1705'!N:N,'1705'!H:H,A41,'1705'!C:C,B41)</f>
        <v>5</v>
      </c>
      <c r="Y41" s="7">
        <f>SUMIFS('1706'!N:N,'1706'!H:H,A41,'1706'!C:C,B41)</f>
        <v>5</v>
      </c>
      <c r="Z41" s="7">
        <f>SUMIFS('1707'!N:N,'1707'!H:H,A41,'1707'!C:C,B41)</f>
        <v>5</v>
      </c>
      <c r="AA41" s="7">
        <f>SUMIFS('1708'!N:N,'1708'!H:H,A41,'1708'!C:C,B41)</f>
        <v>5</v>
      </c>
      <c r="AB41" s="7">
        <f>SUMIFS('1709'!N:N,'1709'!H:H,A41,'1709'!C:C,B41)</f>
        <v>5.32</v>
      </c>
      <c r="AC41" s="7">
        <f>SUMIFS('1710'!N:N,'1710'!H:H,A41,'1710'!C:C,B41)</f>
        <v>0</v>
      </c>
      <c r="AD41" s="7">
        <f>SUMIFS('1711'!N:N,'1711'!H:H,A41,'1711'!C:C,B41)</f>
        <v>0</v>
      </c>
      <c r="AE41" s="7">
        <f>SUMIFS('1712'!N:N,'1712'!H:H,A41,'1712'!C:C,B41)</f>
        <v>0</v>
      </c>
      <c r="AF41" s="7">
        <f>SUMIFS('1801'!N:N,'1801'!H:H,A41,'1801'!C:C,B41)</f>
        <v>0</v>
      </c>
      <c r="AG41" s="7">
        <f>SUMIFS('1802'!N:N,'1802'!H:H,A41,'1802'!C:C,B41)</f>
        <v>0</v>
      </c>
      <c r="AH41" s="7">
        <f t="shared" si="1"/>
        <v>48</v>
      </c>
    </row>
    <row r="42" spans="1:34">
      <c r="A42" s="5" t="s">
        <v>311</v>
      </c>
      <c r="B42" s="6" t="s">
        <v>20</v>
      </c>
      <c r="C42" s="7">
        <f>SUMIFS('1508'!N:N,'1508'!H:H,A42,'1508'!C:C,B42)</f>
        <v>0</v>
      </c>
      <c r="D42" s="7">
        <f>SUMIFS('1509'!N:N,'1509'!H:H,A42,'1509'!C:C,B42)</f>
        <v>0</v>
      </c>
      <c r="E42" s="7">
        <f>SUMIFS('1510'!N:N,'1510'!H:H,A42,'1510'!C:C,B42)</f>
        <v>0</v>
      </c>
      <c r="F42" s="7">
        <f>SUMIFS('1511'!N:N,'1511'!H:H,A42,'1511'!C:C,B42)</f>
        <v>0</v>
      </c>
      <c r="G42" s="7">
        <f>SUMIFS('1512'!N:N,'1512'!H:H,A42,'1512'!C:C,B42)</f>
        <v>0</v>
      </c>
      <c r="H42" s="7">
        <f>SUMIFS('1601'!N:N,'1601'!H:H,A42,'1601'!C:C,B42)</f>
        <v>0</v>
      </c>
      <c r="I42" s="7">
        <f>SUMIFS('1602'!N:N,'1602'!H:H,A42,'1602'!C:C,B42)</f>
        <v>0</v>
      </c>
      <c r="J42" s="7">
        <f>SUMIFS('1603'!N:N,'1603'!H:H,A42,'1603'!C:C,B42)</f>
        <v>0</v>
      </c>
      <c r="K42" s="7">
        <f>SUMIFS('1604'!N:N,'1604'!H:H,A42,'1604'!C:C,B42)</f>
        <v>0</v>
      </c>
      <c r="L42" s="7">
        <f>SUMIFS('1605'!N:N,'1605'!H:H,A42,'1605'!C:C,B42)</f>
        <v>0</v>
      </c>
      <c r="M42" s="7">
        <f>SUMIFS('1606'!N:N,'1606'!H:H,A42,'1606'!C:C,B42)</f>
        <v>0</v>
      </c>
      <c r="N42" s="7">
        <f>SUMIFS('1607'!N:N,'1607'!H:H,A42,'1607'!C:C,B42)</f>
        <v>0</v>
      </c>
      <c r="O42" s="7">
        <f>SUMIFS('1608'!N:N,'1608'!H:H,A42,'1608'!C:C,B42)</f>
        <v>0</v>
      </c>
      <c r="P42" s="7">
        <f>SUMIFS('1609'!N:N,'1609'!H:H,A42,'1609'!C:C,B42)</f>
        <v>0</v>
      </c>
      <c r="Q42" s="7">
        <f>SUMIFS('1610'!N:N,'1610'!H:H,A42,'1610'!C:C,B42)</f>
        <v>0</v>
      </c>
      <c r="R42" s="7">
        <f>SUMIFS('1611'!N:N,'1611'!H:H,A42,'1611'!C:C,B42)</f>
        <v>0</v>
      </c>
      <c r="S42" s="7">
        <f>SUMIFS('1612'!N:N,'1612'!H:H,A42,'1612'!C:C,B42)</f>
        <v>0</v>
      </c>
      <c r="T42" s="7">
        <f>SUMIFS('1701'!N:N,'1701'!H:H,A42,'1701'!C:C,B42)</f>
        <v>0</v>
      </c>
      <c r="U42" s="7">
        <f>SUMIFS('1702'!N:N,'1702'!H:H,A42,'1702'!C:C,B42)</f>
        <v>0</v>
      </c>
      <c r="V42" s="7">
        <f>SUMIFS('1703'!N:N,'1703'!H:H,A42,'1703'!C:C,B42)</f>
        <v>0</v>
      </c>
      <c r="W42" s="7">
        <f>SUMIFS('1704'!N:N,'1704'!H:H,A42,'1704'!C:C,B42)</f>
        <v>0</v>
      </c>
      <c r="X42" s="7">
        <f>SUMIFS('1705'!N:N,'1705'!H:H,A42,'1705'!C:C,B42)</f>
        <v>0</v>
      </c>
      <c r="Y42" s="7">
        <f>SUMIFS('1706'!N:N,'1706'!H:H,A42,'1706'!C:C,B42)</f>
        <v>0</v>
      </c>
      <c r="Z42" s="7">
        <f>SUMIFS('1707'!N:N,'1707'!H:H,A42,'1707'!C:C,B42)</f>
        <v>0</v>
      </c>
      <c r="AA42" s="7">
        <f>SUMIFS('1708'!N:N,'1708'!H:H,A42,'1708'!C:C,B42)</f>
        <v>0</v>
      </c>
      <c r="AB42" s="7">
        <f>SUMIFS('1709'!N:N,'1709'!H:H,A42,'1709'!C:C,B42)</f>
        <v>0</v>
      </c>
      <c r="AC42" s="7">
        <f>SUMIFS('1710'!N:N,'1710'!H:H,A42,'1710'!C:C,B42)</f>
        <v>0</v>
      </c>
      <c r="AD42" s="7">
        <f>SUMIFS('1711'!N:N,'1711'!H:H,A42,'1711'!C:C,B42)</f>
        <v>0</v>
      </c>
      <c r="AE42" s="7">
        <f>SUMIFS('1712'!N:N,'1712'!H:H,A42,'1712'!C:C,B42)</f>
        <v>0</v>
      </c>
      <c r="AF42" s="7">
        <f>SUMIFS('1801'!N:N,'1801'!H:H,A42,'1801'!C:C,B42)</f>
        <v>0</v>
      </c>
      <c r="AG42" s="7">
        <f>SUMIFS('1802'!N:N,'1802'!H:H,A42,'1802'!C:C,B42)</f>
        <v>0</v>
      </c>
      <c r="AH42" s="7">
        <f t="shared" si="1"/>
        <v>0</v>
      </c>
    </row>
    <row r="43" spans="1:34">
      <c r="A43" s="5" t="s">
        <v>90</v>
      </c>
      <c r="B43" s="6" t="s">
        <v>23</v>
      </c>
      <c r="C43" s="7">
        <f>SUMIFS('1508'!N:N,'1508'!H:H,A43,'1508'!C:C,B43)</f>
        <v>0</v>
      </c>
      <c r="D43" s="7">
        <f>SUMIFS('1509'!N:N,'1509'!H:H,A43,'1509'!C:C,B43)</f>
        <v>0</v>
      </c>
      <c r="E43" s="7">
        <f>SUMIFS('1510'!N:N,'1510'!H:H,A43,'1510'!C:C,B43)</f>
        <v>0</v>
      </c>
      <c r="F43" s="7">
        <f>SUMIFS('1511'!N:N,'1511'!H:H,A43,'1511'!C:C,B43)</f>
        <v>0</v>
      </c>
      <c r="G43" s="7">
        <f>SUMIFS('1512'!N:N,'1512'!H:H,A43,'1512'!C:C,B43)</f>
        <v>0</v>
      </c>
      <c r="H43" s="7">
        <f>SUMIFS('1601'!N:N,'1601'!H:H,A43,'1601'!C:C,B43)</f>
        <v>0</v>
      </c>
      <c r="I43" s="7">
        <f>SUMIFS('1602'!N:N,'1602'!H:H,A43,'1602'!C:C,B43)</f>
        <v>0</v>
      </c>
      <c r="J43" s="7">
        <f>SUMIFS('1603'!N:N,'1603'!H:H,A43,'1603'!C:C,B43)</f>
        <v>0</v>
      </c>
      <c r="K43" s="7">
        <f>SUMIFS('1604'!N:N,'1604'!H:H,A43,'1604'!C:C,B43)</f>
        <v>0</v>
      </c>
      <c r="L43" s="7">
        <f>SUMIFS('1605'!N:N,'1605'!H:H,A43,'1605'!C:C,B43)</f>
        <v>0</v>
      </c>
      <c r="M43" s="7">
        <f>SUMIFS('1606'!N:N,'1606'!H:H,A43,'1606'!C:C,B43)</f>
        <v>0</v>
      </c>
      <c r="N43" s="7">
        <f>SUMIFS('1607'!N:N,'1607'!H:H,A43,'1607'!C:C,B43)</f>
        <v>0</v>
      </c>
      <c r="O43" s="7">
        <f>SUMIFS('1608'!N:N,'1608'!H:H,A43,'1608'!C:C,B43)</f>
        <v>0</v>
      </c>
      <c r="P43" s="7">
        <f>SUMIFS('1609'!N:N,'1609'!H:H,A43,'1609'!C:C,B43)</f>
        <v>0</v>
      </c>
      <c r="Q43" s="7">
        <f>SUMIFS('1610'!N:N,'1610'!H:H,A43,'1610'!C:C,B43)</f>
        <v>0</v>
      </c>
      <c r="R43" s="7">
        <f>SUMIFS('1611'!N:N,'1611'!H:H,A43,'1611'!C:C,B43)</f>
        <v>0</v>
      </c>
      <c r="S43" s="7">
        <f>SUMIFS('1612'!N:N,'1612'!H:H,A43,'1612'!C:C,B43)</f>
        <v>0</v>
      </c>
      <c r="T43" s="7">
        <f>SUMIFS('1701'!N:N,'1701'!H:H,A43,'1701'!C:C,B43)</f>
        <v>0</v>
      </c>
      <c r="U43" s="7">
        <f>SUMIFS('1702'!N:N,'1702'!H:H,A43,'1702'!C:C,B43)</f>
        <v>0</v>
      </c>
      <c r="V43" s="7">
        <f>SUMIFS('1703'!N:N,'1703'!H:H,A43,'1703'!C:C,B43)</f>
        <v>0</v>
      </c>
      <c r="W43" s="7">
        <f>SUMIFS('1704'!N:N,'1704'!H:H,A43,'1704'!C:C,B43)</f>
        <v>0</v>
      </c>
      <c r="X43" s="7">
        <f>SUMIFS('1705'!N:N,'1705'!H:H,A43,'1705'!C:C,B43)</f>
        <v>0</v>
      </c>
      <c r="Y43" s="7">
        <f>SUMIFS('1706'!N:N,'1706'!H:H,A43,'1706'!C:C,B43)</f>
        <v>0</v>
      </c>
      <c r="Z43" s="7">
        <f>SUMIFS('1707'!N:N,'1707'!H:H,A43,'1707'!C:C,B43)</f>
        <v>0</v>
      </c>
      <c r="AA43" s="7">
        <f>SUMIFS('1708'!N:N,'1708'!H:H,A43,'1708'!C:C,B43)</f>
        <v>0</v>
      </c>
      <c r="AB43" s="7">
        <f>SUMIFS('1709'!N:N,'1709'!H:H,A43,'1709'!C:C,B43)</f>
        <v>0</v>
      </c>
      <c r="AC43" s="7">
        <f>SUMIFS('1710'!N:N,'1710'!H:H,A43,'1710'!C:C,B43)</f>
        <v>0</v>
      </c>
      <c r="AD43" s="7">
        <f>SUMIFS('1711'!N:N,'1711'!H:H,A43,'1711'!C:C,B43)</f>
        <v>0</v>
      </c>
      <c r="AE43" s="7">
        <f>SUMIFS('1712'!N:N,'1712'!H:H,A43,'1712'!C:C,B43)</f>
        <v>0</v>
      </c>
      <c r="AF43" s="7">
        <f>SUMIFS('1801'!N:N,'1801'!H:H,A43,'1801'!C:C,B43)</f>
        <v>0</v>
      </c>
      <c r="AG43" s="7">
        <f>SUMIFS('1802'!N:N,'1802'!H:H,A43,'1802'!C:C,B43)</f>
        <v>0</v>
      </c>
      <c r="AH43" s="7">
        <f t="shared" si="1"/>
        <v>0</v>
      </c>
    </row>
    <row r="44" spans="1:34">
      <c r="A44" s="5" t="s">
        <v>73</v>
      </c>
      <c r="B44" s="6" t="s">
        <v>32</v>
      </c>
      <c r="C44" s="7">
        <f>SUMIFS('1508'!N:N,'1508'!H:H,A44,'1508'!C:C,B44)</f>
        <v>0</v>
      </c>
      <c r="D44" s="7">
        <f>SUMIFS('1509'!N:N,'1509'!H:H,A44,'1509'!C:C,B44)</f>
        <v>0</v>
      </c>
      <c r="E44" s="7">
        <f>SUMIFS('1510'!N:N,'1510'!H:H,A44,'1510'!C:C,B44)</f>
        <v>0</v>
      </c>
      <c r="F44" s="7">
        <f>SUMIFS('1511'!N:N,'1511'!H:H,A44,'1511'!C:C,B44)</f>
        <v>0</v>
      </c>
      <c r="G44" s="7">
        <f>SUMIFS('1512'!N:N,'1512'!H:H,A44,'1512'!C:C,B44)</f>
        <v>0</v>
      </c>
      <c r="H44" s="7">
        <f>SUMIFS('1601'!N:N,'1601'!H:H,A44,'1601'!C:C,B44)</f>
        <v>2.5</v>
      </c>
      <c r="I44" s="7">
        <f>SUMIFS('1602'!N:N,'1602'!H:H,A44,'1602'!C:C,B44)</f>
        <v>2.5</v>
      </c>
      <c r="J44" s="7">
        <f>SUMIFS('1603'!N:N,'1603'!H:H,A44,'1603'!C:C,B44)</f>
        <v>4.73</v>
      </c>
      <c r="K44" s="7">
        <f>SUMIFS('1604'!N:N,'1604'!H:H,A44,'1604'!C:C,B44)</f>
        <v>4</v>
      </c>
      <c r="L44" s="7">
        <f>SUMIFS('1605'!N:N,'1605'!H:H,A44,'1605'!C:C,B44)</f>
        <v>0</v>
      </c>
      <c r="M44" s="7">
        <f>SUMIFS('1606'!N:N,'1606'!H:H,A44,'1606'!C:C,B44)</f>
        <v>4</v>
      </c>
      <c r="N44" s="7">
        <f>SUMIFS('1607'!N:N,'1607'!H:H,A44,'1607'!C:C,B44)</f>
        <v>2.5</v>
      </c>
      <c r="O44" s="7">
        <f>SUMIFS('1608'!N:N,'1608'!H:H,A44,'1608'!C:C,B44)</f>
        <v>3.24</v>
      </c>
      <c r="P44" s="7">
        <f>SUMIFS('1609'!N:N,'1609'!H:H,A44,'1609'!C:C,B44)</f>
        <v>2.5</v>
      </c>
      <c r="Q44" s="7">
        <f>SUMIFS('1610'!N:N,'1610'!H:H,A44,'1610'!C:C,B44)</f>
        <v>2.5</v>
      </c>
      <c r="R44" s="7">
        <f>SUMIFS('1611'!N:N,'1611'!H:H,A44,'1611'!C:C,B44)</f>
        <v>4.86</v>
      </c>
      <c r="S44" s="7">
        <f>SUMIFS('1612'!N:N,'1612'!H:H,A44,'1612'!C:C,B44)</f>
        <v>5.76</v>
      </c>
      <c r="T44" s="7">
        <f>SUMIFS('1701'!N:N,'1701'!H:H,A44,'1701'!C:C,B44)</f>
        <v>2.5</v>
      </c>
      <c r="U44" s="7">
        <f>SUMIFS('1702'!N:N,'1702'!H:H,A44,'1702'!C:C,B44)</f>
        <v>2.8</v>
      </c>
      <c r="V44" s="7">
        <f>SUMIFS('1703'!N:N,'1703'!H:H,A44,'1703'!C:C,B44)</f>
        <v>2.61</v>
      </c>
      <c r="W44" s="7">
        <f>SUMIFS('1704'!N:N,'1704'!H:H,A44,'1704'!C:C,B44)</f>
        <v>4.46</v>
      </c>
      <c r="X44" s="7">
        <f>SUMIFS('1705'!N:N,'1705'!H:H,A44,'1705'!C:C,B44)</f>
        <v>2.8</v>
      </c>
      <c r="Y44" s="7">
        <f>SUMIFS('1706'!N:N,'1706'!H:H,A44,'1706'!C:C,B44)</f>
        <v>2.5</v>
      </c>
      <c r="Z44" s="7">
        <f>SUMIFS('1707'!N:N,'1707'!H:H,A44,'1707'!C:C,B44)</f>
        <v>7.64</v>
      </c>
      <c r="AA44" s="7">
        <f>SUMIFS('1708'!N:N,'1708'!H:H,A44,'1708'!C:C,B44)</f>
        <v>7.82</v>
      </c>
      <c r="AB44" s="7">
        <f>SUMIFS('1709'!N:N,'1709'!H:H,A44,'1709'!C:C,B44)</f>
        <v>1.67</v>
      </c>
      <c r="AC44" s="7">
        <f>SUMIFS('1710'!N:N,'1710'!H:H,A44,'1710'!C:C,B44)</f>
        <v>4.59</v>
      </c>
      <c r="AD44" s="7">
        <f>SUMIFS('1711'!N:N,'1711'!H:H,A44,'1711'!C:C,B44)</f>
        <v>4.93</v>
      </c>
      <c r="AE44" s="7">
        <f>SUMIFS('1712'!N:N,'1712'!H:H,A44,'1712'!C:C,B44)</f>
        <v>2.5</v>
      </c>
      <c r="AF44" s="7">
        <f>SUMIFS('1801'!N:N,'1801'!H:H,A44,'1801'!C:C,B44)</f>
        <v>2.5</v>
      </c>
      <c r="AG44" s="7">
        <f>SUMIFS('1802'!N:N,'1802'!H:H,A44,'1802'!C:C,B44)</f>
        <v>2.5</v>
      </c>
      <c r="AH44" s="7">
        <f t="shared" si="1"/>
        <v>90.91</v>
      </c>
    </row>
    <row r="45" spans="1:34">
      <c r="A45" s="5" t="s">
        <v>296</v>
      </c>
      <c r="B45" s="6" t="s">
        <v>16</v>
      </c>
      <c r="C45" s="7">
        <f>SUMIFS('1508'!N:N,'1508'!H:H,A45,'1508'!C:C,B45)</f>
        <v>0</v>
      </c>
      <c r="D45" s="7">
        <f>SUMIFS('1509'!N:N,'1509'!H:H,A45,'1509'!C:C,B45)</f>
        <v>0</v>
      </c>
      <c r="E45" s="7">
        <f>SUMIFS('1510'!N:N,'1510'!H:H,A45,'1510'!C:C,B45)</f>
        <v>0</v>
      </c>
      <c r="F45" s="7">
        <f>SUMIFS('1511'!N:N,'1511'!H:H,A45,'1511'!C:C,B45)</f>
        <v>0</v>
      </c>
      <c r="G45" s="7">
        <f>SUMIFS('1512'!N:N,'1512'!H:H,A45,'1512'!C:C,B45)</f>
        <v>0</v>
      </c>
      <c r="H45" s="7">
        <f>SUMIFS('1601'!N:N,'1601'!H:H,A45,'1601'!C:C,B45)</f>
        <v>0</v>
      </c>
      <c r="I45" s="7">
        <f>SUMIFS('1602'!N:N,'1602'!H:H,A45,'1602'!C:C,B45)</f>
        <v>0</v>
      </c>
      <c r="J45" s="7">
        <f>SUMIFS('1603'!N:N,'1603'!H:H,A45,'1603'!C:C,B45)</f>
        <v>0</v>
      </c>
      <c r="K45" s="7">
        <f>SUMIFS('1604'!N:N,'1604'!H:H,A45,'1604'!C:C,B45)</f>
        <v>0</v>
      </c>
      <c r="L45" s="7">
        <f>SUMIFS('1605'!N:N,'1605'!H:H,A45,'1605'!C:C,B45)</f>
        <v>0</v>
      </c>
      <c r="M45" s="7">
        <f>SUMIFS('1606'!N:N,'1606'!H:H,A45,'1606'!C:C,B45)</f>
        <v>0</v>
      </c>
      <c r="N45" s="7">
        <f>SUMIFS('1607'!N:N,'1607'!H:H,A45,'1607'!C:C,B45)</f>
        <v>0</v>
      </c>
      <c r="O45" s="7">
        <f>SUMIFS('1608'!N:N,'1608'!H:H,A45,'1608'!C:C,B45)</f>
        <v>0</v>
      </c>
      <c r="P45" s="7">
        <f>SUMIFS('1609'!N:N,'1609'!H:H,A45,'1609'!C:C,B45)</f>
        <v>0</v>
      </c>
      <c r="Q45" s="7">
        <f>SUMIFS('1610'!N:N,'1610'!H:H,A45,'1610'!C:C,B45)</f>
        <v>0</v>
      </c>
      <c r="R45" s="7">
        <f>SUMIFS('1611'!N:N,'1611'!H:H,A45,'1611'!C:C,B45)</f>
        <v>0</v>
      </c>
      <c r="S45" s="7">
        <f>SUMIFS('1612'!N:N,'1612'!H:H,A45,'1612'!C:C,B45)</f>
        <v>0</v>
      </c>
      <c r="T45" s="7">
        <f>SUMIFS('1701'!N:N,'1701'!H:H,A45,'1701'!C:C,B45)</f>
        <v>0</v>
      </c>
      <c r="U45" s="7">
        <f>SUMIFS('1702'!N:N,'1702'!H:H,A45,'1702'!C:C,B45)</f>
        <v>0</v>
      </c>
      <c r="V45" s="7">
        <f>SUMIFS('1703'!N:N,'1703'!H:H,A45,'1703'!C:C,B45)</f>
        <v>0</v>
      </c>
      <c r="W45" s="7">
        <f>SUMIFS('1704'!N:N,'1704'!H:H,A45,'1704'!C:C,B45)</f>
        <v>0</v>
      </c>
      <c r="X45" s="7">
        <f>SUMIFS('1705'!N:N,'1705'!H:H,A45,'1705'!C:C,B45)</f>
        <v>0</v>
      </c>
      <c r="Y45" s="7">
        <f>SUMIFS('1706'!N:N,'1706'!H:H,A45,'1706'!C:C,B45)</f>
        <v>0</v>
      </c>
      <c r="Z45" s="7">
        <f>SUMIFS('1707'!N:N,'1707'!H:H,A45,'1707'!C:C,B45)</f>
        <v>0</v>
      </c>
      <c r="AA45" s="7">
        <f>SUMIFS('1708'!N:N,'1708'!H:H,A45,'1708'!C:C,B45)</f>
        <v>0</v>
      </c>
      <c r="AB45" s="7">
        <f>SUMIFS('1709'!N:N,'1709'!H:H,A45,'1709'!C:C,B45)</f>
        <v>0</v>
      </c>
      <c r="AC45" s="7">
        <f>SUMIFS('1710'!N:N,'1710'!H:H,A45,'1710'!C:C,B45)</f>
        <v>0</v>
      </c>
      <c r="AD45" s="7">
        <f>SUMIFS('1711'!N:N,'1711'!H:H,A45,'1711'!C:C,B45)</f>
        <v>5</v>
      </c>
      <c r="AE45" s="7">
        <f>SUMIFS('1712'!N:N,'1712'!H:H,A45,'1712'!C:C,B45)</f>
        <v>5</v>
      </c>
      <c r="AF45" s="7">
        <f>SUMIFS('1801'!N:N,'1801'!H:H,A45,'1801'!C:C,B45)</f>
        <v>9.42</v>
      </c>
      <c r="AG45" s="7">
        <f>SUMIFS('1802'!N:N,'1802'!H:H,A45,'1802'!C:C,B45)</f>
        <v>9.42</v>
      </c>
      <c r="AH45" s="7">
        <f t="shared" si="1"/>
        <v>28.84</v>
      </c>
    </row>
    <row r="46" spans="1:34">
      <c r="A46" s="5" t="s">
        <v>188</v>
      </c>
      <c r="B46" s="6" t="s">
        <v>35</v>
      </c>
      <c r="C46" s="7">
        <f>SUMIFS('1508'!N:N,'1508'!H:H,A46,'1508'!C:C,B46)</f>
        <v>0</v>
      </c>
      <c r="D46" s="7">
        <f>SUMIFS('1509'!N:N,'1509'!H:H,A46,'1509'!C:C,B46)</f>
        <v>0</v>
      </c>
      <c r="E46" s="7">
        <f>SUMIFS('1510'!N:N,'1510'!H:H,A46,'1510'!C:C,B46)</f>
        <v>0</v>
      </c>
      <c r="F46" s="7">
        <f>SUMIFS('1511'!N:N,'1511'!H:H,A46,'1511'!C:C,B46)</f>
        <v>0</v>
      </c>
      <c r="G46" s="7">
        <f>SUMIFS('1512'!N:N,'1512'!H:H,A46,'1512'!C:C,B46)</f>
        <v>0</v>
      </c>
      <c r="H46" s="7">
        <f>SUMIFS('1601'!N:N,'1601'!H:H,A46,'1601'!C:C,B46)</f>
        <v>0</v>
      </c>
      <c r="I46" s="7">
        <f>SUMIFS('1602'!N:N,'1602'!H:H,A46,'1602'!C:C,B46)</f>
        <v>0</v>
      </c>
      <c r="J46" s="7">
        <f>SUMIFS('1603'!N:N,'1603'!H:H,A46,'1603'!C:C,B46)</f>
        <v>0</v>
      </c>
      <c r="K46" s="7">
        <f>SUMIFS('1604'!N:N,'1604'!H:H,A46,'1604'!C:C,B46)</f>
        <v>0</v>
      </c>
      <c r="L46" s="7">
        <f>SUMIFS('1605'!N:N,'1605'!H:H,A46,'1605'!C:C,B46)</f>
        <v>0</v>
      </c>
      <c r="M46" s="7">
        <f>SUMIFS('1606'!N:N,'1606'!H:H,A46,'1606'!C:C,B46)</f>
        <v>0</v>
      </c>
      <c r="N46" s="7">
        <f>SUMIFS('1607'!N:N,'1607'!H:H,A46,'1607'!C:C,B46)</f>
        <v>0</v>
      </c>
      <c r="O46" s="7">
        <f>SUMIFS('1608'!N:N,'1608'!H:H,A46,'1608'!C:C,B46)</f>
        <v>2.5</v>
      </c>
      <c r="P46" s="7">
        <f>SUMIFS('1609'!N:N,'1609'!H:H,A46,'1609'!C:C,B46)</f>
        <v>2.5</v>
      </c>
      <c r="Q46" s="7">
        <f>SUMIFS('1610'!N:N,'1610'!H:H,A46,'1610'!C:C,B46)</f>
        <v>2.5</v>
      </c>
      <c r="R46" s="7">
        <f>SUMIFS('1611'!N:N,'1611'!H:H,A46,'1611'!C:C,B46)</f>
        <v>2.68</v>
      </c>
      <c r="S46" s="7">
        <f>SUMIFS('1612'!N:N,'1612'!H:H,A46,'1612'!C:C,B46)</f>
        <v>2.5</v>
      </c>
      <c r="T46" s="7">
        <f>SUMIFS('1701'!N:N,'1701'!H:H,A46,'1701'!C:C,B46)</f>
        <v>2.5</v>
      </c>
      <c r="U46" s="7">
        <f>SUMIFS('1702'!N:N,'1702'!H:H,A46,'1702'!C:C,B46)</f>
        <v>2.5</v>
      </c>
      <c r="V46" s="7">
        <f>SUMIFS('1703'!N:N,'1703'!H:H,A46,'1703'!C:C,B46)</f>
        <v>2.5</v>
      </c>
      <c r="W46" s="7">
        <f>SUMIFS('1704'!N:N,'1704'!H:H,A46,'1704'!C:C,B46)</f>
        <v>2.5</v>
      </c>
      <c r="X46" s="7">
        <f>SUMIFS('1705'!N:N,'1705'!H:H,A46,'1705'!C:C,B46)</f>
        <v>3.01</v>
      </c>
      <c r="Y46" s="7">
        <f>SUMIFS('1706'!N:N,'1706'!H:H,A46,'1706'!C:C,B46)</f>
        <v>2.5</v>
      </c>
      <c r="Z46" s="7">
        <f>SUMIFS('1707'!N:N,'1707'!H:H,A46,'1707'!C:C,B46)</f>
        <v>3.66</v>
      </c>
      <c r="AA46" s="7">
        <f>SUMIFS('1708'!N:N,'1708'!H:H,A46,'1708'!C:C,B46)</f>
        <v>4.21</v>
      </c>
      <c r="AB46" s="7">
        <f>SUMIFS('1709'!N:N,'1709'!H:H,A46,'1709'!C:C,B46)</f>
        <v>2.5</v>
      </c>
      <c r="AC46" s="7">
        <f>SUMIFS('1710'!N:N,'1710'!H:H,A46,'1710'!C:C,B46)</f>
        <v>2.5</v>
      </c>
      <c r="AD46" s="7">
        <f>SUMIFS('1711'!N:N,'1711'!H:H,A46,'1711'!C:C,B46)</f>
        <v>2.5</v>
      </c>
      <c r="AE46" s="7">
        <f>SUMIFS('1712'!N:N,'1712'!H:H,A46,'1712'!C:C,B46)</f>
        <v>5.21</v>
      </c>
      <c r="AF46" s="7">
        <f>SUMIFS('1801'!N:N,'1801'!H:H,A46,'1801'!C:C,B46)</f>
        <v>4.08</v>
      </c>
      <c r="AG46" s="7">
        <f>SUMIFS('1802'!N:N,'1802'!H:H,A46,'1802'!C:C,B46)</f>
        <v>4.08</v>
      </c>
      <c r="AH46" s="7">
        <f t="shared" si="1"/>
        <v>56.93</v>
      </c>
    </row>
    <row r="47" spans="1:34">
      <c r="A47" s="8" t="s">
        <v>18</v>
      </c>
      <c r="B47" s="8" t="s">
        <v>16</v>
      </c>
      <c r="C47" s="7">
        <f>SUMIFS('1508'!N:N,'1508'!H:H,A47,'1508'!C:C,B47)</f>
        <v>40</v>
      </c>
      <c r="D47" s="7">
        <f>SUMIFS('1509'!N:N,'1509'!H:H,A47,'1509'!C:C,B47)</f>
        <v>40</v>
      </c>
      <c r="E47" s="7">
        <f>SUMIFS('1510'!N:N,'1510'!H:H,A47,'1510'!C:C,B47)</f>
        <v>80</v>
      </c>
      <c r="F47" s="7">
        <f>SUMIFS('1511'!N:N,'1511'!H:H,A47,'1511'!C:C,B47)</f>
        <v>102.5</v>
      </c>
      <c r="G47" s="7">
        <f>SUMIFS('1512'!N:N,'1512'!H:H,A47,'1512'!C:C,B47)</f>
        <v>248.55</v>
      </c>
      <c r="H47" s="7">
        <f>SUMIFS('1601'!N:N,'1601'!H:H,A47,'1601'!C:C,B47)</f>
        <v>0</v>
      </c>
      <c r="I47" s="7">
        <f>SUMIFS('1602'!N:N,'1602'!H:H,A47,'1602'!C:C,B47)</f>
        <v>0</v>
      </c>
      <c r="J47" s="7">
        <f>SUMIFS('1603'!N:N,'1603'!H:H,A47,'1603'!C:C,B47)</f>
        <v>0</v>
      </c>
      <c r="K47" s="7">
        <f>SUMIFS('1604'!N:N,'1604'!H:H,A47,'1604'!C:C,B47)</f>
        <v>0</v>
      </c>
      <c r="L47" s="7">
        <f>SUMIFS('1605'!N:N,'1605'!H:H,A47,'1605'!C:C,B47)</f>
        <v>0</v>
      </c>
      <c r="M47" s="7">
        <f>SUMIFS('1606'!N:N,'1606'!H:H,A47,'1606'!C:C,B47)</f>
        <v>0</v>
      </c>
      <c r="N47" s="7">
        <f>SUMIFS('1607'!N:N,'1607'!H:H,A47,'1607'!C:C,B47)</f>
        <v>5</v>
      </c>
      <c r="O47" s="7">
        <f>SUMIFS('1608'!N:N,'1608'!H:H,A47,'1608'!C:C,B47)</f>
        <v>5</v>
      </c>
      <c r="P47" s="7">
        <f>SUMIFS('1609'!N:N,'1609'!H:H,A47,'1609'!C:C,B47)</f>
        <v>11.34</v>
      </c>
      <c r="Q47" s="7">
        <f>SUMIFS('1610'!N:N,'1610'!H:H,A47,'1610'!C:C,B47)</f>
        <v>0</v>
      </c>
      <c r="R47" s="7">
        <f>SUMIFS('1611'!N:N,'1611'!H:H,A47,'1611'!C:C,B47)</f>
        <v>0</v>
      </c>
      <c r="S47" s="7">
        <f>SUMIFS('1612'!N:N,'1612'!H:H,A47,'1612'!C:C,B47)</f>
        <v>0</v>
      </c>
      <c r="T47" s="7">
        <f>SUMIFS('1701'!N:N,'1701'!H:H,A47,'1701'!C:C,B47)</f>
        <v>0</v>
      </c>
      <c r="U47" s="7">
        <f>SUMIFS('1702'!N:N,'1702'!H:H,A47,'1702'!C:C,B47)</f>
        <v>0</v>
      </c>
      <c r="V47" s="7">
        <f>SUMIFS('1703'!N:N,'1703'!H:H,A47,'1703'!C:C,B47)</f>
        <v>0</v>
      </c>
      <c r="W47" s="7">
        <f>SUMIFS('1704'!N:N,'1704'!H:H,A47,'1704'!C:C,B47)</f>
        <v>0</v>
      </c>
      <c r="X47" s="7">
        <f>SUMIFS('1705'!N:N,'1705'!H:H,A47,'1705'!C:C,B47)</f>
        <v>0</v>
      </c>
      <c r="Y47" s="7">
        <f>SUMIFS('1706'!N:N,'1706'!H:H,A47,'1706'!C:C,B47)</f>
        <v>0</v>
      </c>
      <c r="Z47" s="7">
        <f>SUMIFS('1707'!N:N,'1707'!H:H,A47,'1707'!C:C,B47)</f>
        <v>0</v>
      </c>
      <c r="AA47" s="7">
        <f>SUMIFS('1708'!N:N,'1708'!H:H,A47,'1708'!C:C,B47)</f>
        <v>0</v>
      </c>
      <c r="AB47" s="7">
        <f>SUMIFS('1709'!N:N,'1709'!H:H,A47,'1709'!C:C,B47)</f>
        <v>0</v>
      </c>
      <c r="AC47" s="7">
        <f>SUMIFS('1710'!N:N,'1710'!H:H,A47,'1710'!C:C,B47)</f>
        <v>0</v>
      </c>
      <c r="AD47" s="7">
        <f>SUMIFS('1711'!N:N,'1711'!H:H,A47,'1711'!C:C,B47)</f>
        <v>0</v>
      </c>
      <c r="AE47" s="7">
        <f>SUMIFS('1712'!N:N,'1712'!H:H,A47,'1712'!C:C,B47)</f>
        <v>0</v>
      </c>
      <c r="AF47" s="7">
        <f>SUMIFS('1801'!N:N,'1801'!H:H,A47,'1801'!C:C,B47)</f>
        <v>0</v>
      </c>
      <c r="AG47" s="7">
        <f>SUMIFS('1802'!N:N,'1802'!H:H,A47,'1802'!C:C,B47)</f>
        <v>0</v>
      </c>
      <c r="AH47" s="7">
        <f t="shared" si="1"/>
        <v>532.39</v>
      </c>
    </row>
    <row r="48" spans="1:34">
      <c r="A48" s="5" t="s">
        <v>18</v>
      </c>
      <c r="B48" s="6" t="s">
        <v>23</v>
      </c>
      <c r="C48" s="7">
        <f>SUMIFS('1508'!N:N,'1508'!H:H,A48,'1508'!C:C,B48)</f>
        <v>2.5</v>
      </c>
      <c r="D48" s="7">
        <f>SUMIFS('1509'!N:N,'1509'!H:H,A48,'1509'!C:C,B48)</f>
        <v>2</v>
      </c>
      <c r="E48" s="7">
        <f>SUMIFS('1510'!N:N,'1510'!H:H,A48,'1510'!C:C,B48)</f>
        <v>60</v>
      </c>
      <c r="F48" s="7">
        <f>SUMIFS('1511'!N:N,'1511'!H:H,A48,'1511'!C:C,B48)</f>
        <v>89.25</v>
      </c>
      <c r="G48" s="7">
        <f>SUMIFS('1512'!N:N,'1512'!H:H,A48,'1512'!C:C,B48)</f>
        <v>82.6</v>
      </c>
      <c r="H48" s="7">
        <f>SUMIFS('1601'!N:N,'1601'!H:H,A48,'1601'!C:C,B48)</f>
        <v>0</v>
      </c>
      <c r="I48" s="7">
        <f>SUMIFS('1602'!N:N,'1602'!H:H,A48,'1602'!C:C,B48)</f>
        <v>0</v>
      </c>
      <c r="J48" s="7">
        <f>SUMIFS('1603'!N:N,'1603'!H:H,A48,'1603'!C:C,B48)</f>
        <v>0</v>
      </c>
      <c r="K48" s="7">
        <f>SUMIFS('1604'!N:N,'1604'!H:H,A48,'1604'!C:C,B48)</f>
        <v>2.5</v>
      </c>
      <c r="L48" s="7">
        <f>SUMIFS('1605'!N:N,'1605'!H:H,A48,'1605'!C:C,B48)</f>
        <v>2.5</v>
      </c>
      <c r="M48" s="7">
        <f>SUMIFS('1606'!N:N,'1606'!H:H,A48,'1606'!C:C,B48)</f>
        <v>15.1</v>
      </c>
      <c r="N48" s="7">
        <f>SUMIFS('1607'!N:N,'1607'!H:H,A48,'1607'!C:C,B48)</f>
        <v>0</v>
      </c>
      <c r="O48" s="7">
        <f>SUMIFS('1608'!N:N,'1608'!H:H,A48,'1608'!C:C,B48)</f>
        <v>0</v>
      </c>
      <c r="P48" s="7">
        <f>SUMIFS('1609'!N:N,'1609'!H:H,A48,'1609'!C:C,B48)</f>
        <v>0</v>
      </c>
      <c r="Q48" s="7">
        <f>SUMIFS('1610'!N:N,'1610'!H:H,A48,'1610'!C:C,B48)</f>
        <v>0</v>
      </c>
      <c r="R48" s="7">
        <f>SUMIFS('1611'!N:N,'1611'!H:H,A48,'1611'!C:C,B48)</f>
        <v>0</v>
      </c>
      <c r="S48" s="7">
        <f>SUMIFS('1612'!N:N,'1612'!H:H,A48,'1612'!C:C,B48)</f>
        <v>0</v>
      </c>
      <c r="T48" s="7">
        <f>SUMIFS('1701'!N:N,'1701'!H:H,A48,'1701'!C:C,B48)</f>
        <v>0</v>
      </c>
      <c r="U48" s="7">
        <f>SUMIFS('1702'!N:N,'1702'!H:H,A48,'1702'!C:C,B48)</f>
        <v>0</v>
      </c>
      <c r="V48" s="7">
        <f>SUMIFS('1703'!N:N,'1703'!H:H,A48,'1703'!C:C,B48)</f>
        <v>0</v>
      </c>
      <c r="W48" s="7">
        <f>SUMIFS('1704'!N:N,'1704'!H:H,A48,'1704'!C:C,B48)</f>
        <v>0</v>
      </c>
      <c r="X48" s="7">
        <f>SUMIFS('1705'!N:N,'1705'!H:H,A48,'1705'!C:C,B48)</f>
        <v>0</v>
      </c>
      <c r="Y48" s="7">
        <f>SUMIFS('1706'!N:N,'1706'!H:H,A48,'1706'!C:C,B48)</f>
        <v>0</v>
      </c>
      <c r="Z48" s="7">
        <f>SUMIFS('1707'!N:N,'1707'!H:H,A48,'1707'!C:C,B48)</f>
        <v>0</v>
      </c>
      <c r="AA48" s="7">
        <f>SUMIFS('1708'!N:N,'1708'!H:H,A48,'1708'!C:C,B48)</f>
        <v>0</v>
      </c>
      <c r="AB48" s="7">
        <f>SUMIFS('1709'!N:N,'1709'!H:H,A48,'1709'!C:C,B48)</f>
        <v>0</v>
      </c>
      <c r="AC48" s="7">
        <f>SUMIFS('1710'!N:N,'1710'!H:H,A48,'1710'!C:C,B48)</f>
        <v>0</v>
      </c>
      <c r="AD48" s="7">
        <f>SUMIFS('1711'!N:N,'1711'!H:H,A48,'1711'!C:C,B48)</f>
        <v>0</v>
      </c>
      <c r="AE48" s="7">
        <f>SUMIFS('1712'!N:N,'1712'!H:H,A48,'1712'!C:C,B48)</f>
        <v>0</v>
      </c>
      <c r="AF48" s="7">
        <f>SUMIFS('1801'!N:N,'1801'!H:H,A48,'1801'!C:C,B48)</f>
        <v>0</v>
      </c>
      <c r="AG48" s="7">
        <f>SUMIFS('1802'!N:N,'1802'!H:H,A48,'1802'!C:C,B48)</f>
        <v>0</v>
      </c>
      <c r="AH48" s="7">
        <f t="shared" si="1"/>
        <v>256.45</v>
      </c>
    </row>
    <row r="49" spans="1:34">
      <c r="A49" s="9" t="s">
        <v>18</v>
      </c>
      <c r="B49" s="10" t="s">
        <v>35</v>
      </c>
      <c r="C49" s="7">
        <f>SUMIFS('1508'!N:N,'1508'!H:H,A49,'1508'!C:C,B49)</f>
        <v>0</v>
      </c>
      <c r="D49" s="7">
        <f>SUMIFS('1509'!N:N,'1509'!H:H,A49,'1509'!C:C,B49)</f>
        <v>1.38</v>
      </c>
      <c r="E49" s="7">
        <f>SUMIFS('1510'!N:N,'1510'!H:H,A49,'1510'!C:C,B49)</f>
        <v>0</v>
      </c>
      <c r="F49" s="7">
        <f>SUMIFS('1511'!N:N,'1511'!H:H,A49,'1511'!C:C,B49)</f>
        <v>0</v>
      </c>
      <c r="G49" s="7">
        <f>SUMIFS('1512'!N:N,'1512'!H:H,A49,'1512'!C:C,B49)</f>
        <v>0</v>
      </c>
      <c r="H49" s="7">
        <f>SUMIFS('1601'!N:N,'1601'!H:H,A49,'1601'!C:C,B49)</f>
        <v>0</v>
      </c>
      <c r="I49" s="7">
        <f>SUMIFS('1602'!N:N,'1602'!H:H,A49,'1602'!C:C,B49)</f>
        <v>0</v>
      </c>
      <c r="J49" s="7">
        <f>SUMIFS('1603'!N:N,'1603'!H:H,A49,'1603'!C:C,B49)</f>
        <v>0</v>
      </c>
      <c r="K49" s="7">
        <f>SUMIFS('1604'!N:N,'1604'!H:H,A49,'1604'!C:C,B49)</f>
        <v>0</v>
      </c>
      <c r="L49" s="7">
        <f>SUMIFS('1605'!N:N,'1605'!H:H,A49,'1605'!C:C,B49)</f>
        <v>0</v>
      </c>
      <c r="M49" s="7">
        <f>SUMIFS('1606'!N:N,'1606'!H:H,A49,'1606'!C:C,B49)</f>
        <v>0</v>
      </c>
      <c r="N49" s="7">
        <f>SUMIFS('1607'!N:N,'1607'!H:H,A49,'1607'!C:C,B49)</f>
        <v>0</v>
      </c>
      <c r="O49" s="7">
        <f>SUMIFS('1608'!N:N,'1608'!H:H,A49,'1608'!C:C,B49)</f>
        <v>0</v>
      </c>
      <c r="P49" s="7">
        <f>SUMIFS('1609'!N:N,'1609'!H:H,A49,'1609'!C:C,B49)</f>
        <v>0</v>
      </c>
      <c r="Q49" s="7">
        <f>SUMIFS('1610'!N:N,'1610'!H:H,A49,'1610'!C:C,B49)</f>
        <v>0</v>
      </c>
      <c r="R49" s="7">
        <f>SUMIFS('1611'!N:N,'1611'!H:H,A49,'1611'!C:C,B49)</f>
        <v>0</v>
      </c>
      <c r="S49" s="7">
        <f>SUMIFS('1612'!N:N,'1612'!H:H,A49,'1612'!C:C,B49)</f>
        <v>0</v>
      </c>
      <c r="T49" s="7">
        <f>SUMIFS('1701'!N:N,'1701'!H:H,A49,'1701'!C:C,B49)</f>
        <v>0</v>
      </c>
      <c r="U49" s="7">
        <f>SUMIFS('1702'!N:N,'1702'!H:H,A49,'1702'!C:C,B49)</f>
        <v>0</v>
      </c>
      <c r="V49" s="7">
        <f>SUMIFS('1703'!N:N,'1703'!H:H,A49,'1703'!C:C,B49)</f>
        <v>0</v>
      </c>
      <c r="W49" s="7">
        <f>SUMIFS('1704'!N:N,'1704'!H:H,A49,'1704'!C:C,B49)</f>
        <v>0</v>
      </c>
      <c r="X49" s="7">
        <f>SUMIFS('1705'!N:N,'1705'!H:H,A49,'1705'!C:C,B49)</f>
        <v>0</v>
      </c>
      <c r="Y49" s="7">
        <f>SUMIFS('1706'!N:N,'1706'!H:H,A49,'1706'!C:C,B49)</f>
        <v>0</v>
      </c>
      <c r="Z49" s="7">
        <f>SUMIFS('1707'!N:N,'1707'!H:H,A49,'1707'!C:C,B49)</f>
        <v>0</v>
      </c>
      <c r="AA49" s="7">
        <f>SUMIFS('1708'!N:N,'1708'!H:H,A49,'1708'!C:C,B49)</f>
        <v>0</v>
      </c>
      <c r="AB49" s="7">
        <f>SUMIFS('1709'!N:N,'1709'!H:H,A49,'1709'!C:C,B49)</f>
        <v>0</v>
      </c>
      <c r="AC49" s="7">
        <f>SUMIFS('1710'!N:N,'1710'!H:H,A49,'1710'!C:C,B49)</f>
        <v>0</v>
      </c>
      <c r="AD49" s="7">
        <f>SUMIFS('1711'!N:N,'1711'!H:H,A49,'1711'!C:C,B49)</f>
        <v>0</v>
      </c>
      <c r="AE49" s="7">
        <f>SUMIFS('1712'!N:N,'1712'!H:H,A49,'1712'!C:C,B49)</f>
        <v>0</v>
      </c>
      <c r="AF49" s="7">
        <f>SUMIFS('1801'!N:N,'1801'!H:H,A49,'1801'!C:C,B49)</f>
        <v>0</v>
      </c>
      <c r="AG49" s="7">
        <f>SUMIFS('1802'!N:N,'1802'!H:H,A49,'1802'!C:C,B49)</f>
        <v>0</v>
      </c>
      <c r="AH49" s="7">
        <f t="shared" si="1"/>
        <v>1.38</v>
      </c>
    </row>
    <row r="50" spans="1:34">
      <c r="A50" s="9" t="s">
        <v>18</v>
      </c>
      <c r="B50" s="9" t="s">
        <v>54</v>
      </c>
      <c r="C50" s="7">
        <f>SUMIFS('1508'!N:N,'1508'!H:H,A50,'1508'!C:C,B50)</f>
        <v>0</v>
      </c>
      <c r="D50" s="7">
        <f>SUMIFS('1509'!N:N,'1509'!H:H,A50,'1509'!C:C,B50)</f>
        <v>0</v>
      </c>
      <c r="E50" s="7">
        <f>SUMIFS('1510'!N:N,'1510'!H:H,A50,'1510'!C:C,B50)</f>
        <v>0</v>
      </c>
      <c r="F50" s="7">
        <f>SUMIFS('1511'!N:N,'1511'!H:H,A50,'1511'!C:C,B50)</f>
        <v>40</v>
      </c>
      <c r="G50" s="7">
        <f>SUMIFS('1512'!N:N,'1512'!H:H,A50,'1512'!C:C,B50)</f>
        <v>0</v>
      </c>
      <c r="H50" s="7">
        <f>SUMIFS('1601'!N:N,'1601'!H:H,A50,'1601'!C:C,B50)</f>
        <v>0</v>
      </c>
      <c r="I50" s="7">
        <f>SUMIFS('1602'!N:N,'1602'!H:H,A50,'1602'!C:C,B50)</f>
        <v>0</v>
      </c>
      <c r="J50" s="7">
        <f>SUMIFS('1603'!N:N,'1603'!H:H,A50,'1603'!C:C,B50)</f>
        <v>0</v>
      </c>
      <c r="K50" s="7">
        <f>SUMIFS('1604'!N:N,'1604'!H:H,A50,'1604'!C:C,B50)</f>
        <v>0</v>
      </c>
      <c r="L50" s="7">
        <f>SUMIFS('1605'!N:N,'1605'!H:H,A50,'1605'!C:C,B50)</f>
        <v>0</v>
      </c>
      <c r="M50" s="7">
        <f>SUMIFS('1606'!N:N,'1606'!H:H,A50,'1606'!C:C,B50)</f>
        <v>0</v>
      </c>
      <c r="N50" s="7">
        <f>SUMIFS('1607'!N:N,'1607'!H:H,A50,'1607'!C:C,B50)</f>
        <v>0</v>
      </c>
      <c r="O50" s="7">
        <f>SUMIFS('1608'!N:N,'1608'!H:H,A50,'1608'!C:C,B50)</f>
        <v>0</v>
      </c>
      <c r="P50" s="7">
        <f>SUMIFS('1609'!N:N,'1609'!H:H,A50,'1609'!C:C,B50)</f>
        <v>0</v>
      </c>
      <c r="Q50" s="7">
        <f>SUMIFS('1610'!N:N,'1610'!H:H,A50,'1610'!C:C,B50)</f>
        <v>0</v>
      </c>
      <c r="R50" s="7">
        <f>SUMIFS('1611'!N:N,'1611'!H:H,A50,'1611'!C:C,B50)</f>
        <v>0</v>
      </c>
      <c r="S50" s="7">
        <f>SUMIFS('1612'!N:N,'1612'!H:H,A50,'1612'!C:C,B50)</f>
        <v>0</v>
      </c>
      <c r="T50" s="7">
        <f>SUMIFS('1701'!N:N,'1701'!H:H,A50,'1701'!C:C,B50)</f>
        <v>0</v>
      </c>
      <c r="U50" s="7">
        <f>SUMIFS('1702'!N:N,'1702'!H:H,A50,'1702'!C:C,B50)</f>
        <v>0</v>
      </c>
      <c r="V50" s="7">
        <f>SUMIFS('1703'!N:N,'1703'!H:H,A50,'1703'!C:C,B50)</f>
        <v>0</v>
      </c>
      <c r="W50" s="7">
        <f>SUMIFS('1704'!N:N,'1704'!H:H,A50,'1704'!C:C,B50)</f>
        <v>0</v>
      </c>
      <c r="X50" s="7">
        <f>SUMIFS('1705'!N:N,'1705'!H:H,A50,'1705'!C:C,B50)</f>
        <v>0</v>
      </c>
      <c r="Y50" s="7">
        <f>SUMIFS('1706'!N:N,'1706'!H:H,A50,'1706'!C:C,B50)</f>
        <v>0</v>
      </c>
      <c r="Z50" s="7">
        <f>SUMIFS('1707'!N:N,'1707'!H:H,A50,'1707'!C:C,B50)</f>
        <v>0</v>
      </c>
      <c r="AA50" s="7">
        <f>SUMIFS('1708'!N:N,'1708'!H:H,A50,'1708'!C:C,B50)</f>
        <v>0</v>
      </c>
      <c r="AB50" s="7">
        <f>SUMIFS('1709'!N:N,'1709'!H:H,A50,'1709'!C:C,B50)</f>
        <v>0</v>
      </c>
      <c r="AC50" s="7">
        <f>SUMIFS('1710'!N:N,'1710'!H:H,A50,'1710'!C:C,B50)</f>
        <v>0</v>
      </c>
      <c r="AD50" s="7">
        <f>SUMIFS('1711'!N:N,'1711'!H:H,A50,'1711'!C:C,B50)</f>
        <v>0</v>
      </c>
      <c r="AE50" s="7">
        <f>SUMIFS('1712'!N:N,'1712'!H:H,A50,'1712'!C:C,B50)</f>
        <v>0</v>
      </c>
      <c r="AF50" s="7">
        <f>SUMIFS('1801'!N:N,'1801'!H:H,A50,'1801'!C:C,B50)</f>
        <v>0</v>
      </c>
      <c r="AG50" s="7">
        <f>SUMIFS('1802'!N:N,'1802'!H:H,A50,'1802'!C:C,B50)</f>
        <v>0</v>
      </c>
      <c r="AH50" s="7">
        <f t="shared" si="1"/>
        <v>40</v>
      </c>
    </row>
    <row r="51" spans="1:34">
      <c r="A51" s="1" t="s">
        <v>18</v>
      </c>
      <c r="B51" s="1" t="s">
        <v>20</v>
      </c>
      <c r="C51" s="7">
        <f>SUMIFS('1508'!N:N,'1508'!H:H,A51,'1508'!C:C,B51)</f>
        <v>5</v>
      </c>
      <c r="D51" s="7">
        <f>SUMIFS('1509'!N:N,'1509'!H:H,A51,'1509'!C:C,B51)</f>
        <v>7.5</v>
      </c>
      <c r="E51" s="7">
        <f>SUMIFS('1510'!N:N,'1510'!H:H,A51,'1510'!C:C,B51)</f>
        <v>10</v>
      </c>
      <c r="F51" s="7">
        <f>SUMIFS('1511'!N:N,'1511'!H:H,A51,'1511'!C:C,B51)</f>
        <v>10</v>
      </c>
      <c r="G51" s="7">
        <f>SUMIFS('1512'!N:N,'1512'!H:H,A51,'1512'!C:C,B51)</f>
        <v>10.63</v>
      </c>
      <c r="H51" s="7">
        <f>SUMIFS('1601'!N:N,'1601'!H:H,A51,'1601'!C:C,B51)</f>
        <v>0</v>
      </c>
      <c r="I51" s="7">
        <f>SUMIFS('1602'!N:N,'1602'!H:H,A51,'1602'!C:C,B51)</f>
        <v>0</v>
      </c>
      <c r="J51" s="7">
        <f>SUMIFS('1603'!N:N,'1603'!H:H,A51,'1603'!C:C,B51)</f>
        <v>0</v>
      </c>
      <c r="K51" s="7">
        <f>SUMIFS('1604'!N:N,'1604'!H:H,A51,'1604'!C:C,B51)</f>
        <v>0</v>
      </c>
      <c r="L51" s="7">
        <f>SUMIFS('1605'!N:N,'1605'!H:H,A51,'1605'!C:C,B51)</f>
        <v>0</v>
      </c>
      <c r="M51" s="7">
        <f>SUMIFS('1606'!N:N,'1606'!H:H,A51,'1606'!C:C,B51)</f>
        <v>0</v>
      </c>
      <c r="N51" s="7">
        <f>SUMIFS('1607'!N:N,'1607'!H:H,A51,'1607'!C:C,B51)</f>
        <v>0</v>
      </c>
      <c r="O51" s="7">
        <f>SUMIFS('1608'!N:N,'1608'!H:H,A51,'1608'!C:C,B51)</f>
        <v>0</v>
      </c>
      <c r="P51" s="7">
        <f>SUMIFS('1609'!N:N,'1609'!H:H,A51,'1609'!C:C,B51)</f>
        <v>0</v>
      </c>
      <c r="Q51" s="7">
        <f>SUMIFS('1610'!N:N,'1610'!H:H,A51,'1610'!C:C,B51)</f>
        <v>0</v>
      </c>
      <c r="R51" s="7">
        <f>SUMIFS('1611'!N:N,'1611'!H:H,A51,'1611'!C:C,B51)</f>
        <v>0</v>
      </c>
      <c r="S51" s="7">
        <f>SUMIFS('1612'!N:N,'1612'!H:H,A51,'1612'!C:C,B51)</f>
        <v>0</v>
      </c>
      <c r="T51" s="7">
        <f>SUMIFS('1701'!N:N,'1701'!H:H,A51,'1701'!C:C,B51)</f>
        <v>0</v>
      </c>
      <c r="U51" s="7">
        <f>SUMIFS('1702'!N:N,'1702'!H:H,A51,'1702'!C:C,B51)</f>
        <v>0</v>
      </c>
      <c r="V51" s="7">
        <f>SUMIFS('1703'!N:N,'1703'!H:H,A51,'1703'!C:C,B51)</f>
        <v>0</v>
      </c>
      <c r="W51" s="7">
        <f>SUMIFS('1704'!N:N,'1704'!H:H,A51,'1704'!C:C,B51)</f>
        <v>0</v>
      </c>
      <c r="X51" s="7">
        <f>SUMIFS('1705'!N:N,'1705'!H:H,A51,'1705'!C:C,B51)</f>
        <v>0</v>
      </c>
      <c r="Y51" s="7">
        <f>SUMIFS('1706'!N:N,'1706'!H:H,A51,'1706'!C:C,B51)</f>
        <v>0</v>
      </c>
      <c r="Z51" s="7">
        <f>SUMIFS('1707'!N:N,'1707'!H:H,A51,'1707'!C:C,B51)</f>
        <v>0</v>
      </c>
      <c r="AA51" s="7">
        <f>SUMIFS('1708'!N:N,'1708'!H:H,A51,'1708'!C:C,B51)</f>
        <v>0</v>
      </c>
      <c r="AB51" s="7">
        <f>SUMIFS('1709'!N:N,'1709'!H:H,A51,'1709'!C:C,B51)</f>
        <v>0</v>
      </c>
      <c r="AC51" s="7">
        <f>SUMIFS('1710'!N:N,'1710'!H:H,A51,'1710'!C:C,B51)</f>
        <v>0</v>
      </c>
      <c r="AD51" s="7">
        <f>SUMIFS('1711'!N:N,'1711'!H:H,A51,'1711'!C:C,B51)</f>
        <v>0</v>
      </c>
      <c r="AE51" s="7">
        <f>SUMIFS('1712'!N:N,'1712'!H:H,A51,'1712'!C:C,B51)</f>
        <v>0</v>
      </c>
      <c r="AF51" s="7">
        <f>SUMIFS('1801'!N:N,'1801'!H:H,A51,'1801'!C:C,B51)</f>
        <v>0</v>
      </c>
      <c r="AG51" s="7">
        <f>SUMIFS('1802'!N:N,'1802'!H:H,A51,'1802'!C:C,B51)</f>
        <v>0</v>
      </c>
      <c r="AH51" s="7">
        <f t="shared" si="1"/>
        <v>43.13</v>
      </c>
    </row>
    <row r="52" spans="1:34">
      <c r="A52" s="9" t="s">
        <v>18</v>
      </c>
      <c r="B52" s="9" t="s">
        <v>26</v>
      </c>
      <c r="C52" s="7">
        <f>SUMIFS('1508'!N:N,'1508'!H:H,A52,'1508'!C:C,B52)</f>
        <v>0</v>
      </c>
      <c r="D52" s="7">
        <f>SUMIFS('1509'!N:N,'1509'!H:H,A52,'1509'!C:C,B52)</f>
        <v>5</v>
      </c>
      <c r="E52" s="7">
        <f>SUMIFS('1510'!N:N,'1510'!H:H,A52,'1510'!C:C,B52)</f>
        <v>0</v>
      </c>
      <c r="F52" s="7">
        <f>SUMIFS('1511'!N:N,'1511'!H:H,A52,'1511'!C:C,B52)</f>
        <v>40</v>
      </c>
      <c r="G52" s="7">
        <f>SUMIFS('1512'!N:N,'1512'!H:H,A52,'1512'!C:C,B52)</f>
        <v>40</v>
      </c>
      <c r="H52" s="7">
        <f>SUMIFS('1601'!N:N,'1601'!H:H,A52,'1601'!C:C,B52)</f>
        <v>0</v>
      </c>
      <c r="I52" s="7">
        <f>SUMIFS('1602'!N:N,'1602'!H:H,A52,'1602'!C:C,B52)</f>
        <v>0</v>
      </c>
      <c r="J52" s="7">
        <f>SUMIFS('1603'!N:N,'1603'!H:H,A52,'1603'!C:C,B52)</f>
        <v>0</v>
      </c>
      <c r="K52" s="7">
        <f>SUMIFS('1604'!N:N,'1604'!H:H,A52,'1604'!C:C,B52)</f>
        <v>0</v>
      </c>
      <c r="L52" s="7">
        <f>SUMIFS('1605'!N:N,'1605'!H:H,A52,'1605'!C:C,B52)</f>
        <v>0</v>
      </c>
      <c r="M52" s="7">
        <f>SUMIFS('1606'!N:N,'1606'!H:H,A52,'1606'!C:C,B52)</f>
        <v>0</v>
      </c>
      <c r="N52" s="7">
        <f>SUMIFS('1607'!N:N,'1607'!H:H,A52,'1607'!C:C,B52)</f>
        <v>0</v>
      </c>
      <c r="O52" s="7">
        <f>SUMIFS('1608'!N:N,'1608'!H:H,A52,'1608'!C:C,B52)</f>
        <v>0</v>
      </c>
      <c r="P52" s="7">
        <f>SUMIFS('1609'!N:N,'1609'!H:H,A52,'1609'!C:C,B52)</f>
        <v>0</v>
      </c>
      <c r="Q52" s="7">
        <f>SUMIFS('1610'!N:N,'1610'!H:H,A52,'1610'!C:C,B52)</f>
        <v>0</v>
      </c>
      <c r="R52" s="7">
        <f>SUMIFS('1611'!N:N,'1611'!H:H,A52,'1611'!C:C,B52)</f>
        <v>0</v>
      </c>
      <c r="S52" s="7">
        <f>SUMIFS('1612'!N:N,'1612'!H:H,A52,'1612'!C:C,B52)</f>
        <v>0</v>
      </c>
      <c r="T52" s="7">
        <f>SUMIFS('1701'!N:N,'1701'!H:H,A52,'1701'!C:C,B52)</f>
        <v>0</v>
      </c>
      <c r="U52" s="7">
        <f>SUMIFS('1702'!N:N,'1702'!H:H,A52,'1702'!C:C,B52)</f>
        <v>0</v>
      </c>
      <c r="V52" s="7">
        <f>SUMIFS('1703'!N:N,'1703'!H:H,A52,'1703'!C:C,B52)</f>
        <v>0</v>
      </c>
      <c r="W52" s="7">
        <f>SUMIFS('1704'!N:N,'1704'!H:H,A52,'1704'!C:C,B52)</f>
        <v>0</v>
      </c>
      <c r="X52" s="7">
        <f>SUMIFS('1705'!N:N,'1705'!H:H,A52,'1705'!C:C,B52)</f>
        <v>0</v>
      </c>
      <c r="Y52" s="7">
        <f>SUMIFS('1706'!N:N,'1706'!H:H,A52,'1706'!C:C,B52)</f>
        <v>0</v>
      </c>
      <c r="Z52" s="7">
        <f>SUMIFS('1707'!N:N,'1707'!H:H,A52,'1707'!C:C,B52)</f>
        <v>0</v>
      </c>
      <c r="AA52" s="7">
        <f>SUMIFS('1708'!N:N,'1708'!H:H,A52,'1708'!C:C,B52)</f>
        <v>0</v>
      </c>
      <c r="AB52" s="7">
        <f>SUMIFS('1709'!N:N,'1709'!H:H,A52,'1709'!C:C,B52)</f>
        <v>0</v>
      </c>
      <c r="AC52" s="7">
        <f>SUMIFS('1710'!N:N,'1710'!H:H,A52,'1710'!C:C,B52)</f>
        <v>0</v>
      </c>
      <c r="AD52" s="7">
        <f>SUMIFS('1711'!N:N,'1711'!H:H,A52,'1711'!C:C,B52)</f>
        <v>0</v>
      </c>
      <c r="AE52" s="7">
        <f>SUMIFS('1712'!N:N,'1712'!H:H,A52,'1712'!C:C,B52)</f>
        <v>0</v>
      </c>
      <c r="AF52" s="7">
        <f>SUMIFS('1801'!N:N,'1801'!H:H,A52,'1801'!C:C,B52)</f>
        <v>0</v>
      </c>
      <c r="AG52" s="7">
        <f>SUMIFS('1802'!N:N,'1802'!H:H,A52,'1802'!C:C,B52)</f>
        <v>0</v>
      </c>
      <c r="AH52" s="7">
        <f t="shared" si="1"/>
        <v>85</v>
      </c>
    </row>
    <row r="53" spans="1:34">
      <c r="A53" s="5" t="s">
        <v>18</v>
      </c>
      <c r="B53" s="6" t="s">
        <v>181</v>
      </c>
      <c r="C53" s="7">
        <f>SUMIFS('1508'!N:N,'1508'!H:H,A53,'1508'!C:C,B53)</f>
        <v>0</v>
      </c>
      <c r="D53" s="7">
        <f>SUMIFS('1509'!N:N,'1509'!H:H,A53,'1509'!C:C,B53)</f>
        <v>0</v>
      </c>
      <c r="E53" s="7">
        <f>SUMIFS('1510'!N:N,'1510'!H:H,A53,'1510'!C:C,B53)</f>
        <v>0</v>
      </c>
      <c r="F53" s="7">
        <f>SUMIFS('1511'!N:N,'1511'!H:H,A53,'1511'!C:C,B53)</f>
        <v>0</v>
      </c>
      <c r="G53" s="7">
        <f>SUMIFS('1512'!N:N,'1512'!H:H,A53,'1512'!C:C,B53)</f>
        <v>0</v>
      </c>
      <c r="H53" s="7">
        <f>SUMIFS('1601'!N:N,'1601'!H:H,A53,'1601'!C:C,B53)</f>
        <v>0</v>
      </c>
      <c r="I53" s="7">
        <f>SUMIFS('1602'!N:N,'1602'!H:H,A53,'1602'!C:C,B53)</f>
        <v>0</v>
      </c>
      <c r="J53" s="7">
        <f>SUMIFS('1603'!N:N,'1603'!H:H,A53,'1603'!C:C,B53)</f>
        <v>0</v>
      </c>
      <c r="K53" s="7">
        <f>SUMIFS('1604'!N:N,'1604'!H:H,A53,'1604'!C:C,B53)</f>
        <v>0</v>
      </c>
      <c r="L53" s="7">
        <f>SUMIFS('1605'!N:N,'1605'!H:H,A53,'1605'!C:C,B53)</f>
        <v>0</v>
      </c>
      <c r="M53" s="7">
        <f>SUMIFS('1606'!N:N,'1606'!H:H,A53,'1606'!C:C,B53)</f>
        <v>0</v>
      </c>
      <c r="N53" s="7">
        <f>SUMIFS('1607'!N:N,'1607'!H:H,A53,'1607'!C:C,B53)</f>
        <v>2.12</v>
      </c>
      <c r="O53" s="7">
        <f>SUMIFS('1608'!N:N,'1608'!H:H,A53,'1608'!C:C,B53)</f>
        <v>0</v>
      </c>
      <c r="P53" s="7">
        <f>SUMIFS('1609'!N:N,'1609'!H:H,A53,'1609'!C:C,B53)</f>
        <v>0</v>
      </c>
      <c r="Q53" s="7">
        <f>SUMIFS('1610'!N:N,'1610'!H:H,A53,'1610'!C:C,B53)</f>
        <v>0</v>
      </c>
      <c r="R53" s="7">
        <f>SUMIFS('1611'!N:N,'1611'!H:H,A53,'1611'!C:C,B53)</f>
        <v>2.5</v>
      </c>
      <c r="S53" s="7">
        <f>SUMIFS('1612'!N:N,'1612'!H:H,A53,'1612'!C:C,B53)</f>
        <v>2.5</v>
      </c>
      <c r="T53" s="7">
        <f>SUMIFS('1701'!N:N,'1701'!H:H,A53,'1701'!C:C,B53)</f>
        <v>2.5</v>
      </c>
      <c r="U53" s="7">
        <f>SUMIFS('1702'!N:N,'1702'!H:H,A53,'1702'!C:C,B53)</f>
        <v>1.06</v>
      </c>
      <c r="V53" s="7">
        <f>SUMIFS('1703'!N:N,'1703'!H:H,A53,'1703'!C:C,B53)</f>
        <v>0</v>
      </c>
      <c r="W53" s="7">
        <f>SUMIFS('1704'!N:N,'1704'!H:H,A53,'1704'!C:C,B53)</f>
        <v>0</v>
      </c>
      <c r="X53" s="7">
        <f>SUMIFS('1705'!N:N,'1705'!H:H,A53,'1705'!C:C,B53)</f>
        <v>0</v>
      </c>
      <c r="Y53" s="7">
        <f>SUMIFS('1706'!N:N,'1706'!H:H,A53,'1706'!C:C,B53)</f>
        <v>0</v>
      </c>
      <c r="Z53" s="7">
        <f>SUMIFS('1707'!N:N,'1707'!H:H,A53,'1707'!C:C,B53)</f>
        <v>0</v>
      </c>
      <c r="AA53" s="7">
        <f>SUMIFS('1708'!N:N,'1708'!H:H,A53,'1708'!C:C,B53)</f>
        <v>0</v>
      </c>
      <c r="AB53" s="7">
        <f>SUMIFS('1709'!N:N,'1709'!H:H,A53,'1709'!C:C,B53)</f>
        <v>0</v>
      </c>
      <c r="AC53" s="7">
        <f>SUMIFS('1710'!N:N,'1710'!H:H,A53,'1710'!C:C,B53)</f>
        <v>0</v>
      </c>
      <c r="AD53" s="7">
        <f>SUMIFS('1711'!N:N,'1711'!H:H,A53,'1711'!C:C,B53)</f>
        <v>0</v>
      </c>
      <c r="AE53" s="7">
        <f>SUMIFS('1712'!N:N,'1712'!H:H,A53,'1712'!C:C,B53)</f>
        <v>0</v>
      </c>
      <c r="AF53" s="7">
        <f>SUMIFS('1801'!N:N,'1801'!H:H,A53,'1801'!C:C,B53)</f>
        <v>0</v>
      </c>
      <c r="AG53" s="7">
        <f>SUMIFS('1802'!N:N,'1802'!H:H,A53,'1802'!C:C,B53)</f>
        <v>0</v>
      </c>
      <c r="AH53" s="7">
        <f t="shared" si="1"/>
        <v>10.68</v>
      </c>
    </row>
    <row r="54" spans="1:34">
      <c r="A54" s="9" t="s">
        <v>18</v>
      </c>
      <c r="B54" s="9" t="s">
        <v>52</v>
      </c>
      <c r="C54" s="7">
        <f>SUMIFS('1508'!N:N,'1508'!H:H,A54,'1508'!C:C,B54)</f>
        <v>0</v>
      </c>
      <c r="D54" s="7">
        <f>SUMIFS('1509'!N:N,'1509'!H:H,A54,'1509'!C:C,B54)</f>
        <v>0</v>
      </c>
      <c r="E54" s="7">
        <f>SUMIFS('1510'!N:N,'1510'!H:H,A54,'1510'!C:C,B54)</f>
        <v>0</v>
      </c>
      <c r="F54" s="7">
        <f>SUMIFS('1511'!N:N,'1511'!H:H,A54,'1511'!C:C,B54)</f>
        <v>2.5</v>
      </c>
      <c r="G54" s="7">
        <f>SUMIFS('1512'!N:N,'1512'!H:H,A54,'1512'!C:C,B54)</f>
        <v>3.18</v>
      </c>
      <c r="H54" s="7">
        <f>SUMIFS('1601'!N:N,'1601'!H:H,A54,'1601'!C:C,B54)</f>
        <v>0</v>
      </c>
      <c r="I54" s="7">
        <f>SUMIFS('1602'!N:N,'1602'!H:H,A54,'1602'!C:C,B54)</f>
        <v>0</v>
      </c>
      <c r="J54" s="7">
        <f>SUMIFS('1603'!N:N,'1603'!H:H,A54,'1603'!C:C,B54)</f>
        <v>0</v>
      </c>
      <c r="K54" s="7">
        <f>SUMIFS('1604'!N:N,'1604'!H:H,A54,'1604'!C:C,B54)</f>
        <v>0</v>
      </c>
      <c r="L54" s="7">
        <f>SUMIFS('1605'!N:N,'1605'!H:H,A54,'1605'!C:C,B54)</f>
        <v>0</v>
      </c>
      <c r="M54" s="7">
        <f>SUMIFS('1606'!N:N,'1606'!H:H,A54,'1606'!C:C,B54)</f>
        <v>0</v>
      </c>
      <c r="N54" s="7">
        <f>SUMIFS('1607'!N:N,'1607'!H:H,A54,'1607'!C:C,B54)</f>
        <v>0</v>
      </c>
      <c r="O54" s="7">
        <f>SUMIFS('1608'!N:N,'1608'!H:H,A54,'1608'!C:C,B54)</f>
        <v>0</v>
      </c>
      <c r="P54" s="7">
        <f>SUMIFS('1609'!N:N,'1609'!H:H,A54,'1609'!C:C,B54)</f>
        <v>0</v>
      </c>
      <c r="Q54" s="7">
        <f>SUMIFS('1610'!N:N,'1610'!H:H,A54,'1610'!C:C,B54)</f>
        <v>0</v>
      </c>
      <c r="R54" s="7">
        <f>SUMIFS('1611'!N:N,'1611'!H:H,A54,'1611'!C:C,B54)</f>
        <v>0</v>
      </c>
      <c r="S54" s="7">
        <f>SUMIFS('1612'!N:N,'1612'!H:H,A54,'1612'!C:C,B54)</f>
        <v>0</v>
      </c>
      <c r="T54" s="7">
        <f>SUMIFS('1701'!N:N,'1701'!H:H,A54,'1701'!C:C,B54)</f>
        <v>0</v>
      </c>
      <c r="U54" s="7">
        <f>SUMIFS('1702'!N:N,'1702'!H:H,A54,'1702'!C:C,B54)</f>
        <v>0</v>
      </c>
      <c r="V54" s="7">
        <f>SUMIFS('1703'!N:N,'1703'!H:H,A54,'1703'!C:C,B54)</f>
        <v>0</v>
      </c>
      <c r="W54" s="7">
        <f>SUMIFS('1704'!N:N,'1704'!H:H,A54,'1704'!C:C,B54)</f>
        <v>0</v>
      </c>
      <c r="X54" s="7">
        <f>SUMIFS('1705'!N:N,'1705'!H:H,A54,'1705'!C:C,B54)</f>
        <v>0</v>
      </c>
      <c r="Y54" s="7">
        <f>SUMIFS('1706'!N:N,'1706'!H:H,A54,'1706'!C:C,B54)</f>
        <v>0</v>
      </c>
      <c r="Z54" s="7">
        <f>SUMIFS('1707'!N:N,'1707'!H:H,A54,'1707'!C:C,B54)</f>
        <v>0</v>
      </c>
      <c r="AA54" s="7">
        <f>SUMIFS('1708'!N:N,'1708'!H:H,A54,'1708'!C:C,B54)</f>
        <v>0</v>
      </c>
      <c r="AB54" s="7">
        <f>SUMIFS('1709'!N:N,'1709'!H:H,A54,'1709'!C:C,B54)</f>
        <v>0</v>
      </c>
      <c r="AC54" s="7">
        <f>SUMIFS('1710'!N:N,'1710'!H:H,A54,'1710'!C:C,B54)</f>
        <v>0</v>
      </c>
      <c r="AD54" s="7">
        <f>SUMIFS('1711'!N:N,'1711'!H:H,A54,'1711'!C:C,B54)</f>
        <v>0</v>
      </c>
      <c r="AE54" s="7">
        <f>SUMIFS('1712'!N:N,'1712'!H:H,A54,'1712'!C:C,B54)</f>
        <v>0</v>
      </c>
      <c r="AF54" s="7">
        <f>SUMIFS('1801'!N:N,'1801'!H:H,A54,'1801'!C:C,B54)</f>
        <v>0</v>
      </c>
      <c r="AG54" s="7">
        <f>SUMIFS('1802'!N:N,'1802'!H:H,A54,'1802'!C:C,B54)</f>
        <v>0</v>
      </c>
      <c r="AH54" s="7">
        <f t="shared" si="1"/>
        <v>5.68</v>
      </c>
    </row>
    <row r="55" spans="1:34">
      <c r="A55" s="9" t="s">
        <v>18</v>
      </c>
      <c r="B55" s="9" t="s">
        <v>32</v>
      </c>
      <c r="C55" s="7">
        <f>SUMIFS('1508'!N:N,'1508'!H:H,A55,'1508'!C:C,B55)</f>
        <v>0</v>
      </c>
      <c r="D55" s="7">
        <f>SUMIFS('1509'!N:N,'1509'!H:H,A55,'1509'!C:C,B55)</f>
        <v>5</v>
      </c>
      <c r="E55" s="7">
        <f>SUMIFS('1510'!N:N,'1510'!H:H,A55,'1510'!C:C,B55)</f>
        <v>2.5</v>
      </c>
      <c r="F55" s="7">
        <f>SUMIFS('1511'!N:N,'1511'!H:H,A55,'1511'!C:C,B55)</f>
        <v>2.5</v>
      </c>
      <c r="G55" s="7">
        <f>SUMIFS('1512'!N:N,'1512'!H:H,A55,'1512'!C:C,B55)</f>
        <v>2.5</v>
      </c>
      <c r="H55" s="7">
        <f>SUMIFS('1601'!N:N,'1601'!H:H,A55,'1601'!C:C,B55)</f>
        <v>0</v>
      </c>
      <c r="I55" s="7">
        <f>SUMIFS('1602'!N:N,'1602'!H:H,A55,'1602'!C:C,B55)</f>
        <v>0</v>
      </c>
      <c r="J55" s="7">
        <f>SUMIFS('1603'!N:N,'1603'!H:H,A55,'1603'!C:C,B55)</f>
        <v>0</v>
      </c>
      <c r="K55" s="7">
        <f>SUMIFS('1604'!N:N,'1604'!H:H,A55,'1604'!C:C,B55)</f>
        <v>0</v>
      </c>
      <c r="L55" s="7">
        <f>SUMIFS('1605'!N:N,'1605'!H:H,A55,'1605'!C:C,B55)</f>
        <v>0</v>
      </c>
      <c r="M55" s="7">
        <f>SUMIFS('1606'!N:N,'1606'!H:H,A55,'1606'!C:C,B55)</f>
        <v>0</v>
      </c>
      <c r="N55" s="7">
        <f>SUMIFS('1607'!N:N,'1607'!H:H,A55,'1607'!C:C,B55)</f>
        <v>0</v>
      </c>
      <c r="O55" s="7">
        <f>SUMIFS('1608'!N:N,'1608'!H:H,A55,'1608'!C:C,B55)</f>
        <v>0</v>
      </c>
      <c r="P55" s="7">
        <f>SUMIFS('1609'!N:N,'1609'!H:H,A55,'1609'!C:C,B55)</f>
        <v>0</v>
      </c>
      <c r="Q55" s="7">
        <f>SUMIFS('1610'!N:N,'1610'!H:H,A55,'1610'!C:C,B55)</f>
        <v>0</v>
      </c>
      <c r="R55" s="7">
        <f>SUMIFS('1611'!N:N,'1611'!H:H,A55,'1611'!C:C,B55)</f>
        <v>0</v>
      </c>
      <c r="S55" s="7">
        <f>SUMIFS('1612'!N:N,'1612'!H:H,A55,'1612'!C:C,B55)</f>
        <v>0</v>
      </c>
      <c r="T55" s="7">
        <f>SUMIFS('1701'!N:N,'1701'!H:H,A55,'1701'!C:C,B55)</f>
        <v>0</v>
      </c>
      <c r="U55" s="7">
        <f>SUMIFS('1702'!N:N,'1702'!H:H,A55,'1702'!C:C,B55)</f>
        <v>0</v>
      </c>
      <c r="V55" s="7">
        <f>SUMIFS('1703'!N:N,'1703'!H:H,A55,'1703'!C:C,B55)</f>
        <v>0</v>
      </c>
      <c r="W55" s="7">
        <f>SUMIFS('1704'!N:N,'1704'!H:H,A55,'1704'!C:C,B55)</f>
        <v>0</v>
      </c>
      <c r="X55" s="7">
        <f>SUMIFS('1705'!N:N,'1705'!H:H,A55,'1705'!C:C,B55)</f>
        <v>0</v>
      </c>
      <c r="Y55" s="7">
        <f>SUMIFS('1706'!N:N,'1706'!H:H,A55,'1706'!C:C,B55)</f>
        <v>0</v>
      </c>
      <c r="Z55" s="7">
        <f>SUMIFS('1707'!N:N,'1707'!H:H,A55,'1707'!C:C,B55)</f>
        <v>0</v>
      </c>
      <c r="AA55" s="7">
        <f>SUMIFS('1708'!N:N,'1708'!H:H,A55,'1708'!C:C,B55)</f>
        <v>0</v>
      </c>
      <c r="AB55" s="7">
        <f>SUMIFS('1709'!N:N,'1709'!H:H,A55,'1709'!C:C,B55)</f>
        <v>0</v>
      </c>
      <c r="AC55" s="7">
        <f>SUMIFS('1710'!N:N,'1710'!H:H,A55,'1710'!C:C,B55)</f>
        <v>0</v>
      </c>
      <c r="AD55" s="7">
        <f>SUMIFS('1711'!N:N,'1711'!H:H,A55,'1711'!C:C,B55)</f>
        <v>0</v>
      </c>
      <c r="AE55" s="7">
        <f>SUMIFS('1712'!N:N,'1712'!H:H,A55,'1712'!C:C,B55)</f>
        <v>0</v>
      </c>
      <c r="AF55" s="7">
        <f>SUMIFS('1801'!N:N,'1801'!H:H,A55,'1801'!C:C,B55)</f>
        <v>0</v>
      </c>
      <c r="AG55" s="7">
        <f>SUMIFS('1802'!N:N,'1802'!H:H,A55,'1802'!C:C,B55)</f>
        <v>0</v>
      </c>
      <c r="AH55" s="7">
        <f t="shared" si="1"/>
        <v>12.5</v>
      </c>
    </row>
    <row r="56" spans="1:34">
      <c r="A56" s="5" t="s">
        <v>176</v>
      </c>
      <c r="B56" s="6" t="s">
        <v>23</v>
      </c>
      <c r="C56" s="7">
        <f>SUMIFS('1508'!N:N,'1508'!H:H,A56,'1508'!C:C,B56)</f>
        <v>0</v>
      </c>
      <c r="D56" s="7">
        <f>SUMIFS('1509'!N:N,'1509'!H:H,A56,'1509'!C:C,B56)</f>
        <v>0</v>
      </c>
      <c r="E56" s="7">
        <f>SUMIFS('1510'!N:N,'1510'!H:H,A56,'1510'!C:C,B56)</f>
        <v>0</v>
      </c>
      <c r="F56" s="7">
        <f>SUMIFS('1511'!N:N,'1511'!H:H,A56,'1511'!C:C,B56)</f>
        <v>0</v>
      </c>
      <c r="G56" s="7">
        <f>SUMIFS('1512'!N:N,'1512'!H:H,A56,'1512'!C:C,B56)</f>
        <v>0</v>
      </c>
      <c r="H56" s="7">
        <f>SUMIFS('1601'!N:N,'1601'!H:H,A56,'1601'!C:C,B56)</f>
        <v>0</v>
      </c>
      <c r="I56" s="7">
        <f>SUMIFS('1602'!N:N,'1602'!H:H,A56,'1602'!C:C,B56)</f>
        <v>0</v>
      </c>
      <c r="J56" s="7">
        <f>SUMIFS('1603'!N:N,'1603'!H:H,A56,'1603'!C:C,B56)</f>
        <v>0</v>
      </c>
      <c r="K56" s="7">
        <f>SUMIFS('1604'!N:N,'1604'!H:H,A56,'1604'!C:C,B56)</f>
        <v>0</v>
      </c>
      <c r="L56" s="7">
        <f>SUMIFS('1605'!N:N,'1605'!H:H,A56,'1605'!C:C,B56)</f>
        <v>0</v>
      </c>
      <c r="M56" s="7">
        <f>SUMIFS('1606'!N:N,'1606'!H:H,A56,'1606'!C:C,B56)</f>
        <v>0</v>
      </c>
      <c r="N56" s="7">
        <f>SUMIFS('1607'!N:N,'1607'!H:H,A56,'1607'!C:C,B56)</f>
        <v>10</v>
      </c>
      <c r="O56" s="7">
        <f>SUMIFS('1608'!N:N,'1608'!H:H,A56,'1608'!C:C,B56)</f>
        <v>10</v>
      </c>
      <c r="P56" s="7">
        <f>SUMIFS('1609'!N:N,'1609'!H:H,A56,'1609'!C:C,B56)</f>
        <v>10</v>
      </c>
      <c r="Q56" s="7">
        <f>SUMIFS('1610'!N:N,'1610'!H:H,A56,'1610'!C:C,B56)</f>
        <v>50</v>
      </c>
      <c r="R56" s="7">
        <f>SUMIFS('1611'!N:N,'1611'!H:H,A56,'1611'!C:C,B56)</f>
        <v>55.95</v>
      </c>
      <c r="S56" s="7">
        <f>SUMIFS('1612'!N:N,'1612'!H:H,A56,'1612'!C:C,B56)</f>
        <v>52.82</v>
      </c>
      <c r="T56" s="7">
        <f>SUMIFS('1701'!N:N,'1701'!H:H,A56,'1701'!C:C,B56)</f>
        <v>51.24</v>
      </c>
      <c r="U56" s="7">
        <f>SUMIFS('1702'!N:N,'1702'!H:H,A56,'1702'!C:C,B56)</f>
        <v>50</v>
      </c>
      <c r="V56" s="7">
        <f>SUMIFS('1703'!N:N,'1703'!H:H,A56,'1703'!C:C,B56)</f>
        <v>50</v>
      </c>
      <c r="W56" s="7">
        <f>SUMIFS('1704'!N:N,'1704'!H:H,A56,'1704'!C:C,B56)</f>
        <v>50</v>
      </c>
      <c r="X56" s="7">
        <f>SUMIFS('1705'!N:N,'1705'!H:H,A56,'1705'!C:C,B56)</f>
        <v>50</v>
      </c>
      <c r="Y56" s="7">
        <f>SUMIFS('1706'!N:N,'1706'!H:H,A56,'1706'!C:C,B56)</f>
        <v>50</v>
      </c>
      <c r="Z56" s="7">
        <f>SUMIFS('1707'!N:N,'1707'!H:H,A56,'1707'!C:C,B56)</f>
        <v>50</v>
      </c>
      <c r="AA56" s="7">
        <f>SUMIFS('1708'!N:N,'1708'!H:H,A56,'1708'!C:C,B56)</f>
        <v>69.78</v>
      </c>
      <c r="AB56" s="7">
        <f>SUMIFS('1709'!N:N,'1709'!H:H,A56,'1709'!C:C,B56)</f>
        <v>50</v>
      </c>
      <c r="AC56" s="7">
        <f>SUMIFS('1710'!N:N,'1710'!H:H,A56,'1710'!C:C,B56)</f>
        <v>50</v>
      </c>
      <c r="AD56" s="7">
        <f>SUMIFS('1711'!N:N,'1711'!H:H,A56,'1711'!C:C,B56)</f>
        <v>50</v>
      </c>
      <c r="AE56" s="7">
        <f>SUMIFS('1712'!N:N,'1712'!H:H,A56,'1712'!C:C,B56)</f>
        <v>50</v>
      </c>
      <c r="AF56" s="7">
        <f>SUMIFS('1801'!N:N,'1801'!H:H,A56,'1801'!C:C,B56)</f>
        <v>50</v>
      </c>
      <c r="AG56" s="7">
        <f>SUMIFS('1802'!N:N,'1802'!H:H,A56,'1802'!C:C,B56)</f>
        <v>50</v>
      </c>
      <c r="AH56" s="7">
        <f t="shared" si="1"/>
        <v>909.79</v>
      </c>
    </row>
    <row r="57" spans="1:34">
      <c r="A57" s="5" t="s">
        <v>195</v>
      </c>
      <c r="B57" s="6" t="s">
        <v>67</v>
      </c>
      <c r="C57" s="7">
        <f>SUMIFS('1508'!N:N,'1508'!H:H,A57,'1508'!C:C,B57)</f>
        <v>0</v>
      </c>
      <c r="D57" s="7">
        <f>SUMIFS('1509'!N:N,'1509'!H:H,A57,'1509'!C:C,B57)</f>
        <v>0</v>
      </c>
      <c r="E57" s="7">
        <f>SUMIFS('1510'!N:N,'1510'!H:H,A57,'1510'!C:C,B57)</f>
        <v>0</v>
      </c>
      <c r="F57" s="7">
        <f>SUMIFS('1511'!N:N,'1511'!H:H,A57,'1511'!C:C,B57)</f>
        <v>0</v>
      </c>
      <c r="G57" s="7">
        <f>SUMIFS('1512'!N:N,'1512'!H:H,A57,'1512'!C:C,B57)</f>
        <v>0</v>
      </c>
      <c r="H57" s="7">
        <f>SUMIFS('1601'!N:N,'1601'!H:H,A57,'1601'!C:C,B57)</f>
        <v>0</v>
      </c>
      <c r="I57" s="7">
        <f>SUMIFS('1602'!N:N,'1602'!H:H,A57,'1602'!C:C,B57)</f>
        <v>0</v>
      </c>
      <c r="J57" s="7">
        <f>SUMIFS('1603'!N:N,'1603'!H:H,A57,'1603'!C:C,B57)</f>
        <v>0</v>
      </c>
      <c r="K57" s="7">
        <f>SUMIFS('1604'!N:N,'1604'!H:H,A57,'1604'!C:C,B57)</f>
        <v>0</v>
      </c>
      <c r="L57" s="7">
        <f>SUMIFS('1605'!N:N,'1605'!H:H,A57,'1605'!C:C,B57)</f>
        <v>0</v>
      </c>
      <c r="M57" s="7">
        <f>SUMIFS('1606'!N:N,'1606'!H:H,A57,'1606'!C:C,B57)</f>
        <v>0</v>
      </c>
      <c r="N57" s="7">
        <f>SUMIFS('1607'!N:N,'1607'!H:H,A57,'1607'!C:C,B57)</f>
        <v>0</v>
      </c>
      <c r="O57" s="7">
        <f>SUMIFS('1608'!N:N,'1608'!H:H,A57,'1608'!C:C,B57)</f>
        <v>10</v>
      </c>
      <c r="P57" s="7">
        <f>SUMIFS('1609'!N:N,'1609'!H:H,A57,'1609'!C:C,B57)</f>
        <v>10</v>
      </c>
      <c r="Q57" s="7">
        <f>SUMIFS('1610'!N:N,'1610'!H:H,A57,'1610'!C:C,B57)</f>
        <v>10</v>
      </c>
      <c r="R57" s="7">
        <f>SUMIFS('1611'!N:N,'1611'!H:H,A57,'1611'!C:C,B57)</f>
        <v>10</v>
      </c>
      <c r="S57" s="7">
        <f>SUMIFS('1612'!N:N,'1612'!H:H,A57,'1612'!C:C,B57)</f>
        <v>10</v>
      </c>
      <c r="T57" s="7">
        <f>SUMIFS('1701'!N:N,'1701'!H:H,A57,'1701'!C:C,B57)</f>
        <v>10</v>
      </c>
      <c r="U57" s="7">
        <f>SUMIFS('1702'!N:N,'1702'!H:H,A57,'1702'!C:C,B57)</f>
        <v>10</v>
      </c>
      <c r="V57" s="7">
        <f>SUMIFS('1703'!N:N,'1703'!H:H,A57,'1703'!C:C,B57)</f>
        <v>10</v>
      </c>
      <c r="W57" s="7">
        <f>SUMIFS('1704'!N:N,'1704'!H:H,A57,'1704'!C:C,B57)</f>
        <v>10</v>
      </c>
      <c r="X57" s="7">
        <f>SUMIFS('1705'!N:N,'1705'!H:H,A57,'1705'!C:C,B57)</f>
        <v>10</v>
      </c>
      <c r="Y57" s="7">
        <f>SUMIFS('1706'!N:N,'1706'!H:H,A57,'1706'!C:C,B57)</f>
        <v>10</v>
      </c>
      <c r="Z57" s="7">
        <f>SUMIFS('1707'!N:N,'1707'!H:H,A57,'1707'!C:C,B57)</f>
        <v>10</v>
      </c>
      <c r="AA57" s="7">
        <f>SUMIFS('1708'!N:N,'1708'!H:H,A57,'1708'!C:C,B57)</f>
        <v>10</v>
      </c>
      <c r="AB57" s="7">
        <f>SUMIFS('1709'!N:N,'1709'!H:H,A57,'1709'!C:C,B57)</f>
        <v>10</v>
      </c>
      <c r="AC57" s="7">
        <f>SUMIFS('1710'!N:N,'1710'!H:H,A57,'1710'!C:C,B57)</f>
        <v>10</v>
      </c>
      <c r="AD57" s="7">
        <f>SUMIFS('1711'!N:N,'1711'!H:H,A57,'1711'!C:C,B57)</f>
        <v>10</v>
      </c>
      <c r="AE57" s="7">
        <f>SUMIFS('1712'!N:N,'1712'!H:H,A57,'1712'!C:C,B57)</f>
        <v>10</v>
      </c>
      <c r="AF57" s="7">
        <f>SUMIFS('1801'!N:N,'1801'!H:H,A57,'1801'!C:C,B57)</f>
        <v>10</v>
      </c>
      <c r="AG57" s="7">
        <f>SUMIFS('1802'!N:N,'1802'!H:H,A57,'1802'!C:C,B57)</f>
        <v>10</v>
      </c>
      <c r="AH57" s="7">
        <f t="shared" si="1"/>
        <v>190</v>
      </c>
    </row>
    <row r="58" spans="1:34">
      <c r="A58" s="5" t="s">
        <v>88</v>
      </c>
      <c r="B58" s="6" t="s">
        <v>52</v>
      </c>
      <c r="C58" s="7">
        <f>SUMIFS('1508'!N:N,'1508'!H:H,A58,'1508'!C:C,B58)</f>
        <v>0</v>
      </c>
      <c r="D58" s="7">
        <f>SUMIFS('1509'!N:N,'1509'!H:H,A58,'1509'!C:C,B58)</f>
        <v>0</v>
      </c>
      <c r="E58" s="7">
        <f>SUMIFS('1510'!N:N,'1510'!H:H,A58,'1510'!C:C,B58)</f>
        <v>0</v>
      </c>
      <c r="F58" s="7">
        <f>SUMIFS('1511'!N:N,'1511'!H:H,A58,'1511'!C:C,B58)</f>
        <v>0</v>
      </c>
      <c r="G58" s="7">
        <f>SUMIFS('1512'!N:N,'1512'!H:H,A58,'1512'!C:C,B58)</f>
        <v>0</v>
      </c>
      <c r="H58" s="7">
        <f>SUMIFS('1601'!N:N,'1601'!H:H,A58,'1601'!C:C,B58)</f>
        <v>2.5</v>
      </c>
      <c r="I58" s="7">
        <f>SUMIFS('1602'!N:N,'1602'!H:H,A58,'1602'!C:C,B58)</f>
        <v>2.5</v>
      </c>
      <c r="J58" s="7">
        <f>SUMIFS('1603'!N:N,'1603'!H:H,A58,'1603'!C:C,B58)</f>
        <v>2.93</v>
      </c>
      <c r="K58" s="7">
        <f>SUMIFS('1604'!N:N,'1604'!H:H,A58,'1604'!C:C,B58)</f>
        <v>2.5</v>
      </c>
      <c r="L58" s="7">
        <f>SUMIFS('1605'!N:N,'1605'!H:H,A58,'1605'!C:C,B58)</f>
        <v>2.5</v>
      </c>
      <c r="M58" s="7">
        <f>SUMIFS('1606'!N:N,'1606'!H:H,A58,'1606'!C:C,B58)</f>
        <v>2.5</v>
      </c>
      <c r="N58" s="7">
        <f>SUMIFS('1607'!N:N,'1607'!H:H,A58,'1607'!C:C,B58)</f>
        <v>2.5</v>
      </c>
      <c r="O58" s="7">
        <f>SUMIFS('1608'!N:N,'1608'!H:H,A58,'1608'!C:C,B58)</f>
        <v>2.5</v>
      </c>
      <c r="P58" s="7">
        <f>SUMIFS('1609'!N:N,'1609'!H:H,A58,'1609'!C:C,B58)</f>
        <v>2.5</v>
      </c>
      <c r="Q58" s="7">
        <f>SUMIFS('1610'!N:N,'1610'!H:H,A58,'1610'!C:C,B58)</f>
        <v>2.5</v>
      </c>
      <c r="R58" s="7">
        <f>SUMIFS('1611'!N:N,'1611'!H:H,A58,'1611'!C:C,B58)</f>
        <v>2.5</v>
      </c>
      <c r="S58" s="7">
        <f>SUMIFS('1612'!N:N,'1612'!H:H,A58,'1612'!C:C,B58)</f>
        <v>2.5</v>
      </c>
      <c r="T58" s="7">
        <f>SUMIFS('1701'!N:N,'1701'!H:H,A58,'1701'!C:C,B58)</f>
        <v>2.5</v>
      </c>
      <c r="U58" s="7">
        <f>SUMIFS('1702'!N:N,'1702'!H:H,A58,'1702'!C:C,B58)</f>
        <v>0</v>
      </c>
      <c r="V58" s="7">
        <f>SUMIFS('1703'!N:N,'1703'!H:H,A58,'1703'!C:C,B58)</f>
        <v>0</v>
      </c>
      <c r="W58" s="7">
        <f>SUMIFS('1704'!N:N,'1704'!H:H,A58,'1704'!C:C,B58)</f>
        <v>0</v>
      </c>
      <c r="X58" s="7">
        <f>SUMIFS('1705'!N:N,'1705'!H:H,A58,'1705'!C:C,B58)</f>
        <v>0</v>
      </c>
      <c r="Y58" s="7">
        <f>SUMIFS('1706'!N:N,'1706'!H:H,A58,'1706'!C:C,B58)</f>
        <v>0</v>
      </c>
      <c r="Z58" s="7">
        <f>SUMIFS('1707'!N:N,'1707'!H:H,A58,'1707'!C:C,B58)</f>
        <v>0</v>
      </c>
      <c r="AA58" s="7">
        <f>SUMIFS('1708'!N:N,'1708'!H:H,A58,'1708'!C:C,B58)</f>
        <v>0</v>
      </c>
      <c r="AB58" s="7">
        <f>SUMIFS('1709'!N:N,'1709'!H:H,A58,'1709'!C:C,B58)</f>
        <v>0</v>
      </c>
      <c r="AC58" s="7">
        <f>SUMIFS('1710'!N:N,'1710'!H:H,A58,'1710'!C:C,B58)</f>
        <v>0</v>
      </c>
      <c r="AD58" s="7">
        <f>SUMIFS('1711'!N:N,'1711'!H:H,A58,'1711'!C:C,B58)</f>
        <v>0</v>
      </c>
      <c r="AE58" s="7">
        <f>SUMIFS('1712'!N:N,'1712'!H:H,A58,'1712'!C:C,B58)</f>
        <v>0</v>
      </c>
      <c r="AF58" s="7">
        <f>SUMIFS('1801'!N:N,'1801'!H:H,A58,'1801'!C:C,B58)</f>
        <v>0</v>
      </c>
      <c r="AG58" s="7">
        <f>SUMIFS('1802'!N:N,'1802'!H:H,A58,'1802'!C:C,B58)</f>
        <v>0</v>
      </c>
      <c r="AH58" s="7">
        <f t="shared" si="1"/>
        <v>32.93</v>
      </c>
    </row>
    <row r="59" spans="1:34">
      <c r="A59" s="5" t="s">
        <v>76</v>
      </c>
      <c r="B59" s="6" t="s">
        <v>20</v>
      </c>
      <c r="C59" s="7">
        <f>SUMIFS('1508'!N:N,'1508'!H:H,A59,'1508'!C:C,B59)</f>
        <v>0</v>
      </c>
      <c r="D59" s="7">
        <f>SUMIFS('1509'!N:N,'1509'!H:H,A59,'1509'!C:C,B59)</f>
        <v>0</v>
      </c>
      <c r="E59" s="7">
        <f>SUMIFS('1510'!N:N,'1510'!H:H,A59,'1510'!C:C,B59)</f>
        <v>0</v>
      </c>
      <c r="F59" s="7">
        <f>SUMIFS('1511'!N:N,'1511'!H:H,A59,'1511'!C:C,B59)</f>
        <v>0</v>
      </c>
      <c r="G59" s="7">
        <f>SUMIFS('1512'!N:N,'1512'!H:H,A59,'1512'!C:C,B59)</f>
        <v>0</v>
      </c>
      <c r="H59" s="7">
        <f>SUMIFS('1601'!N:N,'1601'!H:H,A59,'1601'!C:C,B59)</f>
        <v>0</v>
      </c>
      <c r="I59" s="7">
        <f>SUMIFS('1602'!N:N,'1602'!H:H,A59,'1602'!C:C,B59)</f>
        <v>0</v>
      </c>
      <c r="J59" s="7">
        <f>SUMIFS('1603'!N:N,'1603'!H:H,A59,'1603'!C:C,B59)</f>
        <v>0</v>
      </c>
      <c r="K59" s="7">
        <f>SUMIFS('1604'!N:N,'1604'!H:H,A59,'1604'!C:C,B59)</f>
        <v>0</v>
      </c>
      <c r="L59" s="7">
        <f>SUMIFS('1605'!N:N,'1605'!H:H,A59,'1605'!C:C,B59)</f>
        <v>0</v>
      </c>
      <c r="M59" s="7">
        <f>SUMIFS('1606'!N:N,'1606'!H:H,A59,'1606'!C:C,B59)</f>
        <v>0</v>
      </c>
      <c r="N59" s="7">
        <f>SUMIFS('1607'!N:N,'1607'!H:H,A59,'1607'!C:C,B59)</f>
        <v>0</v>
      </c>
      <c r="O59" s="7">
        <f>SUMIFS('1608'!N:N,'1608'!H:H,A59,'1608'!C:C,B59)</f>
        <v>0</v>
      </c>
      <c r="P59" s="7">
        <f>SUMIFS('1609'!N:N,'1609'!H:H,A59,'1609'!C:C,B59)</f>
        <v>0</v>
      </c>
      <c r="Q59" s="7">
        <f>SUMIFS('1610'!N:N,'1610'!H:H,A59,'1610'!C:C,B59)</f>
        <v>40</v>
      </c>
      <c r="R59" s="7">
        <f>SUMIFS('1611'!N:N,'1611'!H:H,A59,'1611'!C:C,B59)</f>
        <v>65.84</v>
      </c>
      <c r="S59" s="7">
        <f>SUMIFS('1612'!N:N,'1612'!H:H,A59,'1612'!C:C,B59)</f>
        <v>57.16</v>
      </c>
      <c r="T59" s="7">
        <f>SUMIFS('1701'!N:N,'1701'!H:H,A59,'1701'!C:C,B59)</f>
        <v>81.99</v>
      </c>
      <c r="U59" s="7">
        <f>SUMIFS('1702'!N:N,'1702'!H:H,A59,'1702'!C:C,B59)</f>
        <v>55.4</v>
      </c>
      <c r="V59" s="7">
        <f>SUMIFS('1703'!N:N,'1703'!H:H,A59,'1703'!C:C,B59)</f>
        <v>40</v>
      </c>
      <c r="W59" s="7">
        <f>SUMIFS('1704'!N:N,'1704'!H:H,A59,'1704'!C:C,B59)</f>
        <v>40</v>
      </c>
      <c r="X59" s="7">
        <f>SUMIFS('1705'!N:N,'1705'!H:H,A59,'1705'!C:C,B59)</f>
        <v>40</v>
      </c>
      <c r="Y59" s="7">
        <f>SUMIFS('1706'!N:N,'1706'!H:H,A59,'1706'!C:C,B59)</f>
        <v>0</v>
      </c>
      <c r="Z59" s="7">
        <f>SUMIFS('1707'!N:N,'1707'!H:H,A59,'1707'!C:C,B59)</f>
        <v>0</v>
      </c>
      <c r="AA59" s="7">
        <f>SUMIFS('1708'!N:N,'1708'!H:H,A59,'1708'!C:C,B59)</f>
        <v>0</v>
      </c>
      <c r="AB59" s="7">
        <f>SUMIFS('1709'!N:N,'1709'!H:H,A59,'1709'!C:C,B59)</f>
        <v>0</v>
      </c>
      <c r="AC59" s="7">
        <f>SUMIFS('1710'!N:N,'1710'!H:H,A59,'1710'!C:C,B59)</f>
        <v>0</v>
      </c>
      <c r="AD59" s="7">
        <f>SUMIFS('1711'!N:N,'1711'!H:H,A59,'1711'!C:C,B59)</f>
        <v>0</v>
      </c>
      <c r="AE59" s="7">
        <f>SUMIFS('1712'!N:N,'1712'!H:H,A59,'1712'!C:C,B59)</f>
        <v>0</v>
      </c>
      <c r="AF59" s="7">
        <f>SUMIFS('1801'!N:N,'1801'!H:H,A59,'1801'!C:C,B59)</f>
        <v>0</v>
      </c>
      <c r="AG59" s="7">
        <f>SUMIFS('1802'!N:N,'1802'!H:H,A59,'1802'!C:C,B59)</f>
        <v>0</v>
      </c>
      <c r="AH59" s="7">
        <f t="shared" si="1"/>
        <v>420.39</v>
      </c>
    </row>
    <row r="60" spans="1:34">
      <c r="A60" s="5" t="s">
        <v>135</v>
      </c>
      <c r="B60" s="6" t="s">
        <v>20</v>
      </c>
      <c r="C60" s="7">
        <f>SUMIFS('1508'!N:N,'1508'!H:H,A60,'1508'!C:C,B60)</f>
        <v>0</v>
      </c>
      <c r="D60" s="7">
        <f>SUMIFS('1509'!N:N,'1509'!H:H,A60,'1509'!C:C,B60)</f>
        <v>0</v>
      </c>
      <c r="E60" s="7">
        <f>SUMIFS('1510'!N:N,'1510'!H:H,A60,'1510'!C:C,B60)</f>
        <v>0</v>
      </c>
      <c r="F60" s="7">
        <f>SUMIFS('1511'!N:N,'1511'!H:H,A60,'1511'!C:C,B60)</f>
        <v>0</v>
      </c>
      <c r="G60" s="7">
        <f>SUMIFS('1512'!N:N,'1512'!H:H,A60,'1512'!C:C,B60)</f>
        <v>0</v>
      </c>
      <c r="H60" s="7">
        <f>SUMIFS('1601'!N:N,'1601'!H:H,A60,'1601'!C:C,B60)</f>
        <v>0</v>
      </c>
      <c r="I60" s="7">
        <f>SUMIFS('1602'!N:N,'1602'!H:H,A60,'1602'!C:C,B60)</f>
        <v>0</v>
      </c>
      <c r="J60" s="7">
        <f>SUMIFS('1603'!N:N,'1603'!H:H,A60,'1603'!C:C,B60)</f>
        <v>0</v>
      </c>
      <c r="K60" s="7">
        <f>SUMIFS('1604'!N:N,'1604'!H:H,A60,'1604'!C:C,B60)</f>
        <v>4</v>
      </c>
      <c r="L60" s="7">
        <f>SUMIFS('1605'!N:N,'1605'!H:H,A60,'1605'!C:C,B60)</f>
        <v>4</v>
      </c>
      <c r="M60" s="7">
        <f>SUMIFS('1606'!N:N,'1606'!H:H,A60,'1606'!C:C,B60)</f>
        <v>6.5</v>
      </c>
      <c r="N60" s="7">
        <f>SUMIFS('1607'!N:N,'1607'!H:H,A60,'1607'!C:C,B60)</f>
        <v>2.5</v>
      </c>
      <c r="O60" s="7">
        <f>SUMIFS('1608'!N:N,'1608'!H:H,A60,'1608'!C:C,B60)</f>
        <v>2.5</v>
      </c>
      <c r="P60" s="7">
        <f>SUMIFS('1609'!N:N,'1609'!H:H,A60,'1609'!C:C,B60)</f>
        <v>2.5</v>
      </c>
      <c r="Q60" s="7">
        <f>SUMIFS('1610'!N:N,'1610'!H:H,A60,'1610'!C:C,B60)</f>
        <v>2.61</v>
      </c>
      <c r="R60" s="7">
        <f>SUMIFS('1611'!N:N,'1611'!H:H,A60,'1611'!C:C,B60)</f>
        <v>2.5</v>
      </c>
      <c r="S60" s="7">
        <f>SUMIFS('1612'!N:N,'1612'!H:H,A60,'1612'!C:C,B60)</f>
        <v>2.5</v>
      </c>
      <c r="T60" s="7">
        <f>SUMIFS('1701'!N:N,'1701'!H:H,A60,'1701'!C:C,B60)</f>
        <v>5</v>
      </c>
      <c r="U60" s="7">
        <f>SUMIFS('1702'!N:N,'1702'!H:H,A60,'1702'!C:C,B60)</f>
        <v>5</v>
      </c>
      <c r="V60" s="7">
        <f>SUMIFS('1703'!N:N,'1703'!H:H,A60,'1703'!C:C,B60)</f>
        <v>5</v>
      </c>
      <c r="W60" s="7">
        <f>SUMIFS('1704'!N:N,'1704'!H:H,A60,'1704'!C:C,B60)</f>
        <v>5</v>
      </c>
      <c r="X60" s="7">
        <f>SUMIFS('1705'!N:N,'1705'!H:H,A60,'1705'!C:C,B60)</f>
        <v>5</v>
      </c>
      <c r="Y60" s="7">
        <f>SUMIFS('1706'!N:N,'1706'!H:H,A60,'1706'!C:C,B60)</f>
        <v>5</v>
      </c>
      <c r="Z60" s="7">
        <f>SUMIFS('1707'!N:N,'1707'!H:H,A60,'1707'!C:C,B60)</f>
        <v>5</v>
      </c>
      <c r="AA60" s="7">
        <f>SUMIFS('1708'!N:N,'1708'!H:H,A60,'1708'!C:C,B60)</f>
        <v>5</v>
      </c>
      <c r="AB60" s="7">
        <f>SUMIFS('1709'!N:N,'1709'!H:H,A60,'1709'!C:C,B60)</f>
        <v>5</v>
      </c>
      <c r="AC60" s="7">
        <f>SUMIFS('1710'!N:N,'1710'!H:H,A60,'1710'!C:C,B60)</f>
        <v>5</v>
      </c>
      <c r="AD60" s="7">
        <f>SUMIFS('1711'!N:N,'1711'!H:H,A60,'1711'!C:C,B60)</f>
        <v>5</v>
      </c>
      <c r="AE60" s="7">
        <f>SUMIFS('1712'!N:N,'1712'!H:H,A60,'1712'!C:C,B60)</f>
        <v>5</v>
      </c>
      <c r="AF60" s="7">
        <f>SUMIFS('1801'!N:N,'1801'!H:H,A60,'1801'!C:C,B60)</f>
        <v>5</v>
      </c>
      <c r="AG60" s="7">
        <f>SUMIFS('1802'!N:N,'1802'!H:H,A60,'1802'!C:C,B60)</f>
        <v>5</v>
      </c>
      <c r="AH60" s="7">
        <f t="shared" si="1"/>
        <v>99.61</v>
      </c>
    </row>
    <row r="61" spans="1:34">
      <c r="A61" s="5" t="s">
        <v>130</v>
      </c>
      <c r="B61" s="6" t="s">
        <v>20</v>
      </c>
      <c r="C61" s="7">
        <f>SUMIFS('1508'!N:N,'1508'!H:H,A61,'1508'!C:C,B61)</f>
        <v>0</v>
      </c>
      <c r="D61" s="7">
        <f>SUMIFS('1509'!N:N,'1509'!H:H,A61,'1509'!C:C,B61)</f>
        <v>0</v>
      </c>
      <c r="E61" s="7">
        <f>SUMIFS('1510'!N:N,'1510'!H:H,A61,'1510'!C:C,B61)</f>
        <v>0</v>
      </c>
      <c r="F61" s="7">
        <f>SUMIFS('1511'!N:N,'1511'!H:H,A61,'1511'!C:C,B61)</f>
        <v>0</v>
      </c>
      <c r="G61" s="7">
        <f>SUMIFS('1512'!N:N,'1512'!H:H,A61,'1512'!C:C,B61)</f>
        <v>0</v>
      </c>
      <c r="H61" s="7">
        <f>SUMIFS('1601'!N:N,'1601'!H:H,A61,'1601'!C:C,B61)</f>
        <v>0</v>
      </c>
      <c r="I61" s="7">
        <f>SUMIFS('1602'!N:N,'1602'!H:H,A61,'1602'!C:C,B61)</f>
        <v>0</v>
      </c>
      <c r="J61" s="7">
        <f>SUMIFS('1603'!N:N,'1603'!H:H,A61,'1603'!C:C,B61)</f>
        <v>0</v>
      </c>
      <c r="K61" s="7">
        <f>SUMIFS('1604'!N:N,'1604'!H:H,A61,'1604'!C:C,B61)</f>
        <v>10</v>
      </c>
      <c r="L61" s="7">
        <f>SUMIFS('1605'!N:N,'1605'!H:H,A61,'1605'!C:C,B61)</f>
        <v>10</v>
      </c>
      <c r="M61" s="7">
        <f>SUMIFS('1606'!N:N,'1606'!H:H,A61,'1606'!C:C,B61)</f>
        <v>10</v>
      </c>
      <c r="N61" s="7">
        <f>SUMIFS('1607'!N:N,'1607'!H:H,A61,'1607'!C:C,B61)</f>
        <v>10</v>
      </c>
      <c r="O61" s="7">
        <f>SUMIFS('1608'!N:N,'1608'!H:H,A61,'1608'!C:C,B61)</f>
        <v>10</v>
      </c>
      <c r="P61" s="7">
        <f>SUMIFS('1609'!N:N,'1609'!H:H,A61,'1609'!C:C,B61)</f>
        <v>10</v>
      </c>
      <c r="Q61" s="7">
        <f>SUMIFS('1610'!N:N,'1610'!H:H,A61,'1610'!C:C,B61)</f>
        <v>10</v>
      </c>
      <c r="R61" s="7">
        <f>SUMIFS('1611'!N:N,'1611'!H:H,A61,'1611'!C:C,B61)</f>
        <v>10</v>
      </c>
      <c r="S61" s="7">
        <f>SUMIFS('1612'!N:N,'1612'!H:H,A61,'1612'!C:C,B61)</f>
        <v>10</v>
      </c>
      <c r="T61" s="7">
        <f>SUMIFS('1701'!N:N,'1701'!H:H,A61,'1701'!C:C,B61)</f>
        <v>10</v>
      </c>
      <c r="U61" s="7">
        <f>SUMIFS('1702'!N:N,'1702'!H:H,A61,'1702'!C:C,B61)</f>
        <v>10</v>
      </c>
      <c r="V61" s="7">
        <f>SUMIFS('1703'!N:N,'1703'!H:H,A61,'1703'!C:C,B61)</f>
        <v>10</v>
      </c>
      <c r="W61" s="7">
        <f>SUMIFS('1704'!N:N,'1704'!H:H,A61,'1704'!C:C,B61)</f>
        <v>10</v>
      </c>
      <c r="X61" s="7">
        <f>SUMIFS('1705'!N:N,'1705'!H:H,A61,'1705'!C:C,B61)</f>
        <v>10</v>
      </c>
      <c r="Y61" s="7">
        <f>SUMIFS('1706'!N:N,'1706'!H:H,A61,'1706'!C:C,B61)</f>
        <v>10</v>
      </c>
      <c r="Z61" s="7">
        <f>SUMIFS('1707'!N:N,'1707'!H:H,A61,'1707'!C:C,B61)</f>
        <v>10</v>
      </c>
      <c r="AA61" s="7">
        <f>SUMIFS('1708'!N:N,'1708'!H:H,A61,'1708'!C:C,B61)</f>
        <v>10</v>
      </c>
      <c r="AB61" s="7">
        <f>SUMIFS('1709'!N:N,'1709'!H:H,A61,'1709'!C:C,B61)</f>
        <v>10</v>
      </c>
      <c r="AC61" s="7">
        <f>SUMIFS('1710'!N:N,'1710'!H:H,A61,'1710'!C:C,B61)</f>
        <v>10</v>
      </c>
      <c r="AD61" s="7">
        <f>SUMIFS('1711'!N:N,'1711'!H:H,A61,'1711'!C:C,B61)</f>
        <v>10</v>
      </c>
      <c r="AE61" s="7">
        <f>SUMIFS('1712'!N:N,'1712'!H:H,A61,'1712'!C:C,B61)</f>
        <v>10</v>
      </c>
      <c r="AF61" s="7">
        <f>SUMIFS('1801'!N:N,'1801'!H:H,A61,'1801'!C:C,B61)</f>
        <v>10</v>
      </c>
      <c r="AG61" s="7">
        <f>SUMIFS('1802'!N:N,'1802'!H:H,A61,'1802'!C:C,B61)</f>
        <v>10</v>
      </c>
      <c r="AH61" s="7">
        <f t="shared" si="1"/>
        <v>230</v>
      </c>
    </row>
    <row r="62" spans="1:34">
      <c r="A62" s="5" t="s">
        <v>172</v>
      </c>
      <c r="B62" s="6" t="s">
        <v>67</v>
      </c>
      <c r="C62" s="7">
        <f>SUMIFS('1508'!N:N,'1508'!H:H,A62,'1508'!C:C,B62)</f>
        <v>0</v>
      </c>
      <c r="D62" s="7">
        <f>SUMIFS('1509'!N:N,'1509'!H:H,A62,'1509'!C:C,B62)</f>
        <v>0</v>
      </c>
      <c r="E62" s="7">
        <f>SUMIFS('1510'!N:N,'1510'!H:H,A62,'1510'!C:C,B62)</f>
        <v>0</v>
      </c>
      <c r="F62" s="7">
        <f>SUMIFS('1511'!N:N,'1511'!H:H,A62,'1511'!C:C,B62)</f>
        <v>0</v>
      </c>
      <c r="G62" s="7">
        <f>SUMIFS('1512'!N:N,'1512'!H:H,A62,'1512'!C:C,B62)</f>
        <v>0</v>
      </c>
      <c r="H62" s="7">
        <f>SUMIFS('1601'!N:N,'1601'!H:H,A62,'1601'!C:C,B62)</f>
        <v>0</v>
      </c>
      <c r="I62" s="7">
        <f>SUMIFS('1602'!N:N,'1602'!H:H,A62,'1602'!C:C,B62)</f>
        <v>0</v>
      </c>
      <c r="J62" s="7">
        <f>SUMIFS('1603'!N:N,'1603'!H:H,A62,'1603'!C:C,B62)</f>
        <v>0</v>
      </c>
      <c r="K62" s="7">
        <f>SUMIFS('1604'!N:N,'1604'!H:H,A62,'1604'!C:C,B62)</f>
        <v>0</v>
      </c>
      <c r="L62" s="7">
        <f>SUMIFS('1605'!N:N,'1605'!H:H,A62,'1605'!C:C,B62)</f>
        <v>0</v>
      </c>
      <c r="M62" s="7">
        <f>SUMIFS('1606'!N:N,'1606'!H:H,A62,'1606'!C:C,B62)</f>
        <v>0</v>
      </c>
      <c r="N62" s="7">
        <f>SUMIFS('1607'!N:N,'1607'!H:H,A62,'1607'!C:C,B62)</f>
        <v>24.92</v>
      </c>
      <c r="O62" s="7">
        <f>SUMIFS('1608'!N:N,'1608'!H:H,A62,'1608'!C:C,B62)</f>
        <v>26.9</v>
      </c>
      <c r="P62" s="7">
        <f>SUMIFS('1609'!N:N,'1609'!H:H,A62,'1609'!C:C,B62)</f>
        <v>18.39</v>
      </c>
      <c r="Q62" s="7">
        <f>SUMIFS('1610'!N:N,'1610'!H:H,A62,'1610'!C:C,B62)</f>
        <v>15.43</v>
      </c>
      <c r="R62" s="7">
        <f>SUMIFS('1611'!N:N,'1611'!H:H,A62,'1611'!C:C,B62)</f>
        <v>17.92</v>
      </c>
      <c r="S62" s="7">
        <f>SUMIFS('1612'!N:N,'1612'!H:H,A62,'1612'!C:C,B62)</f>
        <v>15</v>
      </c>
      <c r="T62" s="7">
        <f>SUMIFS('1701'!N:N,'1701'!H:H,A62,'1701'!C:C,B62)</f>
        <v>10</v>
      </c>
      <c r="U62" s="7">
        <f>SUMIFS('1702'!N:N,'1702'!H:H,A62,'1702'!C:C,B62)</f>
        <v>15</v>
      </c>
      <c r="V62" s="7">
        <f>SUMIFS('1703'!N:N,'1703'!H:H,A62,'1703'!C:C,B62)</f>
        <v>15</v>
      </c>
      <c r="W62" s="7">
        <f>SUMIFS('1704'!N:N,'1704'!H:H,A62,'1704'!C:C,B62)</f>
        <v>48.04</v>
      </c>
      <c r="X62" s="7">
        <f>SUMIFS('1705'!N:N,'1705'!H:H,A62,'1705'!C:C,B62)</f>
        <v>48.7</v>
      </c>
      <c r="Y62" s="7">
        <f>SUMIFS('1706'!N:N,'1706'!H:H,A62,'1706'!C:C,B62)</f>
        <v>41.9</v>
      </c>
      <c r="Z62" s="7">
        <f>SUMIFS('1707'!N:N,'1707'!H:H,A62,'1707'!C:C,B62)</f>
        <v>27.44</v>
      </c>
      <c r="AA62" s="7">
        <f>SUMIFS('1708'!N:N,'1708'!H:H,A62,'1708'!C:C,B62)</f>
        <v>32.49</v>
      </c>
      <c r="AB62" s="7">
        <f>SUMIFS('1709'!N:N,'1709'!H:H,A62,'1709'!C:C,B62)</f>
        <v>21.23</v>
      </c>
      <c r="AC62" s="7">
        <f>SUMIFS('1710'!N:N,'1710'!H:H,A62,'1710'!C:C,B62)</f>
        <v>12.16</v>
      </c>
      <c r="AD62" s="7">
        <f>SUMIFS('1711'!N:N,'1711'!H:H,A62,'1711'!C:C,B62)</f>
        <v>5.96</v>
      </c>
      <c r="AE62" s="7">
        <f>SUMIFS('1712'!N:N,'1712'!H:H,A62,'1712'!C:C,B62)</f>
        <v>5</v>
      </c>
      <c r="AF62" s="7">
        <f>SUMIFS('1801'!N:N,'1801'!H:H,A62,'1801'!C:C,B62)</f>
        <v>5</v>
      </c>
      <c r="AG62" s="7">
        <f>SUMIFS('1802'!N:N,'1802'!H:H,A62,'1802'!C:C,B62)</f>
        <v>5</v>
      </c>
      <c r="AH62" s="7">
        <f t="shared" si="1"/>
        <v>411.48</v>
      </c>
    </row>
    <row r="63" spans="1:34">
      <c r="A63" s="5" t="s">
        <v>189</v>
      </c>
      <c r="B63" s="6" t="s">
        <v>67</v>
      </c>
      <c r="C63" s="7">
        <f>SUMIFS('1508'!N:N,'1508'!H:H,A63,'1508'!C:C,B63)</f>
        <v>0</v>
      </c>
      <c r="D63" s="7">
        <f>SUMIFS('1509'!N:N,'1509'!H:H,A63,'1509'!C:C,B63)</f>
        <v>0</v>
      </c>
      <c r="E63" s="7">
        <f>SUMIFS('1510'!N:N,'1510'!H:H,A63,'1510'!C:C,B63)</f>
        <v>0</v>
      </c>
      <c r="F63" s="7">
        <f>SUMIFS('1511'!N:N,'1511'!H:H,A63,'1511'!C:C,B63)</f>
        <v>0</v>
      </c>
      <c r="G63" s="7">
        <f>SUMIFS('1512'!N:N,'1512'!H:H,A63,'1512'!C:C,B63)</f>
        <v>0</v>
      </c>
      <c r="H63" s="7">
        <f>SUMIFS('1601'!N:N,'1601'!H:H,A63,'1601'!C:C,B63)</f>
        <v>0</v>
      </c>
      <c r="I63" s="7">
        <f>SUMIFS('1602'!N:N,'1602'!H:H,A63,'1602'!C:C,B63)</f>
        <v>0</v>
      </c>
      <c r="J63" s="7">
        <f>SUMIFS('1603'!N:N,'1603'!H:H,A63,'1603'!C:C,B63)</f>
        <v>0</v>
      </c>
      <c r="K63" s="7">
        <f>SUMIFS('1604'!N:N,'1604'!H:H,A63,'1604'!C:C,B63)</f>
        <v>0</v>
      </c>
      <c r="L63" s="7">
        <f>SUMIFS('1605'!N:N,'1605'!H:H,A63,'1605'!C:C,B63)</f>
        <v>0</v>
      </c>
      <c r="M63" s="7">
        <f>SUMIFS('1606'!N:N,'1606'!H:H,A63,'1606'!C:C,B63)</f>
        <v>0</v>
      </c>
      <c r="N63" s="7">
        <f>SUMIFS('1607'!N:N,'1607'!H:H,A63,'1607'!C:C,B63)</f>
        <v>0</v>
      </c>
      <c r="O63" s="7">
        <f>SUMIFS('1608'!N:N,'1608'!H:H,A63,'1608'!C:C,B63)</f>
        <v>40</v>
      </c>
      <c r="P63" s="7">
        <f>SUMIFS('1609'!N:N,'1609'!H:H,A63,'1609'!C:C,B63)</f>
        <v>20</v>
      </c>
      <c r="Q63" s="7">
        <f>SUMIFS('1610'!N:N,'1610'!H:H,A63,'1610'!C:C,B63)</f>
        <v>20</v>
      </c>
      <c r="R63" s="7">
        <f>SUMIFS('1611'!N:N,'1611'!H:H,A63,'1611'!C:C,B63)</f>
        <v>0</v>
      </c>
      <c r="S63" s="7">
        <f>SUMIFS('1612'!N:N,'1612'!H:H,A63,'1612'!C:C,B63)</f>
        <v>0</v>
      </c>
      <c r="T63" s="7">
        <f>SUMIFS('1701'!N:N,'1701'!H:H,A63,'1701'!C:C,B63)</f>
        <v>0</v>
      </c>
      <c r="U63" s="7">
        <f>SUMIFS('1702'!N:N,'1702'!H:H,A63,'1702'!C:C,B63)</f>
        <v>0</v>
      </c>
      <c r="V63" s="7">
        <f>SUMIFS('1703'!N:N,'1703'!H:H,A63,'1703'!C:C,B63)</f>
        <v>0</v>
      </c>
      <c r="W63" s="7">
        <f>SUMIFS('1704'!N:N,'1704'!H:H,A63,'1704'!C:C,B63)</f>
        <v>0</v>
      </c>
      <c r="X63" s="7">
        <f>SUMIFS('1705'!N:N,'1705'!H:H,A63,'1705'!C:C,B63)</f>
        <v>0</v>
      </c>
      <c r="Y63" s="7">
        <f>SUMIFS('1706'!N:N,'1706'!H:H,A63,'1706'!C:C,B63)</f>
        <v>0</v>
      </c>
      <c r="Z63" s="7">
        <f>SUMIFS('1707'!N:N,'1707'!H:H,A63,'1707'!C:C,B63)</f>
        <v>0</v>
      </c>
      <c r="AA63" s="7">
        <f>SUMIFS('1708'!N:N,'1708'!H:H,A63,'1708'!C:C,B63)</f>
        <v>0</v>
      </c>
      <c r="AB63" s="7">
        <f>SUMIFS('1709'!N:N,'1709'!H:H,A63,'1709'!C:C,B63)</f>
        <v>0</v>
      </c>
      <c r="AC63" s="7">
        <f>SUMIFS('1710'!N:N,'1710'!H:H,A63,'1710'!C:C,B63)</f>
        <v>0</v>
      </c>
      <c r="AD63" s="7">
        <f>SUMIFS('1711'!N:N,'1711'!H:H,A63,'1711'!C:C,B63)</f>
        <v>0</v>
      </c>
      <c r="AE63" s="7">
        <f>SUMIFS('1712'!N:N,'1712'!H:H,A63,'1712'!C:C,B63)</f>
        <v>0</v>
      </c>
      <c r="AF63" s="7">
        <f>SUMIFS('1801'!N:N,'1801'!H:H,A63,'1801'!C:C,B63)</f>
        <v>0</v>
      </c>
      <c r="AG63" s="7">
        <f>SUMIFS('1802'!N:N,'1802'!H:H,A63,'1802'!C:C,B63)</f>
        <v>0</v>
      </c>
      <c r="AH63" s="7">
        <f t="shared" si="1"/>
        <v>80</v>
      </c>
    </row>
    <row r="64" spans="1:34">
      <c r="A64" s="5" t="s">
        <v>247</v>
      </c>
      <c r="B64" s="6" t="s">
        <v>20</v>
      </c>
      <c r="C64" s="7">
        <f>SUMIFS('1508'!N:N,'1508'!H:H,A64,'1508'!C:C,B64)</f>
        <v>0</v>
      </c>
      <c r="D64" s="7">
        <f>SUMIFS('1509'!N:N,'1509'!H:H,A64,'1509'!C:C,B64)</f>
        <v>0</v>
      </c>
      <c r="E64" s="7">
        <f>SUMIFS('1510'!N:N,'1510'!H:H,A64,'1510'!C:C,B64)</f>
        <v>0</v>
      </c>
      <c r="F64" s="7">
        <f>SUMIFS('1511'!N:N,'1511'!H:H,A64,'1511'!C:C,B64)</f>
        <v>0</v>
      </c>
      <c r="G64" s="7">
        <f>SUMIFS('1512'!N:N,'1512'!H:H,A64,'1512'!C:C,B64)</f>
        <v>0</v>
      </c>
      <c r="H64" s="7">
        <f>SUMIFS('1601'!N:N,'1601'!H:H,A64,'1601'!C:C,B64)</f>
        <v>0</v>
      </c>
      <c r="I64" s="7">
        <f>SUMIFS('1602'!N:N,'1602'!H:H,A64,'1602'!C:C,B64)</f>
        <v>0</v>
      </c>
      <c r="J64" s="7">
        <f>SUMIFS('1603'!N:N,'1603'!H:H,A64,'1603'!C:C,B64)</f>
        <v>0</v>
      </c>
      <c r="K64" s="7">
        <f>SUMIFS('1604'!N:N,'1604'!H:H,A64,'1604'!C:C,B64)</f>
        <v>0</v>
      </c>
      <c r="L64" s="7">
        <f>SUMIFS('1605'!N:N,'1605'!H:H,A64,'1605'!C:C,B64)</f>
        <v>0</v>
      </c>
      <c r="M64" s="7">
        <f>SUMIFS('1606'!N:N,'1606'!H:H,A64,'1606'!C:C,B64)</f>
        <v>0</v>
      </c>
      <c r="N64" s="7">
        <f>SUMIFS('1607'!N:N,'1607'!H:H,A64,'1607'!C:C,B64)</f>
        <v>0</v>
      </c>
      <c r="O64" s="7">
        <f>SUMIFS('1608'!N:N,'1608'!H:H,A64,'1608'!C:C,B64)</f>
        <v>0</v>
      </c>
      <c r="P64" s="7">
        <f>SUMIFS('1609'!N:N,'1609'!H:H,A64,'1609'!C:C,B64)</f>
        <v>0</v>
      </c>
      <c r="Q64" s="7">
        <f>SUMIFS('1610'!N:N,'1610'!H:H,A64,'1610'!C:C,B64)</f>
        <v>0</v>
      </c>
      <c r="R64" s="7">
        <f>SUMIFS('1611'!N:N,'1611'!H:H,A64,'1611'!C:C,B64)</f>
        <v>0</v>
      </c>
      <c r="S64" s="7">
        <f>SUMIFS('1612'!N:N,'1612'!H:H,A64,'1612'!C:C,B64)</f>
        <v>0</v>
      </c>
      <c r="T64" s="7">
        <f>SUMIFS('1701'!N:N,'1701'!H:H,A64,'1701'!C:C,B64)</f>
        <v>0</v>
      </c>
      <c r="U64" s="7">
        <f>SUMIFS('1702'!N:N,'1702'!H:H,A64,'1702'!C:C,B64)</f>
        <v>0</v>
      </c>
      <c r="V64" s="7">
        <f>SUMIFS('1703'!N:N,'1703'!H:H,A64,'1703'!C:C,B64)</f>
        <v>0</v>
      </c>
      <c r="W64" s="7">
        <f>SUMIFS('1704'!N:N,'1704'!H:H,A64,'1704'!C:C,B64)</f>
        <v>40.03</v>
      </c>
      <c r="X64" s="7">
        <f>SUMIFS('1705'!N:N,'1705'!H:H,A64,'1705'!C:C,B64)</f>
        <v>0</v>
      </c>
      <c r="Y64" s="7">
        <f>SUMIFS('1706'!N:N,'1706'!H:H,A64,'1706'!C:C,B64)</f>
        <v>0</v>
      </c>
      <c r="Z64" s="7">
        <f>SUMIFS('1707'!N:N,'1707'!H:H,A64,'1707'!C:C,B64)</f>
        <v>0</v>
      </c>
      <c r="AA64" s="7">
        <f>SUMIFS('1708'!N:N,'1708'!H:H,A64,'1708'!C:C,B64)</f>
        <v>0</v>
      </c>
      <c r="AB64" s="7">
        <f>SUMIFS('1709'!N:N,'1709'!H:H,A64,'1709'!C:C,B64)</f>
        <v>0</v>
      </c>
      <c r="AC64" s="7">
        <f>SUMIFS('1710'!N:N,'1710'!H:H,A64,'1710'!C:C,B64)</f>
        <v>0</v>
      </c>
      <c r="AD64" s="7">
        <f>SUMIFS('1711'!N:N,'1711'!H:H,A64,'1711'!C:C,B64)</f>
        <v>0</v>
      </c>
      <c r="AE64" s="7">
        <f>SUMIFS('1712'!N:N,'1712'!H:H,A64,'1712'!C:C,B64)</f>
        <v>0</v>
      </c>
      <c r="AF64" s="7">
        <f>SUMIFS('1801'!N:N,'1801'!H:H,A64,'1801'!C:C,B64)</f>
        <v>0</v>
      </c>
      <c r="AG64" s="7">
        <f>SUMIFS('1802'!N:N,'1802'!H:H,A64,'1802'!C:C,B64)</f>
        <v>0</v>
      </c>
      <c r="AH64" s="7">
        <f t="shared" si="1"/>
        <v>40.03</v>
      </c>
    </row>
    <row r="65" spans="1:34">
      <c r="A65" s="5" t="s">
        <v>120</v>
      </c>
      <c r="B65" s="6" t="s">
        <v>52</v>
      </c>
      <c r="C65" s="7">
        <f>SUMIFS('1508'!N:N,'1508'!H:H,A65,'1508'!C:C,B65)</f>
        <v>0</v>
      </c>
      <c r="D65" s="7">
        <f>SUMIFS('1509'!N:N,'1509'!H:H,A65,'1509'!C:C,B65)</f>
        <v>0</v>
      </c>
      <c r="E65" s="7">
        <f>SUMIFS('1510'!N:N,'1510'!H:H,A65,'1510'!C:C,B65)</f>
        <v>0</v>
      </c>
      <c r="F65" s="7">
        <f>SUMIFS('1511'!N:N,'1511'!H:H,A65,'1511'!C:C,B65)</f>
        <v>0</v>
      </c>
      <c r="G65" s="7">
        <f>SUMIFS('1512'!N:N,'1512'!H:H,A65,'1512'!C:C,B65)</f>
        <v>0</v>
      </c>
      <c r="H65" s="7">
        <f>SUMIFS('1601'!N:N,'1601'!H:H,A65,'1601'!C:C,B65)</f>
        <v>0</v>
      </c>
      <c r="I65" s="7">
        <f>SUMIFS('1602'!N:N,'1602'!H:H,A65,'1602'!C:C,B65)</f>
        <v>0</v>
      </c>
      <c r="J65" s="7">
        <f>SUMIFS('1603'!N:N,'1603'!H:H,A65,'1603'!C:C,B65)</f>
        <v>0</v>
      </c>
      <c r="K65" s="7">
        <f>SUMIFS('1604'!N:N,'1604'!H:H,A65,'1604'!C:C,B65)</f>
        <v>2.5</v>
      </c>
      <c r="L65" s="7">
        <f>SUMIFS('1605'!N:N,'1605'!H:H,A65,'1605'!C:C,B65)</f>
        <v>2.5</v>
      </c>
      <c r="M65" s="7">
        <f>SUMIFS('1606'!N:N,'1606'!H:H,A65,'1606'!C:C,B65)</f>
        <v>2.5</v>
      </c>
      <c r="N65" s="7">
        <f>SUMIFS('1607'!N:N,'1607'!H:H,A65,'1607'!C:C,B65)</f>
        <v>2.5</v>
      </c>
      <c r="O65" s="7">
        <f>SUMIFS('1608'!N:N,'1608'!H:H,A65,'1608'!C:C,B65)</f>
        <v>2.5</v>
      </c>
      <c r="P65" s="7">
        <f>SUMIFS('1609'!N:N,'1609'!H:H,A65,'1609'!C:C,B65)</f>
        <v>2.5</v>
      </c>
      <c r="Q65" s="7">
        <f>SUMIFS('1610'!N:N,'1610'!H:H,A65,'1610'!C:C,B65)</f>
        <v>2.5</v>
      </c>
      <c r="R65" s="7">
        <f>SUMIFS('1611'!N:N,'1611'!H:H,A65,'1611'!C:C,B65)</f>
        <v>2.5</v>
      </c>
      <c r="S65" s="7">
        <f>SUMIFS('1612'!N:N,'1612'!H:H,A65,'1612'!C:C,B65)</f>
        <v>2.5</v>
      </c>
      <c r="T65" s="7">
        <f>SUMIFS('1701'!N:N,'1701'!H:H,A65,'1701'!C:C,B65)</f>
        <v>2.5</v>
      </c>
      <c r="U65" s="7">
        <f>SUMIFS('1702'!N:N,'1702'!H:H,A65,'1702'!C:C,B65)</f>
        <v>2.5</v>
      </c>
      <c r="V65" s="7">
        <f>SUMIFS('1703'!N:N,'1703'!H:H,A65,'1703'!C:C,B65)</f>
        <v>2.5</v>
      </c>
      <c r="W65" s="7">
        <f>SUMIFS('1704'!N:N,'1704'!H:H,A65,'1704'!C:C,B65)</f>
        <v>2.5</v>
      </c>
      <c r="X65" s="7">
        <f>SUMIFS('1705'!N:N,'1705'!H:H,A65,'1705'!C:C,B65)</f>
        <v>2.5</v>
      </c>
      <c r="Y65" s="7">
        <f>SUMIFS('1706'!N:N,'1706'!H:H,A65,'1706'!C:C,B65)</f>
        <v>2.5</v>
      </c>
      <c r="Z65" s="7">
        <f>SUMIFS('1707'!N:N,'1707'!H:H,A65,'1707'!C:C,B65)</f>
        <v>2.5</v>
      </c>
      <c r="AA65" s="7">
        <f>SUMIFS('1708'!N:N,'1708'!H:H,A65,'1708'!C:C,B65)</f>
        <v>2.5</v>
      </c>
      <c r="AB65" s="7">
        <f>SUMIFS('1709'!N:N,'1709'!H:H,A65,'1709'!C:C,B65)</f>
        <v>2.5</v>
      </c>
      <c r="AC65" s="7">
        <f>SUMIFS('1710'!N:N,'1710'!H:H,A65,'1710'!C:C,B65)</f>
        <v>2.5</v>
      </c>
      <c r="AD65" s="7">
        <f>SUMIFS('1711'!N:N,'1711'!H:H,A65,'1711'!C:C,B65)</f>
        <v>2.5</v>
      </c>
      <c r="AE65" s="7">
        <f>SUMIFS('1712'!N:N,'1712'!H:H,A65,'1712'!C:C,B65)</f>
        <v>2.5</v>
      </c>
      <c r="AF65" s="7">
        <f>SUMIFS('1801'!N:N,'1801'!H:H,A65,'1801'!C:C,B65)</f>
        <v>2.5</v>
      </c>
      <c r="AG65" s="7">
        <f>SUMIFS('1802'!N:N,'1802'!H:H,A65,'1802'!C:C,B65)</f>
        <v>2.5</v>
      </c>
      <c r="AH65" s="7">
        <f t="shared" si="1"/>
        <v>57.5</v>
      </c>
    </row>
    <row r="66" spans="1:34">
      <c r="A66" s="5" t="s">
        <v>112</v>
      </c>
      <c r="B66" s="6" t="s">
        <v>16</v>
      </c>
      <c r="C66" s="7">
        <f>SUMIFS('1508'!N:N,'1508'!H:H,A66,'1508'!C:C,B66)</f>
        <v>0</v>
      </c>
      <c r="D66" s="7">
        <f>SUMIFS('1509'!N:N,'1509'!H:H,A66,'1509'!C:C,B66)</f>
        <v>0</v>
      </c>
      <c r="E66" s="7">
        <f>SUMIFS('1510'!N:N,'1510'!H:H,A66,'1510'!C:C,B66)</f>
        <v>0</v>
      </c>
      <c r="F66" s="7">
        <f>SUMIFS('1511'!N:N,'1511'!H:H,A66,'1511'!C:C,B66)</f>
        <v>0</v>
      </c>
      <c r="G66" s="7">
        <f>SUMIFS('1512'!N:N,'1512'!H:H,A66,'1512'!C:C,B66)</f>
        <v>0</v>
      </c>
      <c r="H66" s="7">
        <f>SUMIFS('1601'!N:N,'1601'!H:H,A66,'1601'!C:C,B66)</f>
        <v>0</v>
      </c>
      <c r="I66" s="7">
        <f>SUMIFS('1602'!N:N,'1602'!H:H,A66,'1602'!C:C,B66)</f>
        <v>0</v>
      </c>
      <c r="J66" s="7">
        <f>SUMIFS('1603'!N:N,'1603'!H:H,A66,'1603'!C:C,B66)</f>
        <v>40</v>
      </c>
      <c r="K66" s="7">
        <f>SUMIFS('1604'!N:N,'1604'!H:H,A66,'1604'!C:C,B66)</f>
        <v>40</v>
      </c>
      <c r="L66" s="7">
        <f>SUMIFS('1605'!N:N,'1605'!H:H,A66,'1605'!C:C,B66)</f>
        <v>40</v>
      </c>
      <c r="M66" s="7">
        <f>SUMIFS('1606'!N:N,'1606'!H:H,A66,'1606'!C:C,B66)</f>
        <v>40</v>
      </c>
      <c r="N66" s="7">
        <f>SUMIFS('1607'!N:N,'1607'!H:H,A66,'1607'!C:C,B66)</f>
        <v>40</v>
      </c>
      <c r="O66" s="7">
        <f>SUMIFS('1608'!N:N,'1608'!H:H,A66,'1608'!C:C,B66)</f>
        <v>40</v>
      </c>
      <c r="P66" s="7">
        <f>SUMIFS('1609'!N:N,'1609'!H:H,A66,'1609'!C:C,B66)</f>
        <v>40</v>
      </c>
      <c r="Q66" s="7">
        <f>SUMIFS('1610'!N:N,'1610'!H:H,A66,'1610'!C:C,B66)</f>
        <v>40</v>
      </c>
      <c r="R66" s="7">
        <f>SUMIFS('1611'!N:N,'1611'!H:H,A66,'1611'!C:C,B66)</f>
        <v>82</v>
      </c>
      <c r="S66" s="7">
        <f>SUMIFS('1612'!N:N,'1612'!H:H,A66,'1612'!C:C,B66)</f>
        <v>40</v>
      </c>
      <c r="T66" s="7">
        <f>SUMIFS('1701'!N:N,'1701'!H:H,A66,'1701'!C:C,B66)</f>
        <v>40</v>
      </c>
      <c r="U66" s="7">
        <f>SUMIFS('1702'!N:N,'1702'!H:H,A66,'1702'!C:C,B66)</f>
        <v>0</v>
      </c>
      <c r="V66" s="7">
        <f>SUMIFS('1703'!N:N,'1703'!H:H,A66,'1703'!C:C,B66)</f>
        <v>0</v>
      </c>
      <c r="W66" s="7">
        <f>SUMIFS('1704'!N:N,'1704'!H:H,A66,'1704'!C:C,B66)</f>
        <v>40</v>
      </c>
      <c r="X66" s="7">
        <f>SUMIFS('1705'!N:N,'1705'!H:H,A66,'1705'!C:C,B66)</f>
        <v>40</v>
      </c>
      <c r="Y66" s="7">
        <f>SUMIFS('1706'!N:N,'1706'!H:H,A66,'1706'!C:C,B66)</f>
        <v>40</v>
      </c>
      <c r="Z66" s="7">
        <f>SUMIFS('1707'!N:N,'1707'!H:H,A66,'1707'!C:C,B66)</f>
        <v>40</v>
      </c>
      <c r="AA66" s="7">
        <f>SUMIFS('1708'!N:N,'1708'!H:H,A66,'1708'!C:C,B66)</f>
        <v>40</v>
      </c>
      <c r="AB66" s="7">
        <f>SUMIFS('1709'!N:N,'1709'!H:H,A66,'1709'!C:C,B66)</f>
        <v>40</v>
      </c>
      <c r="AC66" s="7">
        <f>SUMIFS('1710'!N:N,'1710'!H:H,A66,'1710'!C:C,B66)</f>
        <v>40</v>
      </c>
      <c r="AD66" s="7">
        <f>SUMIFS('1711'!N:N,'1711'!H:H,A66,'1711'!C:C,B66)</f>
        <v>40</v>
      </c>
      <c r="AE66" s="7">
        <f>SUMIFS('1712'!N:N,'1712'!H:H,A66,'1712'!C:C,B66)</f>
        <v>40</v>
      </c>
      <c r="AF66" s="7">
        <f>SUMIFS('1801'!N:N,'1801'!H:H,A66,'1801'!C:C,B66)</f>
        <v>40</v>
      </c>
      <c r="AG66" s="7">
        <f>SUMIFS('1802'!N:N,'1802'!H:H,A66,'1802'!C:C,B66)</f>
        <v>40</v>
      </c>
      <c r="AH66" s="7">
        <f t="shared" si="1"/>
        <v>922</v>
      </c>
    </row>
    <row r="67" spans="1:34">
      <c r="A67" s="5" t="s">
        <v>124</v>
      </c>
      <c r="B67" s="6" t="s">
        <v>23</v>
      </c>
      <c r="C67" s="7">
        <f>SUMIFS('1508'!N:N,'1508'!H:H,A67,'1508'!C:C,B67)</f>
        <v>0</v>
      </c>
      <c r="D67" s="7">
        <f>SUMIFS('1509'!N:N,'1509'!H:H,A67,'1509'!C:C,B67)</f>
        <v>0</v>
      </c>
      <c r="E67" s="7">
        <f>SUMIFS('1510'!N:N,'1510'!H:H,A67,'1510'!C:C,B67)</f>
        <v>0</v>
      </c>
      <c r="F67" s="7">
        <f>SUMIFS('1511'!N:N,'1511'!H:H,A67,'1511'!C:C,B67)</f>
        <v>0</v>
      </c>
      <c r="G67" s="7">
        <f>SUMIFS('1512'!N:N,'1512'!H:H,A67,'1512'!C:C,B67)</f>
        <v>0</v>
      </c>
      <c r="H67" s="7">
        <f>SUMIFS('1601'!N:N,'1601'!H:H,A67,'1601'!C:C,B67)</f>
        <v>0</v>
      </c>
      <c r="I67" s="7">
        <f>SUMIFS('1602'!N:N,'1602'!H:H,A67,'1602'!C:C,B67)</f>
        <v>0</v>
      </c>
      <c r="J67" s="7">
        <f>SUMIFS('1603'!N:N,'1603'!H:H,A67,'1603'!C:C,B67)</f>
        <v>0</v>
      </c>
      <c r="K67" s="7">
        <f>SUMIFS('1604'!N:N,'1604'!H:H,A67,'1604'!C:C,B67)</f>
        <v>5</v>
      </c>
      <c r="L67" s="7">
        <f>SUMIFS('1605'!N:N,'1605'!H:H,A67,'1605'!C:C,B67)</f>
        <v>5</v>
      </c>
      <c r="M67" s="7">
        <f>SUMIFS('1606'!N:N,'1606'!H:H,A67,'1606'!C:C,B67)</f>
        <v>5</v>
      </c>
      <c r="N67" s="7">
        <f>SUMIFS('1607'!N:N,'1607'!H:H,A67,'1607'!C:C,B67)</f>
        <v>5</v>
      </c>
      <c r="O67" s="7">
        <f>SUMIFS('1608'!N:N,'1608'!H:H,A67,'1608'!C:C,B67)</f>
        <v>5</v>
      </c>
      <c r="P67" s="7">
        <f>SUMIFS('1609'!N:N,'1609'!H:H,A67,'1609'!C:C,B67)</f>
        <v>5</v>
      </c>
      <c r="Q67" s="7">
        <f>SUMIFS('1610'!N:N,'1610'!H:H,A67,'1610'!C:C,B67)</f>
        <v>5</v>
      </c>
      <c r="R67" s="7">
        <f>SUMIFS('1611'!N:N,'1611'!H:H,A67,'1611'!C:C,B67)</f>
        <v>5</v>
      </c>
      <c r="S67" s="7">
        <f>SUMIFS('1612'!N:N,'1612'!H:H,A67,'1612'!C:C,B67)</f>
        <v>5</v>
      </c>
      <c r="T67" s="7">
        <f>SUMIFS('1701'!N:N,'1701'!H:H,A67,'1701'!C:C,B67)</f>
        <v>5</v>
      </c>
      <c r="U67" s="7">
        <f>SUMIFS('1702'!N:N,'1702'!H:H,A67,'1702'!C:C,B67)</f>
        <v>0</v>
      </c>
      <c r="V67" s="7">
        <f>SUMIFS('1703'!N:N,'1703'!H:H,A67,'1703'!C:C,B67)</f>
        <v>5</v>
      </c>
      <c r="W67" s="7">
        <f>SUMIFS('1704'!N:N,'1704'!H:H,A67,'1704'!C:C,B67)</f>
        <v>5</v>
      </c>
      <c r="X67" s="7">
        <f>SUMIFS('1705'!N:N,'1705'!H:H,A67,'1705'!C:C,B67)</f>
        <v>5</v>
      </c>
      <c r="Y67" s="7">
        <f>SUMIFS('1706'!N:N,'1706'!H:H,A67,'1706'!C:C,B67)</f>
        <v>10.4</v>
      </c>
      <c r="Z67" s="7">
        <f>SUMIFS('1707'!N:N,'1707'!H:H,A67,'1707'!C:C,B67)</f>
        <v>24.43</v>
      </c>
      <c r="AA67" s="7">
        <f>SUMIFS('1708'!N:N,'1708'!H:H,A67,'1708'!C:C,B67)</f>
        <v>33.24</v>
      </c>
      <c r="AB67" s="7">
        <f>SUMIFS('1709'!N:N,'1709'!H:H,A67,'1709'!C:C,B67)</f>
        <v>36.77</v>
      </c>
      <c r="AC67" s="7">
        <f>SUMIFS('1710'!N:N,'1710'!H:H,A67,'1710'!C:C,B67)</f>
        <v>36.25</v>
      </c>
      <c r="AD67" s="7">
        <f>SUMIFS('1711'!N:N,'1711'!H:H,A67,'1711'!C:C,B67)</f>
        <v>45.26</v>
      </c>
      <c r="AE67" s="7">
        <f>SUMIFS('1712'!N:N,'1712'!H:H,A67,'1712'!C:C,B67)</f>
        <v>47.65</v>
      </c>
      <c r="AF67" s="7">
        <f>SUMIFS('1801'!N:N,'1801'!H:H,A67,'1801'!C:C,B67)</f>
        <v>55.8</v>
      </c>
      <c r="AG67" s="7">
        <f>SUMIFS('1802'!N:N,'1802'!H:H,A67,'1802'!C:C,B67)</f>
        <v>55.88</v>
      </c>
      <c r="AH67" s="7">
        <f t="shared" ref="AH67:AH125" si="2">SUM(C67:AG67)</f>
        <v>410.68</v>
      </c>
    </row>
    <row r="68" spans="1:34">
      <c r="A68" s="5" t="s">
        <v>282</v>
      </c>
      <c r="B68" s="6" t="s">
        <v>23</v>
      </c>
      <c r="C68" s="7">
        <f>SUMIFS('1508'!N:N,'1508'!H:H,A68,'1508'!C:C,B68)</f>
        <v>0</v>
      </c>
      <c r="D68" s="7">
        <f>SUMIFS('1509'!N:N,'1509'!H:H,A68,'1509'!C:C,B68)</f>
        <v>0</v>
      </c>
      <c r="E68" s="7">
        <f>SUMIFS('1510'!N:N,'1510'!H:H,A68,'1510'!C:C,B68)</f>
        <v>0</v>
      </c>
      <c r="F68" s="7">
        <f>SUMIFS('1511'!N:N,'1511'!H:H,A68,'1511'!C:C,B68)</f>
        <v>0</v>
      </c>
      <c r="G68" s="7">
        <f>SUMIFS('1512'!N:N,'1512'!H:H,A68,'1512'!C:C,B68)</f>
        <v>0</v>
      </c>
      <c r="H68" s="7">
        <f>SUMIFS('1601'!N:N,'1601'!H:H,A68,'1601'!C:C,B68)</f>
        <v>0</v>
      </c>
      <c r="I68" s="7">
        <f>SUMIFS('1602'!N:N,'1602'!H:H,A68,'1602'!C:C,B68)</f>
        <v>0</v>
      </c>
      <c r="J68" s="7">
        <f>SUMIFS('1603'!N:N,'1603'!H:H,A68,'1603'!C:C,B68)</f>
        <v>0</v>
      </c>
      <c r="K68" s="7">
        <f>SUMIFS('1604'!N:N,'1604'!H:H,A68,'1604'!C:C,B68)</f>
        <v>0</v>
      </c>
      <c r="L68" s="7">
        <f>SUMIFS('1605'!N:N,'1605'!H:H,A68,'1605'!C:C,B68)</f>
        <v>0</v>
      </c>
      <c r="M68" s="7">
        <f>SUMIFS('1606'!N:N,'1606'!H:H,A68,'1606'!C:C,B68)</f>
        <v>0</v>
      </c>
      <c r="N68" s="7">
        <f>SUMIFS('1607'!N:N,'1607'!H:H,A68,'1607'!C:C,B68)</f>
        <v>0</v>
      </c>
      <c r="O68" s="7">
        <f>SUMIFS('1608'!N:N,'1608'!H:H,A68,'1608'!C:C,B68)</f>
        <v>0</v>
      </c>
      <c r="P68" s="7">
        <f>SUMIFS('1609'!N:N,'1609'!H:H,A68,'1609'!C:C,B68)</f>
        <v>0</v>
      </c>
      <c r="Q68" s="7">
        <f>SUMIFS('1610'!N:N,'1610'!H:H,A68,'1610'!C:C,B68)</f>
        <v>0</v>
      </c>
      <c r="R68" s="7">
        <f>SUMIFS('1611'!N:N,'1611'!H:H,A68,'1611'!C:C,B68)</f>
        <v>0</v>
      </c>
      <c r="S68" s="7">
        <f>SUMIFS('1612'!N:N,'1612'!H:H,A68,'1612'!C:C,B68)</f>
        <v>0</v>
      </c>
      <c r="T68" s="7">
        <f>SUMIFS('1701'!N:N,'1701'!H:H,A68,'1701'!C:C,B68)</f>
        <v>0</v>
      </c>
      <c r="U68" s="7">
        <f>SUMIFS('1702'!N:N,'1702'!H:H,A68,'1702'!C:C,B68)</f>
        <v>0</v>
      </c>
      <c r="V68" s="7">
        <f>SUMIFS('1703'!N:N,'1703'!H:H,A68,'1703'!C:C,B68)</f>
        <v>0</v>
      </c>
      <c r="W68" s="7">
        <f>SUMIFS('1704'!N:N,'1704'!H:H,A68,'1704'!C:C,B68)</f>
        <v>0</v>
      </c>
      <c r="X68" s="7">
        <f>SUMIFS('1705'!N:N,'1705'!H:H,A68,'1705'!C:C,B68)</f>
        <v>0</v>
      </c>
      <c r="Y68" s="7">
        <f>SUMIFS('1706'!N:N,'1706'!H:H,A68,'1706'!C:C,B68)</f>
        <v>0</v>
      </c>
      <c r="Z68" s="7">
        <f>SUMIFS('1707'!N:N,'1707'!H:H,A68,'1707'!C:C,B68)</f>
        <v>0</v>
      </c>
      <c r="AA68" s="7">
        <f>SUMIFS('1708'!N:N,'1708'!H:H,A68,'1708'!C:C,B68)</f>
        <v>0</v>
      </c>
      <c r="AB68" s="7">
        <f>SUMIFS('1709'!N:N,'1709'!H:H,A68,'1709'!C:C,B68)</f>
        <v>0</v>
      </c>
      <c r="AC68" s="7">
        <f>SUMIFS('1710'!N:N,'1710'!H:H,A68,'1710'!C:C,B68)</f>
        <v>4.8</v>
      </c>
      <c r="AD68" s="7">
        <f>SUMIFS('1711'!N:N,'1711'!H:H,A68,'1711'!C:C,B68)</f>
        <v>22.78</v>
      </c>
      <c r="AE68" s="7">
        <f>SUMIFS('1712'!N:N,'1712'!H:H,A68,'1712'!C:C,B68)</f>
        <v>5.81</v>
      </c>
      <c r="AF68" s="7">
        <f>SUMIFS('1801'!N:N,'1801'!H:H,A68,'1801'!C:C,B68)</f>
        <v>4.77</v>
      </c>
      <c r="AG68" s="7">
        <f>SUMIFS('1802'!N:N,'1802'!H:H,A68,'1802'!C:C,B68)</f>
        <v>4.77</v>
      </c>
      <c r="AH68" s="7">
        <f t="shared" si="2"/>
        <v>42.93</v>
      </c>
    </row>
    <row r="69" spans="1:34">
      <c r="A69" s="5" t="s">
        <v>254</v>
      </c>
      <c r="B69" s="6" t="s">
        <v>23</v>
      </c>
      <c r="C69" s="7">
        <f>SUMIFS('1508'!N:N,'1508'!H:H,A69,'1508'!C:C,B69)</f>
        <v>0</v>
      </c>
      <c r="D69" s="7">
        <f>SUMIFS('1509'!N:N,'1509'!H:H,A69,'1509'!C:C,B69)</f>
        <v>0</v>
      </c>
      <c r="E69" s="7">
        <f>SUMIFS('1510'!N:N,'1510'!H:H,A69,'1510'!C:C,B69)</f>
        <v>0</v>
      </c>
      <c r="F69" s="7">
        <f>SUMIFS('1511'!N:N,'1511'!H:H,A69,'1511'!C:C,B69)</f>
        <v>0</v>
      </c>
      <c r="G69" s="7">
        <f>SUMIFS('1512'!N:N,'1512'!H:H,A69,'1512'!C:C,B69)</f>
        <v>0</v>
      </c>
      <c r="H69" s="7">
        <f>SUMIFS('1601'!N:N,'1601'!H:H,A69,'1601'!C:C,B69)</f>
        <v>0</v>
      </c>
      <c r="I69" s="7">
        <f>SUMIFS('1602'!N:N,'1602'!H:H,A69,'1602'!C:C,B69)</f>
        <v>0</v>
      </c>
      <c r="J69" s="7">
        <f>SUMIFS('1603'!N:N,'1603'!H:H,A69,'1603'!C:C,B69)</f>
        <v>0</v>
      </c>
      <c r="K69" s="7">
        <f>SUMIFS('1604'!N:N,'1604'!H:H,A69,'1604'!C:C,B69)</f>
        <v>0</v>
      </c>
      <c r="L69" s="7">
        <f>SUMIFS('1605'!N:N,'1605'!H:H,A69,'1605'!C:C,B69)</f>
        <v>0</v>
      </c>
      <c r="M69" s="7">
        <f>SUMIFS('1606'!N:N,'1606'!H:H,A69,'1606'!C:C,B69)</f>
        <v>0</v>
      </c>
      <c r="N69" s="7">
        <f>SUMIFS('1607'!N:N,'1607'!H:H,A69,'1607'!C:C,B69)</f>
        <v>0</v>
      </c>
      <c r="O69" s="7">
        <f>SUMIFS('1608'!N:N,'1608'!H:H,A69,'1608'!C:C,B69)</f>
        <v>0</v>
      </c>
      <c r="P69" s="7">
        <f>SUMIFS('1609'!N:N,'1609'!H:H,A69,'1609'!C:C,B69)</f>
        <v>0</v>
      </c>
      <c r="Q69" s="7">
        <f>SUMIFS('1610'!N:N,'1610'!H:H,A69,'1610'!C:C,B69)</f>
        <v>0</v>
      </c>
      <c r="R69" s="7">
        <f>SUMIFS('1611'!N:N,'1611'!H:H,A69,'1611'!C:C,B69)</f>
        <v>0</v>
      </c>
      <c r="S69" s="7">
        <f>SUMIFS('1612'!N:N,'1612'!H:H,A69,'1612'!C:C,B69)</f>
        <v>0</v>
      </c>
      <c r="T69" s="7">
        <f>SUMIFS('1701'!N:N,'1701'!H:H,A69,'1701'!C:C,B69)</f>
        <v>0</v>
      </c>
      <c r="U69" s="7">
        <f>SUMIFS('1702'!N:N,'1702'!H:H,A69,'1702'!C:C,B69)</f>
        <v>0</v>
      </c>
      <c r="V69" s="7">
        <f>SUMIFS('1703'!N:N,'1703'!H:H,A69,'1703'!C:C,B69)</f>
        <v>0</v>
      </c>
      <c r="W69" s="7">
        <f>SUMIFS('1704'!N:N,'1704'!H:H,A69,'1704'!C:C,B69)</f>
        <v>0</v>
      </c>
      <c r="X69" s="7">
        <f>SUMIFS('1705'!N:N,'1705'!H:H,A69,'1705'!C:C,B69)</f>
        <v>5</v>
      </c>
      <c r="Y69" s="7">
        <f>SUMIFS('1706'!N:N,'1706'!H:H,A69,'1706'!C:C,B69)</f>
        <v>5</v>
      </c>
      <c r="Z69" s="7">
        <f>SUMIFS('1707'!N:N,'1707'!H:H,A69,'1707'!C:C,B69)</f>
        <v>5</v>
      </c>
      <c r="AA69" s="7">
        <f>SUMIFS('1708'!N:N,'1708'!H:H,A69,'1708'!C:C,B69)</f>
        <v>5</v>
      </c>
      <c r="AB69" s="7">
        <f>SUMIFS('1709'!N:N,'1709'!H:H,A69,'1709'!C:C,B69)</f>
        <v>5.07</v>
      </c>
      <c r="AC69" s="7">
        <f>SUMIFS('1710'!N:N,'1710'!H:H,A69,'1710'!C:C,B69)</f>
        <v>5</v>
      </c>
      <c r="AD69" s="7">
        <f>SUMIFS('1711'!N:N,'1711'!H:H,A69,'1711'!C:C,B69)</f>
        <v>5.81</v>
      </c>
      <c r="AE69" s="7">
        <f>SUMIFS('1712'!N:N,'1712'!H:H,A69,'1712'!C:C,B69)</f>
        <v>5</v>
      </c>
      <c r="AF69" s="7">
        <f>SUMIFS('1801'!N:N,'1801'!H:H,A69,'1801'!C:C,B69)</f>
        <v>5</v>
      </c>
      <c r="AG69" s="7">
        <f>SUMIFS('1802'!N:N,'1802'!H:H,A69,'1802'!C:C,B69)</f>
        <v>5</v>
      </c>
      <c r="AH69" s="7">
        <f t="shared" si="2"/>
        <v>50.88</v>
      </c>
    </row>
    <row r="70" spans="1:34">
      <c r="A70" s="5" t="s">
        <v>129</v>
      </c>
      <c r="B70" s="6" t="s">
        <v>61</v>
      </c>
      <c r="C70" s="7">
        <f>SUMIFS('1508'!N:N,'1508'!H:H,A70,'1508'!C:C,B70)</f>
        <v>0</v>
      </c>
      <c r="D70" s="7">
        <f>SUMIFS('1509'!N:N,'1509'!H:H,A70,'1509'!C:C,B70)</f>
        <v>0</v>
      </c>
      <c r="E70" s="7">
        <f>SUMIFS('1510'!N:N,'1510'!H:H,A70,'1510'!C:C,B70)</f>
        <v>0</v>
      </c>
      <c r="F70" s="7">
        <f>SUMIFS('1511'!N:N,'1511'!H:H,A70,'1511'!C:C,B70)</f>
        <v>0</v>
      </c>
      <c r="G70" s="7">
        <f>SUMIFS('1512'!N:N,'1512'!H:H,A70,'1512'!C:C,B70)</f>
        <v>0</v>
      </c>
      <c r="H70" s="7">
        <f>SUMIFS('1601'!N:N,'1601'!H:H,A70,'1601'!C:C,B70)</f>
        <v>0</v>
      </c>
      <c r="I70" s="7">
        <f>SUMIFS('1602'!N:N,'1602'!H:H,A70,'1602'!C:C,B70)</f>
        <v>0</v>
      </c>
      <c r="J70" s="7">
        <f>SUMIFS('1603'!N:N,'1603'!H:H,A70,'1603'!C:C,B70)</f>
        <v>0</v>
      </c>
      <c r="K70" s="7">
        <f>SUMIFS('1604'!N:N,'1604'!H:H,A70,'1604'!C:C,B70)</f>
        <v>0</v>
      </c>
      <c r="L70" s="7">
        <f>SUMIFS('1605'!N:N,'1605'!H:H,A70,'1605'!C:C,B70)</f>
        <v>0</v>
      </c>
      <c r="M70" s="7">
        <f>SUMIFS('1606'!N:N,'1606'!H:H,A70,'1606'!C:C,B70)</f>
        <v>0</v>
      </c>
      <c r="N70" s="7">
        <f>SUMIFS('1607'!N:N,'1607'!H:H,A70,'1607'!C:C,B70)</f>
        <v>0</v>
      </c>
      <c r="O70" s="7">
        <f>SUMIFS('1608'!N:N,'1608'!H:H,A70,'1608'!C:C,B70)</f>
        <v>0</v>
      </c>
      <c r="P70" s="7">
        <f>SUMIFS('1609'!N:N,'1609'!H:H,A70,'1609'!C:C,B70)</f>
        <v>0</v>
      </c>
      <c r="Q70" s="7">
        <f>SUMIFS('1610'!N:N,'1610'!H:H,A70,'1610'!C:C,B70)</f>
        <v>0</v>
      </c>
      <c r="R70" s="7">
        <f>SUMIFS('1611'!N:N,'1611'!H:H,A70,'1611'!C:C,B70)</f>
        <v>0</v>
      </c>
      <c r="S70" s="7">
        <f>SUMIFS('1612'!N:N,'1612'!H:H,A70,'1612'!C:C,B70)</f>
        <v>0</v>
      </c>
      <c r="T70" s="7">
        <f>SUMIFS('1701'!N:N,'1701'!H:H,A70,'1701'!C:C,B70)</f>
        <v>0</v>
      </c>
      <c r="U70" s="7">
        <f>SUMIFS('1702'!N:N,'1702'!H:H,A70,'1702'!C:C,B70)</f>
        <v>0</v>
      </c>
      <c r="V70" s="7">
        <f>SUMIFS('1703'!N:N,'1703'!H:H,A70,'1703'!C:C,B70)</f>
        <v>0</v>
      </c>
      <c r="W70" s="7">
        <f>SUMIFS('1704'!N:N,'1704'!H:H,A70,'1704'!C:C,B70)</f>
        <v>0</v>
      </c>
      <c r="X70" s="7">
        <f>SUMIFS('1705'!N:N,'1705'!H:H,A70,'1705'!C:C,B70)</f>
        <v>0</v>
      </c>
      <c r="Y70" s="7">
        <f>SUMIFS('1706'!N:N,'1706'!H:H,A70,'1706'!C:C,B70)</f>
        <v>0</v>
      </c>
      <c r="Z70" s="7">
        <f>SUMIFS('1707'!N:N,'1707'!H:H,A70,'1707'!C:C,B70)</f>
        <v>0</v>
      </c>
      <c r="AA70" s="7">
        <f>SUMIFS('1708'!N:N,'1708'!H:H,A70,'1708'!C:C,B70)</f>
        <v>0</v>
      </c>
      <c r="AB70" s="7">
        <f>SUMIFS('1709'!N:N,'1709'!H:H,A70,'1709'!C:C,B70)</f>
        <v>0</v>
      </c>
      <c r="AC70" s="7">
        <f>SUMIFS('1710'!N:N,'1710'!H:H,A70,'1710'!C:C,B70)</f>
        <v>0</v>
      </c>
      <c r="AD70" s="7">
        <f>SUMIFS('1711'!N:N,'1711'!H:H,A70,'1711'!C:C,B70)</f>
        <v>0</v>
      </c>
      <c r="AE70" s="7">
        <f>SUMIFS('1712'!N:N,'1712'!H:H,A70,'1712'!C:C,B70)</f>
        <v>0</v>
      </c>
      <c r="AF70" s="7">
        <f>SUMIFS('1801'!N:N,'1801'!H:H,A70,'1801'!C:C,B70)</f>
        <v>0</v>
      </c>
      <c r="AG70" s="7">
        <f>SUMIFS('1802'!N:N,'1802'!H:H,A70,'1802'!C:C,B70)</f>
        <v>0</v>
      </c>
      <c r="AH70" s="7">
        <f t="shared" si="2"/>
        <v>0</v>
      </c>
    </row>
    <row r="71" spans="1:34">
      <c r="A71" s="5" t="s">
        <v>162</v>
      </c>
      <c r="B71" s="6" t="s">
        <v>52</v>
      </c>
      <c r="C71" s="7">
        <f>SUMIFS('1508'!N:N,'1508'!H:H,A71,'1508'!C:C,B71)</f>
        <v>0</v>
      </c>
      <c r="D71" s="7">
        <f>SUMIFS('1509'!N:N,'1509'!H:H,A71,'1509'!C:C,B71)</f>
        <v>0</v>
      </c>
      <c r="E71" s="7">
        <f>SUMIFS('1510'!N:N,'1510'!H:H,A71,'1510'!C:C,B71)</f>
        <v>0</v>
      </c>
      <c r="F71" s="7">
        <f>SUMIFS('1511'!N:N,'1511'!H:H,A71,'1511'!C:C,B71)</f>
        <v>0</v>
      </c>
      <c r="G71" s="7">
        <f>SUMIFS('1512'!N:N,'1512'!H:H,A71,'1512'!C:C,B71)</f>
        <v>0</v>
      </c>
      <c r="H71" s="7">
        <f>SUMIFS('1601'!N:N,'1601'!H:H,A71,'1601'!C:C,B71)</f>
        <v>0</v>
      </c>
      <c r="I71" s="7">
        <f>SUMIFS('1602'!N:N,'1602'!H:H,A71,'1602'!C:C,B71)</f>
        <v>0</v>
      </c>
      <c r="J71" s="7">
        <f>SUMIFS('1603'!N:N,'1603'!H:H,A71,'1603'!C:C,B71)</f>
        <v>0</v>
      </c>
      <c r="K71" s="7">
        <f>SUMIFS('1604'!N:N,'1604'!H:H,A71,'1604'!C:C,B71)</f>
        <v>0</v>
      </c>
      <c r="L71" s="7">
        <f>SUMIFS('1605'!N:N,'1605'!H:H,A71,'1605'!C:C,B71)</f>
        <v>0</v>
      </c>
      <c r="M71" s="7">
        <f>SUMIFS('1606'!N:N,'1606'!H:H,A71,'1606'!C:C,B71)</f>
        <v>33.7</v>
      </c>
      <c r="N71" s="7">
        <f>SUMIFS('1607'!N:N,'1607'!H:H,A71,'1607'!C:C,B71)</f>
        <v>20</v>
      </c>
      <c r="O71" s="7">
        <f>SUMIFS('1608'!N:N,'1608'!H:H,A71,'1608'!C:C,B71)</f>
        <v>20</v>
      </c>
      <c r="P71" s="7">
        <f>SUMIFS('1609'!N:N,'1609'!H:H,A71,'1609'!C:C,B71)</f>
        <v>21.27</v>
      </c>
      <c r="Q71" s="7">
        <f>SUMIFS('1610'!N:N,'1610'!H:H,A71,'1610'!C:C,B71)</f>
        <v>11.78</v>
      </c>
      <c r="R71" s="7">
        <f>SUMIFS('1611'!N:N,'1611'!H:H,A71,'1611'!C:C,B71)</f>
        <v>21.23</v>
      </c>
      <c r="S71" s="7">
        <f>SUMIFS('1612'!N:N,'1612'!H:H,A71,'1612'!C:C,B71)</f>
        <v>15.14</v>
      </c>
      <c r="T71" s="7">
        <f>SUMIFS('1701'!N:N,'1701'!H:H,A71,'1701'!C:C,B71)</f>
        <v>10</v>
      </c>
      <c r="U71" s="7">
        <f>SUMIFS('1702'!N:N,'1702'!H:H,A71,'1702'!C:C,B71)</f>
        <v>10</v>
      </c>
      <c r="V71" s="7">
        <f>SUMIFS('1703'!N:N,'1703'!H:H,A71,'1703'!C:C,B71)</f>
        <v>10</v>
      </c>
      <c r="W71" s="7">
        <f>SUMIFS('1704'!N:N,'1704'!H:H,A71,'1704'!C:C,B71)</f>
        <v>20.51</v>
      </c>
      <c r="X71" s="7">
        <f>SUMIFS('1705'!N:N,'1705'!H:H,A71,'1705'!C:C,B71)</f>
        <v>34.19</v>
      </c>
      <c r="Y71" s="7">
        <f>SUMIFS('1706'!N:N,'1706'!H:H,A71,'1706'!C:C,B71)</f>
        <v>21.26</v>
      </c>
      <c r="Z71" s="7">
        <f>SUMIFS('1707'!N:N,'1707'!H:H,A71,'1707'!C:C,B71)</f>
        <v>21.23</v>
      </c>
      <c r="AA71" s="7">
        <f>SUMIFS('1708'!N:N,'1708'!H:H,A71,'1708'!C:C,B71)</f>
        <v>30.57</v>
      </c>
      <c r="AB71" s="7">
        <f>SUMIFS('1709'!N:N,'1709'!H:H,A71,'1709'!C:C,B71)</f>
        <v>26.94</v>
      </c>
      <c r="AC71" s="7">
        <f>SUMIFS('1710'!N:N,'1710'!H:H,A71,'1710'!C:C,B71)</f>
        <v>20</v>
      </c>
      <c r="AD71" s="7">
        <f>SUMIFS('1711'!N:N,'1711'!H:H,A71,'1711'!C:C,B71)</f>
        <v>20</v>
      </c>
      <c r="AE71" s="7">
        <f>SUMIFS('1712'!N:N,'1712'!H:H,A71,'1712'!C:C,B71)</f>
        <v>20</v>
      </c>
      <c r="AF71" s="7">
        <f>SUMIFS('1801'!N:N,'1801'!H:H,A71,'1801'!C:C,B71)</f>
        <v>20</v>
      </c>
      <c r="AG71" s="7">
        <f>SUMIFS('1802'!N:N,'1802'!H:H,A71,'1802'!C:C,B71)</f>
        <v>20</v>
      </c>
      <c r="AH71" s="7">
        <f t="shared" si="2"/>
        <v>427.82</v>
      </c>
    </row>
    <row r="72" spans="1:34">
      <c r="A72" s="5" t="s">
        <v>82</v>
      </c>
      <c r="B72" s="6" t="s">
        <v>23</v>
      </c>
      <c r="C72" s="7">
        <f>SUMIFS('1508'!N:N,'1508'!H:H,A72,'1508'!C:C,B72)</f>
        <v>0</v>
      </c>
      <c r="D72" s="7">
        <f>SUMIFS('1509'!N:N,'1509'!H:H,A72,'1509'!C:C,B72)</f>
        <v>0</v>
      </c>
      <c r="E72" s="7">
        <f>SUMIFS('1510'!N:N,'1510'!H:H,A72,'1510'!C:C,B72)</f>
        <v>0</v>
      </c>
      <c r="F72" s="7">
        <f>SUMIFS('1511'!N:N,'1511'!H:H,A72,'1511'!C:C,B72)</f>
        <v>0</v>
      </c>
      <c r="G72" s="7">
        <f>SUMIFS('1512'!N:N,'1512'!H:H,A72,'1512'!C:C,B72)</f>
        <v>0</v>
      </c>
      <c r="H72" s="7">
        <f>SUMIFS('1601'!N:N,'1601'!H:H,A72,'1601'!C:C,B72)</f>
        <v>0</v>
      </c>
      <c r="I72" s="7">
        <f>SUMIFS('1602'!N:N,'1602'!H:H,A72,'1602'!C:C,B72)</f>
        <v>0</v>
      </c>
      <c r="J72" s="7">
        <f>SUMIFS('1603'!N:N,'1603'!H:H,A72,'1603'!C:C,B72)</f>
        <v>0</v>
      </c>
      <c r="K72" s="7">
        <f>SUMIFS('1604'!N:N,'1604'!H:H,A72,'1604'!C:C,B72)</f>
        <v>0</v>
      </c>
      <c r="L72" s="7">
        <f>SUMIFS('1605'!N:N,'1605'!H:H,A72,'1605'!C:C,B72)</f>
        <v>0</v>
      </c>
      <c r="M72" s="7">
        <f>SUMIFS('1606'!N:N,'1606'!H:H,A72,'1606'!C:C,B72)</f>
        <v>0</v>
      </c>
      <c r="N72" s="7">
        <f>SUMIFS('1607'!N:N,'1607'!H:H,A72,'1607'!C:C,B72)</f>
        <v>0</v>
      </c>
      <c r="O72" s="7">
        <f>SUMIFS('1608'!N:N,'1608'!H:H,A72,'1608'!C:C,B72)</f>
        <v>0</v>
      </c>
      <c r="P72" s="7">
        <f>SUMIFS('1609'!N:N,'1609'!H:H,A72,'1609'!C:C,B72)</f>
        <v>0</v>
      </c>
      <c r="Q72" s="7">
        <f>SUMIFS('1610'!N:N,'1610'!H:H,A72,'1610'!C:C,B72)</f>
        <v>0</v>
      </c>
      <c r="R72" s="7">
        <f>SUMIFS('1611'!N:N,'1611'!H:H,A72,'1611'!C:C,B72)</f>
        <v>0</v>
      </c>
      <c r="S72" s="7">
        <f>SUMIFS('1612'!N:N,'1612'!H:H,A72,'1612'!C:C,B72)</f>
        <v>0</v>
      </c>
      <c r="T72" s="7">
        <f>SUMIFS('1701'!N:N,'1701'!H:H,A72,'1701'!C:C,B72)</f>
        <v>0</v>
      </c>
      <c r="U72" s="7">
        <f>SUMIFS('1702'!N:N,'1702'!H:H,A72,'1702'!C:C,B72)</f>
        <v>0</v>
      </c>
      <c r="V72" s="7">
        <f>SUMIFS('1703'!N:N,'1703'!H:H,A72,'1703'!C:C,B72)</f>
        <v>0</v>
      </c>
      <c r="W72" s="7">
        <f>SUMIFS('1704'!N:N,'1704'!H:H,A72,'1704'!C:C,B72)</f>
        <v>0</v>
      </c>
      <c r="X72" s="7">
        <f>SUMIFS('1705'!N:N,'1705'!H:H,A72,'1705'!C:C,B72)</f>
        <v>0</v>
      </c>
      <c r="Y72" s="7">
        <f>SUMIFS('1706'!N:N,'1706'!H:H,A72,'1706'!C:C,B72)</f>
        <v>0</v>
      </c>
      <c r="Z72" s="7">
        <f>SUMIFS('1707'!N:N,'1707'!H:H,A72,'1707'!C:C,B72)</f>
        <v>0</v>
      </c>
      <c r="AA72" s="7">
        <f>SUMIFS('1708'!N:N,'1708'!H:H,A72,'1708'!C:C,B72)</f>
        <v>0</v>
      </c>
      <c r="AB72" s="7">
        <f>SUMIFS('1709'!N:N,'1709'!H:H,A72,'1709'!C:C,B72)</f>
        <v>0</v>
      </c>
      <c r="AC72" s="7">
        <f>SUMIFS('1710'!N:N,'1710'!H:H,A72,'1710'!C:C,B72)</f>
        <v>0</v>
      </c>
      <c r="AD72" s="7">
        <f>SUMIFS('1711'!N:N,'1711'!H:H,A72,'1711'!C:C,B72)</f>
        <v>0</v>
      </c>
      <c r="AE72" s="7">
        <f>SUMIFS('1712'!N:N,'1712'!H:H,A72,'1712'!C:C,B72)</f>
        <v>0</v>
      </c>
      <c r="AF72" s="7">
        <f>SUMIFS('1801'!N:N,'1801'!H:H,A72,'1801'!C:C,B72)</f>
        <v>0</v>
      </c>
      <c r="AG72" s="7">
        <f>SUMIFS('1802'!N:N,'1802'!H:H,A72,'1802'!C:C,B72)</f>
        <v>0</v>
      </c>
      <c r="AH72" s="7">
        <f t="shared" si="2"/>
        <v>0</v>
      </c>
    </row>
    <row r="73" spans="1:34">
      <c r="A73" s="5" t="s">
        <v>77</v>
      </c>
      <c r="B73" s="6" t="s">
        <v>26</v>
      </c>
      <c r="C73" s="7">
        <f>SUMIFS('1508'!N:N,'1508'!H:H,A73,'1508'!C:C,B73)</f>
        <v>0</v>
      </c>
      <c r="D73" s="7">
        <f>SUMIFS('1509'!N:N,'1509'!H:H,A73,'1509'!C:C,B73)</f>
        <v>0</v>
      </c>
      <c r="E73" s="7">
        <f>SUMIFS('1510'!N:N,'1510'!H:H,A73,'1510'!C:C,B73)</f>
        <v>0</v>
      </c>
      <c r="F73" s="7">
        <f>SUMIFS('1511'!N:N,'1511'!H:H,A73,'1511'!C:C,B73)</f>
        <v>0</v>
      </c>
      <c r="G73" s="7">
        <f>SUMIFS('1512'!N:N,'1512'!H:H,A73,'1512'!C:C,B73)</f>
        <v>0</v>
      </c>
      <c r="H73" s="7">
        <f>SUMIFS('1601'!N:N,'1601'!H:H,A73,'1601'!C:C,B73)</f>
        <v>0</v>
      </c>
      <c r="I73" s="7">
        <f>SUMIFS('1602'!N:N,'1602'!H:H,A73,'1602'!C:C,B73)</f>
        <v>0</v>
      </c>
      <c r="J73" s="7">
        <f>SUMIFS('1603'!N:N,'1603'!H:H,A73,'1603'!C:C,B73)</f>
        <v>0</v>
      </c>
      <c r="K73" s="7">
        <f>SUMIFS('1604'!N:N,'1604'!H:H,A73,'1604'!C:C,B73)</f>
        <v>0</v>
      </c>
      <c r="L73" s="7">
        <f>SUMIFS('1605'!N:N,'1605'!H:H,A73,'1605'!C:C,B73)</f>
        <v>0</v>
      </c>
      <c r="M73" s="7">
        <f>SUMIFS('1606'!N:N,'1606'!H:H,A73,'1606'!C:C,B73)</f>
        <v>0</v>
      </c>
      <c r="N73" s="7">
        <f>SUMIFS('1607'!N:N,'1607'!H:H,A73,'1607'!C:C,B73)</f>
        <v>0</v>
      </c>
      <c r="O73" s="7">
        <f>SUMIFS('1608'!N:N,'1608'!H:H,A73,'1608'!C:C,B73)</f>
        <v>0</v>
      </c>
      <c r="P73" s="7">
        <f>SUMIFS('1609'!N:N,'1609'!H:H,A73,'1609'!C:C,B73)</f>
        <v>0</v>
      </c>
      <c r="Q73" s="7">
        <f>SUMIFS('1610'!N:N,'1610'!H:H,A73,'1610'!C:C,B73)</f>
        <v>0</v>
      </c>
      <c r="R73" s="7">
        <f>SUMIFS('1611'!N:N,'1611'!H:H,A73,'1611'!C:C,B73)</f>
        <v>0</v>
      </c>
      <c r="S73" s="7">
        <f>SUMIFS('1612'!N:N,'1612'!H:H,A73,'1612'!C:C,B73)</f>
        <v>0</v>
      </c>
      <c r="T73" s="7">
        <f>SUMIFS('1701'!N:N,'1701'!H:H,A73,'1701'!C:C,B73)</f>
        <v>0</v>
      </c>
      <c r="U73" s="7">
        <f>SUMIFS('1702'!N:N,'1702'!H:H,A73,'1702'!C:C,B73)</f>
        <v>0</v>
      </c>
      <c r="V73" s="7">
        <f>SUMIFS('1703'!N:N,'1703'!H:H,A73,'1703'!C:C,B73)</f>
        <v>0</v>
      </c>
      <c r="W73" s="7">
        <f>SUMIFS('1704'!N:N,'1704'!H:H,A73,'1704'!C:C,B73)</f>
        <v>0</v>
      </c>
      <c r="X73" s="7">
        <f>SUMIFS('1705'!N:N,'1705'!H:H,A73,'1705'!C:C,B73)</f>
        <v>0</v>
      </c>
      <c r="Y73" s="7">
        <f>SUMIFS('1706'!N:N,'1706'!H:H,A73,'1706'!C:C,B73)</f>
        <v>0</v>
      </c>
      <c r="Z73" s="7">
        <f>SUMIFS('1707'!N:N,'1707'!H:H,A73,'1707'!C:C,B73)</f>
        <v>0</v>
      </c>
      <c r="AA73" s="7">
        <f>SUMIFS('1708'!N:N,'1708'!H:H,A73,'1708'!C:C,B73)</f>
        <v>0</v>
      </c>
      <c r="AB73" s="7">
        <f>SUMIFS('1709'!N:N,'1709'!H:H,A73,'1709'!C:C,B73)</f>
        <v>0</v>
      </c>
      <c r="AC73" s="7">
        <f>SUMIFS('1710'!N:N,'1710'!H:H,A73,'1710'!C:C,B73)</f>
        <v>0</v>
      </c>
      <c r="AD73" s="7">
        <f>SUMIFS('1711'!N:N,'1711'!H:H,A73,'1711'!C:C,B73)</f>
        <v>0</v>
      </c>
      <c r="AE73" s="7">
        <f>SUMIFS('1712'!N:N,'1712'!H:H,A73,'1712'!C:C,B73)</f>
        <v>0</v>
      </c>
      <c r="AF73" s="7">
        <f>SUMIFS('1801'!N:N,'1801'!H:H,A73,'1801'!C:C,B73)</f>
        <v>0</v>
      </c>
      <c r="AG73" s="7">
        <f>SUMIFS('1802'!N:N,'1802'!H:H,A73,'1802'!C:C,B73)</f>
        <v>0</v>
      </c>
      <c r="AH73" s="7">
        <f t="shared" si="2"/>
        <v>0</v>
      </c>
    </row>
    <row r="74" spans="1:34">
      <c r="A74" s="5" t="s">
        <v>109</v>
      </c>
      <c r="B74" s="6" t="s">
        <v>20</v>
      </c>
      <c r="C74" s="7">
        <f>SUMIFS('1508'!N:N,'1508'!H:H,A74,'1508'!C:C,B74)</f>
        <v>0</v>
      </c>
      <c r="D74" s="7">
        <f>SUMIFS('1509'!N:N,'1509'!H:H,A74,'1509'!C:C,B74)</f>
        <v>0</v>
      </c>
      <c r="E74" s="7">
        <f>SUMIFS('1510'!N:N,'1510'!H:H,A74,'1510'!C:C,B74)</f>
        <v>0</v>
      </c>
      <c r="F74" s="7">
        <f>SUMIFS('1511'!N:N,'1511'!H:H,A74,'1511'!C:C,B74)</f>
        <v>0</v>
      </c>
      <c r="G74" s="7">
        <f>SUMIFS('1512'!N:N,'1512'!H:H,A74,'1512'!C:C,B74)</f>
        <v>0</v>
      </c>
      <c r="H74" s="7">
        <f>SUMIFS('1601'!N:N,'1601'!H:H,A74,'1601'!C:C,B74)</f>
        <v>0</v>
      </c>
      <c r="I74" s="7">
        <f>SUMIFS('1602'!N:N,'1602'!H:H,A74,'1602'!C:C,B74)</f>
        <v>0</v>
      </c>
      <c r="J74" s="7">
        <f>SUMIFS('1603'!N:N,'1603'!H:H,A74,'1603'!C:C,B74)</f>
        <v>2.5</v>
      </c>
      <c r="K74" s="7">
        <f>SUMIFS('1604'!N:N,'1604'!H:H,A74,'1604'!C:C,B74)</f>
        <v>2.61</v>
      </c>
      <c r="L74" s="7">
        <f>SUMIFS('1605'!N:N,'1605'!H:H,A74,'1605'!C:C,B74)</f>
        <v>2.5</v>
      </c>
      <c r="M74" s="7">
        <f>SUMIFS('1606'!N:N,'1606'!H:H,A74,'1606'!C:C,B74)</f>
        <v>2.5</v>
      </c>
      <c r="N74" s="7">
        <f>SUMIFS('1607'!N:N,'1607'!H:H,A74,'1607'!C:C,B74)</f>
        <v>2.5</v>
      </c>
      <c r="O74" s="7">
        <f>SUMIFS('1608'!N:N,'1608'!H:H,A74,'1608'!C:C,B74)</f>
        <v>2.5</v>
      </c>
      <c r="P74" s="7">
        <f>SUMIFS('1609'!N:N,'1609'!H:H,A74,'1609'!C:C,B74)</f>
        <v>3.89</v>
      </c>
      <c r="Q74" s="7">
        <f>SUMIFS('1610'!N:N,'1610'!H:H,A74,'1610'!C:C,B74)</f>
        <v>2.5</v>
      </c>
      <c r="R74" s="7">
        <f>SUMIFS('1611'!N:N,'1611'!H:H,A74,'1611'!C:C,B74)</f>
        <v>418.69</v>
      </c>
      <c r="S74" s="7">
        <f>SUMIFS('1612'!N:N,'1612'!H:H,A74,'1612'!C:C,B74)</f>
        <v>2.5</v>
      </c>
      <c r="T74" s="7">
        <f>SUMIFS('1701'!N:N,'1701'!H:H,A74,'1701'!C:C,B74)</f>
        <v>2.5</v>
      </c>
      <c r="U74" s="7">
        <f>SUMIFS('1702'!N:N,'1702'!H:H,A74,'1702'!C:C,B74)</f>
        <v>2.5</v>
      </c>
      <c r="V74" s="7">
        <f>SUMIFS('1703'!N:N,'1703'!H:H,A74,'1703'!C:C,B74)</f>
        <v>2.5</v>
      </c>
      <c r="W74" s="7">
        <f>SUMIFS('1704'!N:N,'1704'!H:H,A74,'1704'!C:C,B74)</f>
        <v>2.5</v>
      </c>
      <c r="X74" s="7">
        <f>SUMIFS('1705'!N:N,'1705'!H:H,A74,'1705'!C:C,B74)</f>
        <v>2.5</v>
      </c>
      <c r="Y74" s="7">
        <f>SUMIFS('1706'!N:N,'1706'!H:H,A74,'1706'!C:C,B74)</f>
        <v>2.5</v>
      </c>
      <c r="Z74" s="7">
        <f>SUMIFS('1707'!N:N,'1707'!H:H,A74,'1707'!C:C,B74)</f>
        <v>2.5</v>
      </c>
      <c r="AA74" s="7">
        <f>SUMIFS('1708'!N:N,'1708'!H:H,A74,'1708'!C:C,B74)</f>
        <v>2.5</v>
      </c>
      <c r="AB74" s="7">
        <f>SUMIFS('1709'!N:N,'1709'!H:H,A74,'1709'!C:C,B74)</f>
        <v>2.5</v>
      </c>
      <c r="AC74" s="7">
        <f>SUMIFS('1710'!N:N,'1710'!H:H,A74,'1710'!C:C,B74)</f>
        <v>311.86</v>
      </c>
      <c r="AD74" s="7">
        <f>SUMIFS('1711'!N:N,'1711'!H:H,A74,'1711'!C:C,B74)</f>
        <v>2.5</v>
      </c>
      <c r="AE74" s="7">
        <f>SUMIFS('1712'!N:N,'1712'!H:H,A74,'1712'!C:C,B74)</f>
        <v>2.5</v>
      </c>
      <c r="AF74" s="7">
        <f>SUMIFS('1801'!N:N,'1801'!H:H,A74,'1801'!C:C,B74)</f>
        <v>2.5</v>
      </c>
      <c r="AG74" s="7">
        <f>SUMIFS('1802'!N:N,'1802'!H:H,A74,'1802'!C:C,B74)</f>
        <v>2.5</v>
      </c>
      <c r="AH74" s="7">
        <f t="shared" si="2"/>
        <v>787.05</v>
      </c>
    </row>
    <row r="75" spans="1:34">
      <c r="A75" s="5" t="s">
        <v>145</v>
      </c>
      <c r="B75" s="6" t="s">
        <v>61</v>
      </c>
      <c r="C75" s="7">
        <f>SUMIFS('1508'!N:N,'1508'!H:H,A75,'1508'!C:C,B75)</f>
        <v>0</v>
      </c>
      <c r="D75" s="7">
        <f>SUMIFS('1509'!N:N,'1509'!H:H,A75,'1509'!C:C,B75)</f>
        <v>0</v>
      </c>
      <c r="E75" s="7">
        <f>SUMIFS('1510'!N:N,'1510'!H:H,A75,'1510'!C:C,B75)</f>
        <v>0</v>
      </c>
      <c r="F75" s="7">
        <f>SUMIFS('1511'!N:N,'1511'!H:H,A75,'1511'!C:C,B75)</f>
        <v>0</v>
      </c>
      <c r="G75" s="7">
        <f>SUMIFS('1512'!N:N,'1512'!H:H,A75,'1512'!C:C,B75)</f>
        <v>0</v>
      </c>
      <c r="H75" s="7">
        <f>SUMIFS('1601'!N:N,'1601'!H:H,A75,'1601'!C:C,B75)</f>
        <v>0</v>
      </c>
      <c r="I75" s="7">
        <f>SUMIFS('1602'!N:N,'1602'!H:H,A75,'1602'!C:C,B75)</f>
        <v>0</v>
      </c>
      <c r="J75" s="7">
        <f>SUMIFS('1603'!N:N,'1603'!H:H,A75,'1603'!C:C,B75)</f>
        <v>0</v>
      </c>
      <c r="K75" s="7">
        <f>SUMIFS('1604'!N:N,'1604'!H:H,A75,'1604'!C:C,B75)</f>
        <v>0</v>
      </c>
      <c r="L75" s="7">
        <f>SUMIFS('1605'!N:N,'1605'!H:H,A75,'1605'!C:C,B75)</f>
        <v>2.5</v>
      </c>
      <c r="M75" s="7">
        <f>SUMIFS('1606'!N:N,'1606'!H:H,A75,'1606'!C:C,B75)</f>
        <v>2.5</v>
      </c>
      <c r="N75" s="7">
        <f>SUMIFS('1607'!N:N,'1607'!H:H,A75,'1607'!C:C,B75)</f>
        <v>2.5</v>
      </c>
      <c r="O75" s="7">
        <f>SUMIFS('1608'!N:N,'1608'!H:H,A75,'1608'!C:C,B75)</f>
        <v>2.5</v>
      </c>
      <c r="P75" s="7">
        <f>SUMIFS('1609'!N:N,'1609'!H:H,A75,'1609'!C:C,B75)</f>
        <v>2.5</v>
      </c>
      <c r="Q75" s="7">
        <f>SUMIFS('1610'!N:N,'1610'!H:H,A75,'1610'!C:C,B75)</f>
        <v>2.5</v>
      </c>
      <c r="R75" s="7">
        <f>SUMIFS('1611'!N:N,'1611'!H:H,A75,'1611'!C:C,B75)</f>
        <v>2.5</v>
      </c>
      <c r="S75" s="7">
        <f>SUMIFS('1612'!N:N,'1612'!H:H,A75,'1612'!C:C,B75)</f>
        <v>2.5</v>
      </c>
      <c r="T75" s="7">
        <f>SUMIFS('1701'!N:N,'1701'!H:H,A75,'1701'!C:C,B75)</f>
        <v>2.5</v>
      </c>
      <c r="U75" s="7">
        <f>SUMIFS('1702'!N:N,'1702'!H:H,A75,'1702'!C:C,B75)</f>
        <v>2.5</v>
      </c>
      <c r="V75" s="7">
        <f>SUMIFS('1703'!N:N,'1703'!H:H,A75,'1703'!C:C,B75)</f>
        <v>2.5</v>
      </c>
      <c r="W75" s="7">
        <f>SUMIFS('1704'!N:N,'1704'!H:H,A75,'1704'!C:C,B75)</f>
        <v>2.5</v>
      </c>
      <c r="X75" s="7">
        <f>SUMIFS('1705'!N:N,'1705'!H:H,A75,'1705'!C:C,B75)</f>
        <v>2.5</v>
      </c>
      <c r="Y75" s="7">
        <f>SUMIFS('1706'!N:N,'1706'!H:H,A75,'1706'!C:C,B75)</f>
        <v>2.5</v>
      </c>
      <c r="Z75" s="7">
        <f>SUMIFS('1707'!N:N,'1707'!H:H,A75,'1707'!C:C,B75)</f>
        <v>2.5</v>
      </c>
      <c r="AA75" s="7">
        <f>SUMIFS('1708'!N:N,'1708'!H:H,A75,'1708'!C:C,B75)</f>
        <v>2.5</v>
      </c>
      <c r="AB75" s="7">
        <f>SUMIFS('1709'!N:N,'1709'!H:H,A75,'1709'!C:C,B75)</f>
        <v>0</v>
      </c>
      <c r="AC75" s="7">
        <f>SUMIFS('1710'!N:N,'1710'!H:H,A75,'1710'!C:C,B75)</f>
        <v>2.5</v>
      </c>
      <c r="AD75" s="7">
        <f>SUMIFS('1711'!N:N,'1711'!H:H,A75,'1711'!C:C,B75)</f>
        <v>2.5</v>
      </c>
      <c r="AE75" s="7">
        <f>SUMIFS('1712'!N:N,'1712'!H:H,A75,'1712'!C:C,B75)</f>
        <v>2.5</v>
      </c>
      <c r="AF75" s="7">
        <f>SUMIFS('1801'!N:N,'1801'!H:H,A75,'1801'!C:C,B75)</f>
        <v>2.5</v>
      </c>
      <c r="AG75" s="7">
        <f>SUMIFS('1802'!N:N,'1802'!H:H,A75,'1802'!C:C,B75)</f>
        <v>2.5</v>
      </c>
      <c r="AH75" s="7">
        <f t="shared" si="2"/>
        <v>52.5</v>
      </c>
    </row>
    <row r="76" spans="1:34">
      <c r="A76" s="5" t="s">
        <v>94</v>
      </c>
      <c r="B76" s="6" t="s">
        <v>67</v>
      </c>
      <c r="C76" s="7">
        <f>SUMIFS('1508'!N:N,'1508'!H:H,A76,'1508'!C:C,B76)</f>
        <v>0</v>
      </c>
      <c r="D76" s="7">
        <f>SUMIFS('1509'!N:N,'1509'!H:H,A76,'1509'!C:C,B76)</f>
        <v>0</v>
      </c>
      <c r="E76" s="7">
        <f>SUMIFS('1510'!N:N,'1510'!H:H,A76,'1510'!C:C,B76)</f>
        <v>0</v>
      </c>
      <c r="F76" s="7">
        <f>SUMIFS('1511'!N:N,'1511'!H:H,A76,'1511'!C:C,B76)</f>
        <v>0</v>
      </c>
      <c r="G76" s="7">
        <f>SUMIFS('1512'!N:N,'1512'!H:H,A76,'1512'!C:C,B76)</f>
        <v>0</v>
      </c>
      <c r="H76" s="7">
        <f>SUMIFS('1601'!N:N,'1601'!H:H,A76,'1601'!C:C,B76)</f>
        <v>40</v>
      </c>
      <c r="I76" s="7">
        <f>SUMIFS('1602'!N:N,'1602'!H:H,A76,'1602'!C:C,B76)</f>
        <v>40</v>
      </c>
      <c r="J76" s="7">
        <f>SUMIFS('1603'!N:N,'1603'!H:H,A76,'1603'!C:C,B76)</f>
        <v>40</v>
      </c>
      <c r="K76" s="7">
        <f>SUMIFS('1604'!N:N,'1604'!H:H,A76,'1604'!C:C,B76)</f>
        <v>40</v>
      </c>
      <c r="L76" s="7">
        <f>SUMIFS('1605'!N:N,'1605'!H:H,A76,'1605'!C:C,B76)</f>
        <v>40</v>
      </c>
      <c r="M76" s="7">
        <f>SUMIFS('1606'!N:N,'1606'!H:H,A76,'1606'!C:C,B76)</f>
        <v>40</v>
      </c>
      <c r="N76" s="7">
        <f>SUMIFS('1607'!N:N,'1607'!H:H,A76,'1607'!C:C,B76)</f>
        <v>40</v>
      </c>
      <c r="O76" s="7">
        <f>SUMIFS('1608'!N:N,'1608'!H:H,A76,'1608'!C:C,B76)</f>
        <v>40</v>
      </c>
      <c r="P76" s="7">
        <f>SUMIFS('1609'!N:N,'1609'!H:H,A76,'1609'!C:C,B76)</f>
        <v>40</v>
      </c>
      <c r="Q76" s="7">
        <f>SUMIFS('1610'!N:N,'1610'!H:H,A76,'1610'!C:C,B76)</f>
        <v>40</v>
      </c>
      <c r="R76" s="7">
        <f>SUMIFS('1611'!N:N,'1611'!H:H,A76,'1611'!C:C,B76)</f>
        <v>40</v>
      </c>
      <c r="S76" s="7">
        <f>SUMIFS('1612'!N:N,'1612'!H:H,A76,'1612'!C:C,B76)</f>
        <v>40</v>
      </c>
      <c r="T76" s="7">
        <f>SUMIFS('1701'!N:N,'1701'!H:H,A76,'1701'!C:C,B76)</f>
        <v>40</v>
      </c>
      <c r="U76" s="7">
        <f>SUMIFS('1702'!N:N,'1702'!H:H,A76,'1702'!C:C,B76)</f>
        <v>40</v>
      </c>
      <c r="V76" s="7">
        <f>SUMIFS('1703'!N:N,'1703'!H:H,A76,'1703'!C:C,B76)</f>
        <v>40</v>
      </c>
      <c r="W76" s="7">
        <f>SUMIFS('1704'!N:N,'1704'!H:H,A76,'1704'!C:C,B76)</f>
        <v>40</v>
      </c>
      <c r="X76" s="7">
        <f>SUMIFS('1705'!N:N,'1705'!H:H,A76,'1705'!C:C,B76)</f>
        <v>40</v>
      </c>
      <c r="Y76" s="7">
        <f>SUMIFS('1706'!N:N,'1706'!H:H,A76,'1706'!C:C,B76)</f>
        <v>40</v>
      </c>
      <c r="Z76" s="7">
        <f>SUMIFS('1707'!N:N,'1707'!H:H,A76,'1707'!C:C,B76)</f>
        <v>40</v>
      </c>
      <c r="AA76" s="7">
        <f>SUMIFS('1708'!N:N,'1708'!H:H,A76,'1708'!C:C,B76)</f>
        <v>40</v>
      </c>
      <c r="AB76" s="7">
        <f>SUMIFS('1709'!N:N,'1709'!H:H,A76,'1709'!C:C,B76)</f>
        <v>40</v>
      </c>
      <c r="AC76" s="7">
        <f>SUMIFS('1710'!N:N,'1710'!H:H,A76,'1710'!C:C,B76)</f>
        <v>40</v>
      </c>
      <c r="AD76" s="7">
        <f>SUMIFS('1711'!N:N,'1711'!H:H,A76,'1711'!C:C,B76)</f>
        <v>40</v>
      </c>
      <c r="AE76" s="7">
        <f>SUMIFS('1712'!N:N,'1712'!H:H,A76,'1712'!C:C,B76)</f>
        <v>40</v>
      </c>
      <c r="AF76" s="7">
        <f>SUMIFS('1801'!N:N,'1801'!H:H,A76,'1801'!C:C,B76)</f>
        <v>40</v>
      </c>
      <c r="AG76" s="7">
        <f>SUMIFS('1802'!N:N,'1802'!H:H,A76,'1802'!C:C,B76)</f>
        <v>2.5</v>
      </c>
      <c r="AH76" s="7">
        <f t="shared" si="2"/>
        <v>1002.5</v>
      </c>
    </row>
    <row r="77" spans="1:34">
      <c r="A77" s="5" t="s">
        <v>114</v>
      </c>
      <c r="B77" s="6" t="s">
        <v>23</v>
      </c>
      <c r="C77" s="7">
        <f>SUMIFS('1508'!N:N,'1508'!H:H,A77,'1508'!C:C,B77)</f>
        <v>0</v>
      </c>
      <c r="D77" s="7">
        <f>SUMIFS('1509'!N:N,'1509'!H:H,A77,'1509'!C:C,B77)</f>
        <v>0</v>
      </c>
      <c r="E77" s="7">
        <f>SUMIFS('1510'!N:N,'1510'!H:H,A77,'1510'!C:C,B77)</f>
        <v>0</v>
      </c>
      <c r="F77" s="7">
        <f>SUMIFS('1511'!N:N,'1511'!H:H,A77,'1511'!C:C,B77)</f>
        <v>0</v>
      </c>
      <c r="G77" s="7">
        <f>SUMIFS('1512'!N:N,'1512'!H:H,A77,'1512'!C:C,B77)</f>
        <v>0</v>
      </c>
      <c r="H77" s="7">
        <f>SUMIFS('1601'!N:N,'1601'!H:H,A77,'1601'!C:C,B77)</f>
        <v>0</v>
      </c>
      <c r="I77" s="7">
        <f>SUMIFS('1602'!N:N,'1602'!H:H,A77,'1602'!C:C,B77)</f>
        <v>0</v>
      </c>
      <c r="J77" s="7">
        <f>SUMIFS('1603'!N:N,'1603'!H:H,A77,'1603'!C:C,B77)</f>
        <v>0</v>
      </c>
      <c r="K77" s="7">
        <f>SUMIFS('1604'!N:N,'1604'!H:H,A77,'1604'!C:C,B77)</f>
        <v>0</v>
      </c>
      <c r="L77" s="7">
        <f>SUMIFS('1605'!N:N,'1605'!H:H,A77,'1605'!C:C,B77)</f>
        <v>0</v>
      </c>
      <c r="M77" s="7">
        <f>SUMIFS('1606'!N:N,'1606'!H:H,A77,'1606'!C:C,B77)</f>
        <v>0</v>
      </c>
      <c r="N77" s="7">
        <f>SUMIFS('1607'!N:N,'1607'!H:H,A77,'1607'!C:C,B77)</f>
        <v>0</v>
      </c>
      <c r="O77" s="7">
        <f>SUMIFS('1608'!N:N,'1608'!H:H,A77,'1608'!C:C,B77)</f>
        <v>0</v>
      </c>
      <c r="P77" s="7">
        <f>SUMIFS('1609'!N:N,'1609'!H:H,A77,'1609'!C:C,B77)</f>
        <v>192.71</v>
      </c>
      <c r="Q77" s="7">
        <f>SUMIFS('1610'!N:N,'1610'!H:H,A77,'1610'!C:C,B77)</f>
        <v>239.91</v>
      </c>
      <c r="R77" s="7">
        <f>SUMIFS('1611'!N:N,'1611'!H:H,A77,'1611'!C:C,B77)</f>
        <v>364.75</v>
      </c>
      <c r="S77" s="7">
        <f>SUMIFS('1612'!N:N,'1612'!H:H,A77,'1612'!C:C,B77)</f>
        <v>387.22</v>
      </c>
      <c r="T77" s="7">
        <f>SUMIFS('1701'!N:N,'1701'!H:H,A77,'1701'!C:C,B77)</f>
        <v>432.74</v>
      </c>
      <c r="U77" s="7">
        <f>SUMIFS('1702'!N:N,'1702'!H:H,A77,'1702'!C:C,B77)</f>
        <v>381.17</v>
      </c>
      <c r="V77" s="7">
        <f>SUMIFS('1703'!N:N,'1703'!H:H,A77,'1703'!C:C,B77)</f>
        <v>335.62</v>
      </c>
      <c r="W77" s="7">
        <f>SUMIFS('1704'!N:N,'1704'!H:H,A77,'1704'!C:C,B77)</f>
        <v>397.71</v>
      </c>
      <c r="X77" s="7">
        <f>SUMIFS('1705'!N:N,'1705'!H:H,A77,'1705'!C:C,B77)</f>
        <v>235.12</v>
      </c>
      <c r="Y77" s="7">
        <f>SUMIFS('1706'!N:N,'1706'!H:H,A77,'1706'!C:C,B77)</f>
        <v>0</v>
      </c>
      <c r="Z77" s="7">
        <f>SUMIFS('1707'!N:N,'1707'!H:H,A77,'1707'!C:C,B77)</f>
        <v>0</v>
      </c>
      <c r="AA77" s="7">
        <f>SUMIFS('1708'!N:N,'1708'!H:H,A77,'1708'!C:C,B77)</f>
        <v>0</v>
      </c>
      <c r="AB77" s="7">
        <f>SUMIFS('1709'!N:N,'1709'!H:H,A77,'1709'!C:C,B77)</f>
        <v>0</v>
      </c>
      <c r="AC77" s="7">
        <f>SUMIFS('1710'!N:N,'1710'!H:H,A77,'1710'!C:C,B77)</f>
        <v>455.91</v>
      </c>
      <c r="AD77" s="7">
        <f>SUMIFS('1711'!N:N,'1711'!H:H,A77,'1711'!C:C,B77)</f>
        <v>467.28</v>
      </c>
      <c r="AE77" s="7">
        <f>SUMIFS('1712'!N:N,'1712'!H:H,A77,'1712'!C:C,B77)</f>
        <v>1931.66</v>
      </c>
      <c r="AF77" s="7">
        <f>SUMIFS('1801'!N:N,'1801'!H:H,A77,'1801'!C:C,B77)</f>
        <v>575.48</v>
      </c>
      <c r="AG77" s="7">
        <f>SUMIFS('1802'!N:N,'1802'!H:H,A77,'1802'!C:C,B77)</f>
        <v>0</v>
      </c>
      <c r="AH77" s="7">
        <f t="shared" si="2"/>
        <v>6397.28</v>
      </c>
    </row>
    <row r="78" spans="1:34">
      <c r="A78" s="5" t="s">
        <v>114</v>
      </c>
      <c r="B78" s="6" t="s">
        <v>67</v>
      </c>
      <c r="C78" s="7">
        <f>SUMIFS('1508'!N:N,'1508'!H:H,A78,'1508'!C:C,B78)</f>
        <v>0</v>
      </c>
      <c r="D78" s="7">
        <f>SUMIFS('1509'!N:N,'1509'!H:H,A78,'1509'!C:C,B78)</f>
        <v>0</v>
      </c>
      <c r="E78" s="7">
        <f>SUMIFS('1510'!N:N,'1510'!H:H,A78,'1510'!C:C,B78)</f>
        <v>0</v>
      </c>
      <c r="F78" s="7">
        <f>SUMIFS('1511'!N:N,'1511'!H:H,A78,'1511'!C:C,B78)</f>
        <v>0</v>
      </c>
      <c r="G78" s="7">
        <f>SUMIFS('1512'!N:N,'1512'!H:H,A78,'1512'!C:C,B78)</f>
        <v>0</v>
      </c>
      <c r="H78" s="7">
        <f>SUMIFS('1601'!N:N,'1601'!H:H,A78,'1601'!C:C,B78)</f>
        <v>0</v>
      </c>
      <c r="I78" s="7">
        <f>SUMIFS('1602'!N:N,'1602'!H:H,A78,'1602'!C:C,B78)</f>
        <v>0</v>
      </c>
      <c r="J78" s="7">
        <f>SUMIFS('1603'!N:N,'1603'!H:H,A78,'1603'!C:C,B78)</f>
        <v>40</v>
      </c>
      <c r="K78" s="7">
        <f>SUMIFS('1604'!N:N,'1604'!H:H,A78,'1604'!C:C,B78)</f>
        <v>40</v>
      </c>
      <c r="L78" s="7">
        <f>SUMIFS('1605'!N:N,'1605'!H:H,A78,'1605'!C:C,B78)</f>
        <v>40</v>
      </c>
      <c r="M78" s="7">
        <f>SUMIFS('1606'!N:N,'1606'!H:H,A78,'1606'!C:C,B78)</f>
        <v>40</v>
      </c>
      <c r="N78" s="7">
        <f>SUMIFS('1607'!N:N,'1607'!H:H,A78,'1607'!C:C,B78)</f>
        <v>40</v>
      </c>
      <c r="O78" s="7">
        <f>SUMIFS('1608'!N:N,'1608'!H:H,A78,'1608'!C:C,B78)</f>
        <v>20</v>
      </c>
      <c r="P78" s="7">
        <f>SUMIFS('1609'!N:N,'1609'!H:H,A78,'1609'!C:C,B78)</f>
        <v>20</v>
      </c>
      <c r="Q78" s="7">
        <f>SUMIFS('1610'!N:N,'1610'!H:H,A78,'1610'!C:C,B78)</f>
        <v>20</v>
      </c>
      <c r="R78" s="7">
        <f>SUMIFS('1611'!N:N,'1611'!H:H,A78,'1611'!C:C,B78)</f>
        <v>45.7</v>
      </c>
      <c r="S78" s="7">
        <f>SUMIFS('1612'!N:N,'1612'!H:H,A78,'1612'!C:C,B78)</f>
        <v>22.67</v>
      </c>
      <c r="T78" s="7">
        <f>SUMIFS('1701'!N:N,'1701'!H:H,A78,'1701'!C:C,B78)</f>
        <v>20</v>
      </c>
      <c r="U78" s="7">
        <f>SUMIFS('1702'!N:N,'1702'!H:H,A78,'1702'!C:C,B78)</f>
        <v>20</v>
      </c>
      <c r="V78" s="7">
        <f>SUMIFS('1703'!N:N,'1703'!H:H,A78,'1703'!C:C,B78)</f>
        <v>20</v>
      </c>
      <c r="W78" s="7">
        <f>SUMIFS('1704'!N:N,'1704'!H:H,A78,'1704'!C:C,B78)</f>
        <v>20</v>
      </c>
      <c r="X78" s="7">
        <f>SUMIFS('1705'!N:N,'1705'!H:H,A78,'1705'!C:C,B78)</f>
        <v>20</v>
      </c>
      <c r="Y78" s="7">
        <f>SUMIFS('1706'!N:N,'1706'!H:H,A78,'1706'!C:C,B78)</f>
        <v>20</v>
      </c>
      <c r="Z78" s="7">
        <f>SUMIFS('1707'!N:N,'1707'!H:H,A78,'1707'!C:C,B78)</f>
        <v>20</v>
      </c>
      <c r="AA78" s="7">
        <f>SUMIFS('1708'!N:N,'1708'!H:H,A78,'1708'!C:C,B78)</f>
        <v>20</v>
      </c>
      <c r="AB78" s="7">
        <f>SUMIFS('1709'!N:N,'1709'!H:H,A78,'1709'!C:C,B78)</f>
        <v>20</v>
      </c>
      <c r="AC78" s="7">
        <f>SUMIFS('1710'!N:N,'1710'!H:H,A78,'1710'!C:C,B78)</f>
        <v>20</v>
      </c>
      <c r="AD78" s="7">
        <f>SUMIFS('1711'!N:N,'1711'!H:H,A78,'1711'!C:C,B78)</f>
        <v>20</v>
      </c>
      <c r="AE78" s="7">
        <f>SUMIFS('1712'!N:N,'1712'!H:H,A78,'1712'!C:C,B78)</f>
        <v>0</v>
      </c>
      <c r="AF78" s="7">
        <f>SUMIFS('1801'!N:N,'1801'!H:H,A78,'1801'!C:C,B78)</f>
        <v>0</v>
      </c>
      <c r="AG78" s="7">
        <f>SUMIFS('1802'!N:N,'1802'!H:H,A78,'1802'!C:C,B78)</f>
        <v>0</v>
      </c>
      <c r="AH78" s="7">
        <f t="shared" si="2"/>
        <v>548.37</v>
      </c>
    </row>
    <row r="79" spans="1:34">
      <c r="A79" s="5" t="s">
        <v>178</v>
      </c>
      <c r="B79" s="6" t="s">
        <v>23</v>
      </c>
      <c r="C79" s="7">
        <f>SUMIFS('1508'!N:N,'1508'!H:H,A79,'1508'!C:C,B79)</f>
        <v>0</v>
      </c>
      <c r="D79" s="7">
        <f>SUMIFS('1509'!N:N,'1509'!H:H,A79,'1509'!C:C,B79)</f>
        <v>0</v>
      </c>
      <c r="E79" s="7">
        <f>SUMIFS('1510'!N:N,'1510'!H:H,A79,'1510'!C:C,B79)</f>
        <v>0</v>
      </c>
      <c r="F79" s="7">
        <f>SUMIFS('1511'!N:N,'1511'!H:H,A79,'1511'!C:C,B79)</f>
        <v>0</v>
      </c>
      <c r="G79" s="7">
        <f>SUMIFS('1512'!N:N,'1512'!H:H,A79,'1512'!C:C,B79)</f>
        <v>0</v>
      </c>
      <c r="H79" s="7">
        <f>SUMIFS('1601'!N:N,'1601'!H:H,A79,'1601'!C:C,B79)</f>
        <v>0</v>
      </c>
      <c r="I79" s="7">
        <f>SUMIFS('1602'!N:N,'1602'!H:H,A79,'1602'!C:C,B79)</f>
        <v>0</v>
      </c>
      <c r="J79" s="7">
        <f>SUMIFS('1603'!N:N,'1603'!H:H,A79,'1603'!C:C,B79)</f>
        <v>0</v>
      </c>
      <c r="K79" s="7">
        <f>SUMIFS('1604'!N:N,'1604'!H:H,A79,'1604'!C:C,B79)</f>
        <v>0</v>
      </c>
      <c r="L79" s="7">
        <f>SUMIFS('1605'!N:N,'1605'!H:H,A79,'1605'!C:C,B79)</f>
        <v>0</v>
      </c>
      <c r="M79" s="7">
        <f>SUMIFS('1606'!N:N,'1606'!H:H,A79,'1606'!C:C,B79)</f>
        <v>0</v>
      </c>
      <c r="N79" s="7">
        <f>SUMIFS('1607'!N:N,'1607'!H:H,A79,'1607'!C:C,B79)</f>
        <v>5</v>
      </c>
      <c r="O79" s="7">
        <f>SUMIFS('1608'!N:N,'1608'!H:H,A79,'1608'!C:C,B79)</f>
        <v>5</v>
      </c>
      <c r="P79" s="7">
        <f>SUMIFS('1609'!N:N,'1609'!H:H,A79,'1609'!C:C,B79)</f>
        <v>5.41</v>
      </c>
      <c r="Q79" s="7">
        <f>SUMIFS('1610'!N:N,'1610'!H:H,A79,'1610'!C:C,B79)</f>
        <v>6.71</v>
      </c>
      <c r="R79" s="7">
        <f>SUMIFS('1611'!N:N,'1611'!H:H,A79,'1611'!C:C,B79)</f>
        <v>5</v>
      </c>
      <c r="S79" s="7">
        <f>SUMIFS('1612'!N:N,'1612'!H:H,A79,'1612'!C:C,B79)</f>
        <v>5</v>
      </c>
      <c r="T79" s="7">
        <f>SUMIFS('1701'!N:N,'1701'!H:H,A79,'1701'!C:C,B79)</f>
        <v>7.48</v>
      </c>
      <c r="U79" s="7">
        <f>SUMIFS('1702'!N:N,'1702'!H:H,A79,'1702'!C:C,B79)</f>
        <v>5</v>
      </c>
      <c r="V79" s="7">
        <f>SUMIFS('1703'!N:N,'1703'!H:H,A79,'1703'!C:C,B79)</f>
        <v>6.15</v>
      </c>
      <c r="W79" s="7">
        <f>SUMIFS('1704'!N:N,'1704'!H:H,A79,'1704'!C:C,B79)</f>
        <v>5</v>
      </c>
      <c r="X79" s="7">
        <f>SUMIFS('1705'!N:N,'1705'!H:H,A79,'1705'!C:C,B79)</f>
        <v>5.57</v>
      </c>
      <c r="Y79" s="7">
        <f>SUMIFS('1706'!N:N,'1706'!H:H,A79,'1706'!C:C,B79)</f>
        <v>5</v>
      </c>
      <c r="Z79" s="7">
        <f>SUMIFS('1707'!N:N,'1707'!H:H,A79,'1707'!C:C,B79)</f>
        <v>10</v>
      </c>
      <c r="AA79" s="7">
        <f>SUMIFS('1708'!N:N,'1708'!H:H,A79,'1708'!C:C,B79)</f>
        <v>9.61</v>
      </c>
      <c r="AB79" s="7">
        <f>SUMIFS('1709'!N:N,'1709'!H:H,A79,'1709'!C:C,B79)</f>
        <v>5</v>
      </c>
      <c r="AC79" s="7">
        <f>SUMIFS('1710'!N:N,'1710'!H:H,A79,'1710'!C:C,B79)</f>
        <v>5</v>
      </c>
      <c r="AD79" s="7">
        <f>SUMIFS('1711'!N:N,'1711'!H:H,A79,'1711'!C:C,B79)</f>
        <v>5</v>
      </c>
      <c r="AE79" s="7">
        <f>SUMIFS('1712'!N:N,'1712'!H:H,A79,'1712'!C:C,B79)</f>
        <v>5</v>
      </c>
      <c r="AF79" s="7">
        <f>SUMIFS('1801'!N:N,'1801'!H:H,A79,'1801'!C:C,B79)</f>
        <v>5</v>
      </c>
      <c r="AG79" s="7">
        <f>SUMIFS('1802'!N:N,'1802'!H:H,A79,'1802'!C:C,B79)</f>
        <v>5</v>
      </c>
      <c r="AH79" s="7">
        <f t="shared" si="2"/>
        <v>115.93</v>
      </c>
    </row>
    <row r="80" spans="1:34">
      <c r="A80" s="5" t="s">
        <v>243</v>
      </c>
      <c r="B80" s="6" t="s">
        <v>23</v>
      </c>
      <c r="C80" s="7">
        <f>SUMIFS('1508'!N:N,'1508'!H:H,A80,'1508'!C:C,B80)</f>
        <v>0</v>
      </c>
      <c r="D80" s="7">
        <f>SUMIFS('1509'!N:N,'1509'!H:H,A80,'1509'!C:C,B80)</f>
        <v>0</v>
      </c>
      <c r="E80" s="7">
        <f>SUMIFS('1510'!N:N,'1510'!H:H,A80,'1510'!C:C,B80)</f>
        <v>0</v>
      </c>
      <c r="F80" s="7">
        <f>SUMIFS('1511'!N:N,'1511'!H:H,A80,'1511'!C:C,B80)</f>
        <v>0</v>
      </c>
      <c r="G80" s="7">
        <f>SUMIFS('1512'!N:N,'1512'!H:H,A80,'1512'!C:C,B80)</f>
        <v>0</v>
      </c>
      <c r="H80" s="7">
        <f>SUMIFS('1601'!N:N,'1601'!H:H,A80,'1601'!C:C,B80)</f>
        <v>0</v>
      </c>
      <c r="I80" s="7">
        <f>SUMIFS('1602'!N:N,'1602'!H:H,A80,'1602'!C:C,B80)</f>
        <v>0</v>
      </c>
      <c r="J80" s="7">
        <f>SUMIFS('1603'!N:N,'1603'!H:H,A80,'1603'!C:C,B80)</f>
        <v>0</v>
      </c>
      <c r="K80" s="7">
        <f>SUMIFS('1604'!N:N,'1604'!H:H,A80,'1604'!C:C,B80)</f>
        <v>0</v>
      </c>
      <c r="L80" s="7">
        <f>SUMIFS('1605'!N:N,'1605'!H:H,A80,'1605'!C:C,B80)</f>
        <v>0</v>
      </c>
      <c r="M80" s="7">
        <f>SUMIFS('1606'!N:N,'1606'!H:H,A80,'1606'!C:C,B80)</f>
        <v>0</v>
      </c>
      <c r="N80" s="7">
        <f>SUMIFS('1607'!N:N,'1607'!H:H,A80,'1607'!C:C,B80)</f>
        <v>0</v>
      </c>
      <c r="O80" s="7">
        <f>SUMIFS('1608'!N:N,'1608'!H:H,A80,'1608'!C:C,B80)</f>
        <v>0</v>
      </c>
      <c r="P80" s="7">
        <f>SUMIFS('1609'!N:N,'1609'!H:H,A80,'1609'!C:C,B80)</f>
        <v>0</v>
      </c>
      <c r="Q80" s="7">
        <f>SUMIFS('1610'!N:N,'1610'!H:H,A80,'1610'!C:C,B80)</f>
        <v>0</v>
      </c>
      <c r="R80" s="7">
        <f>SUMIFS('1611'!N:N,'1611'!H:H,A80,'1611'!C:C,B80)</f>
        <v>0</v>
      </c>
      <c r="S80" s="7">
        <f>SUMIFS('1612'!N:N,'1612'!H:H,A80,'1612'!C:C,B80)</f>
        <v>0</v>
      </c>
      <c r="T80" s="7">
        <f>SUMIFS('1701'!N:N,'1701'!H:H,A80,'1701'!C:C,B80)</f>
        <v>0</v>
      </c>
      <c r="U80" s="7">
        <f>SUMIFS('1702'!N:N,'1702'!H:H,A80,'1702'!C:C,B80)</f>
        <v>0</v>
      </c>
      <c r="V80" s="7">
        <f>SUMIFS('1703'!N:N,'1703'!H:H,A80,'1703'!C:C,B80)</f>
        <v>0</v>
      </c>
      <c r="W80" s="7">
        <f>SUMIFS('1704'!N:N,'1704'!H:H,A80,'1704'!C:C,B80)</f>
        <v>40</v>
      </c>
      <c r="X80" s="7">
        <f>SUMIFS('1705'!N:N,'1705'!H:H,A80,'1705'!C:C,B80)</f>
        <v>40</v>
      </c>
      <c r="Y80" s="7">
        <f>SUMIFS('1706'!N:N,'1706'!H:H,A80,'1706'!C:C,B80)</f>
        <v>40</v>
      </c>
      <c r="Z80" s="7">
        <f>SUMIFS('1707'!N:N,'1707'!H:H,A80,'1707'!C:C,B80)</f>
        <v>40</v>
      </c>
      <c r="AA80" s="7">
        <f>SUMIFS('1708'!N:N,'1708'!H:H,A80,'1708'!C:C,B80)</f>
        <v>40</v>
      </c>
      <c r="AB80" s="7">
        <f>SUMIFS('1709'!N:N,'1709'!H:H,A80,'1709'!C:C,B80)</f>
        <v>46.22</v>
      </c>
      <c r="AC80" s="7">
        <f>SUMIFS('1710'!N:N,'1710'!H:H,A80,'1710'!C:C,B80)</f>
        <v>62.29</v>
      </c>
      <c r="AD80" s="7">
        <f>SUMIFS('1711'!N:N,'1711'!H:H,A80,'1711'!C:C,B80)</f>
        <v>40</v>
      </c>
      <c r="AE80" s="7">
        <f>SUMIFS('1712'!N:N,'1712'!H:H,A80,'1712'!C:C,B80)</f>
        <v>40</v>
      </c>
      <c r="AF80" s="7">
        <f>SUMIFS('1801'!N:N,'1801'!H:H,A80,'1801'!C:C,B80)</f>
        <v>81.13</v>
      </c>
      <c r="AG80" s="7">
        <f>SUMIFS('1802'!N:N,'1802'!H:H,A80,'1802'!C:C,B80)</f>
        <v>81.13</v>
      </c>
      <c r="AH80" s="7">
        <f t="shared" si="2"/>
        <v>550.77</v>
      </c>
    </row>
    <row r="81" spans="1:34">
      <c r="A81" s="5" t="s">
        <v>96</v>
      </c>
      <c r="B81" s="6" t="s">
        <v>54</v>
      </c>
      <c r="C81" s="7">
        <f>SUMIFS('1508'!N:N,'1508'!H:H,A81,'1508'!C:C,B81)</f>
        <v>0</v>
      </c>
      <c r="D81" s="7">
        <f>SUMIFS('1509'!N:N,'1509'!H:H,A81,'1509'!C:C,B81)</f>
        <v>0</v>
      </c>
      <c r="E81" s="7">
        <f>SUMIFS('1510'!N:N,'1510'!H:H,A81,'1510'!C:C,B81)</f>
        <v>0</v>
      </c>
      <c r="F81" s="7">
        <f>SUMIFS('1511'!N:N,'1511'!H:H,A81,'1511'!C:C,B81)</f>
        <v>0</v>
      </c>
      <c r="G81" s="7">
        <f>SUMIFS('1512'!N:N,'1512'!H:H,A81,'1512'!C:C,B81)</f>
        <v>0</v>
      </c>
      <c r="H81" s="7">
        <f>SUMIFS('1601'!N:N,'1601'!H:H,A81,'1601'!C:C,B81)</f>
        <v>10</v>
      </c>
      <c r="I81" s="7">
        <f>SUMIFS('1602'!N:N,'1602'!H:H,A81,'1602'!C:C,B81)</f>
        <v>10</v>
      </c>
      <c r="J81" s="7">
        <f>SUMIFS('1603'!N:N,'1603'!H:H,A81,'1603'!C:C,B81)</f>
        <v>10</v>
      </c>
      <c r="K81" s="7">
        <f>SUMIFS('1604'!N:N,'1604'!H:H,A81,'1604'!C:C,B81)</f>
        <v>10</v>
      </c>
      <c r="L81" s="7">
        <f>SUMIFS('1605'!N:N,'1605'!H:H,A81,'1605'!C:C,B81)</f>
        <v>19.4</v>
      </c>
      <c r="M81" s="7">
        <f>SUMIFS('1606'!N:N,'1606'!H:H,A81,'1606'!C:C,B81)</f>
        <v>10</v>
      </c>
      <c r="N81" s="7">
        <f>SUMIFS('1607'!N:N,'1607'!H:H,A81,'1607'!C:C,B81)</f>
        <v>10</v>
      </c>
      <c r="O81" s="7">
        <f>SUMIFS('1608'!N:N,'1608'!H:H,A81,'1608'!C:C,B81)</f>
        <v>10</v>
      </c>
      <c r="P81" s="7">
        <f>SUMIFS('1609'!N:N,'1609'!H:H,A81,'1609'!C:C,B81)</f>
        <v>10</v>
      </c>
      <c r="Q81" s="7">
        <f>SUMIFS('1610'!N:N,'1610'!H:H,A81,'1610'!C:C,B81)</f>
        <v>10</v>
      </c>
      <c r="R81" s="7">
        <f>SUMIFS('1611'!N:N,'1611'!H:H,A81,'1611'!C:C,B81)</f>
        <v>10</v>
      </c>
      <c r="S81" s="7">
        <f>SUMIFS('1612'!N:N,'1612'!H:H,A81,'1612'!C:C,B81)</f>
        <v>10</v>
      </c>
      <c r="T81" s="7">
        <f>SUMIFS('1701'!N:N,'1701'!H:H,A81,'1701'!C:C,B81)</f>
        <v>10</v>
      </c>
      <c r="U81" s="7">
        <f>SUMIFS('1702'!N:N,'1702'!H:H,A81,'1702'!C:C,B81)</f>
        <v>10</v>
      </c>
      <c r="V81" s="7">
        <f>SUMIFS('1703'!N:N,'1703'!H:H,A81,'1703'!C:C,B81)</f>
        <v>10</v>
      </c>
      <c r="W81" s="7">
        <f>SUMIFS('1704'!N:N,'1704'!H:H,A81,'1704'!C:C,B81)</f>
        <v>10</v>
      </c>
      <c r="X81" s="7">
        <f>SUMIFS('1705'!N:N,'1705'!H:H,A81,'1705'!C:C,B81)</f>
        <v>10</v>
      </c>
      <c r="Y81" s="7">
        <f>SUMIFS('1706'!N:N,'1706'!H:H,A81,'1706'!C:C,B81)</f>
        <v>10</v>
      </c>
      <c r="Z81" s="7">
        <f>SUMIFS('1707'!N:N,'1707'!H:H,A81,'1707'!C:C,B81)</f>
        <v>10</v>
      </c>
      <c r="AA81" s="7">
        <f>SUMIFS('1708'!N:N,'1708'!H:H,A81,'1708'!C:C,B81)</f>
        <v>10</v>
      </c>
      <c r="AB81" s="7">
        <f>SUMIFS('1709'!N:N,'1709'!H:H,A81,'1709'!C:C,B81)</f>
        <v>10</v>
      </c>
      <c r="AC81" s="7">
        <f>SUMIFS('1710'!N:N,'1710'!H:H,A81,'1710'!C:C,B81)</f>
        <v>10</v>
      </c>
      <c r="AD81" s="7">
        <f>SUMIFS('1711'!N:N,'1711'!H:H,A81,'1711'!C:C,B81)</f>
        <v>10</v>
      </c>
      <c r="AE81" s="7">
        <f>SUMIFS('1712'!N:N,'1712'!H:H,A81,'1712'!C:C,B81)</f>
        <v>10</v>
      </c>
      <c r="AF81" s="7">
        <f>SUMIFS('1801'!N:N,'1801'!H:H,A81,'1801'!C:C,B81)</f>
        <v>10</v>
      </c>
      <c r="AG81" s="7">
        <f>SUMIFS('1802'!N:N,'1802'!H:H,A81,'1802'!C:C,B81)</f>
        <v>10</v>
      </c>
      <c r="AH81" s="7">
        <f t="shared" si="2"/>
        <v>269.4</v>
      </c>
    </row>
    <row r="82" spans="1:34">
      <c r="A82" s="5" t="s">
        <v>107</v>
      </c>
      <c r="B82" s="6" t="s">
        <v>23</v>
      </c>
      <c r="C82" s="7">
        <f>SUMIFS('1508'!N:N,'1508'!H:H,A82,'1508'!C:C,B82)</f>
        <v>0</v>
      </c>
      <c r="D82" s="7">
        <f>SUMIFS('1509'!N:N,'1509'!H:H,A82,'1509'!C:C,B82)</f>
        <v>0</v>
      </c>
      <c r="E82" s="7">
        <f>SUMIFS('1510'!N:N,'1510'!H:H,A82,'1510'!C:C,B82)</f>
        <v>0</v>
      </c>
      <c r="F82" s="7">
        <f>SUMIFS('1511'!N:N,'1511'!H:H,A82,'1511'!C:C,B82)</f>
        <v>0</v>
      </c>
      <c r="G82" s="7">
        <f>SUMIFS('1512'!N:N,'1512'!H:H,A82,'1512'!C:C,B82)</f>
        <v>0</v>
      </c>
      <c r="H82" s="7">
        <f>SUMIFS('1601'!N:N,'1601'!H:H,A82,'1601'!C:C,B82)</f>
        <v>0</v>
      </c>
      <c r="I82" s="7">
        <f>SUMIFS('1602'!N:N,'1602'!H:H,A82,'1602'!C:C,B82)</f>
        <v>0</v>
      </c>
      <c r="J82" s="7">
        <f>SUMIFS('1603'!N:N,'1603'!H:H,A82,'1603'!C:C,B82)</f>
        <v>20</v>
      </c>
      <c r="K82" s="7">
        <f>SUMIFS('1604'!N:N,'1604'!H:H,A82,'1604'!C:C,B82)</f>
        <v>0</v>
      </c>
      <c r="L82" s="7">
        <f>SUMIFS('1605'!N:N,'1605'!H:H,A82,'1605'!C:C,B82)</f>
        <v>0</v>
      </c>
      <c r="M82" s="7">
        <f>SUMIFS('1606'!N:N,'1606'!H:H,A82,'1606'!C:C,B82)</f>
        <v>0</v>
      </c>
      <c r="N82" s="7">
        <f>SUMIFS('1607'!N:N,'1607'!H:H,A82,'1607'!C:C,B82)</f>
        <v>0</v>
      </c>
      <c r="O82" s="7">
        <f>SUMIFS('1608'!N:N,'1608'!H:H,A82,'1608'!C:C,B82)</f>
        <v>0</v>
      </c>
      <c r="P82" s="7">
        <f>SUMIFS('1609'!N:N,'1609'!H:H,A82,'1609'!C:C,B82)</f>
        <v>0</v>
      </c>
      <c r="Q82" s="7">
        <f>SUMIFS('1610'!N:N,'1610'!H:H,A82,'1610'!C:C,B82)</f>
        <v>0</v>
      </c>
      <c r="R82" s="7">
        <f>SUMIFS('1611'!N:N,'1611'!H:H,A82,'1611'!C:C,B82)</f>
        <v>0</v>
      </c>
      <c r="S82" s="7">
        <f>SUMIFS('1612'!N:N,'1612'!H:H,A82,'1612'!C:C,B82)</f>
        <v>0</v>
      </c>
      <c r="T82" s="7">
        <f>SUMIFS('1701'!N:N,'1701'!H:H,A82,'1701'!C:C,B82)</f>
        <v>0</v>
      </c>
      <c r="U82" s="7">
        <f>SUMIFS('1702'!N:N,'1702'!H:H,A82,'1702'!C:C,B82)</f>
        <v>0</v>
      </c>
      <c r="V82" s="7">
        <f>SUMIFS('1703'!N:N,'1703'!H:H,A82,'1703'!C:C,B82)</f>
        <v>0</v>
      </c>
      <c r="W82" s="7">
        <f>SUMIFS('1704'!N:N,'1704'!H:H,A82,'1704'!C:C,B82)</f>
        <v>0</v>
      </c>
      <c r="X82" s="7">
        <f>SUMIFS('1705'!N:N,'1705'!H:H,A82,'1705'!C:C,B82)</f>
        <v>0</v>
      </c>
      <c r="Y82" s="7">
        <f>SUMIFS('1706'!N:N,'1706'!H:H,A82,'1706'!C:C,B82)</f>
        <v>0</v>
      </c>
      <c r="Z82" s="7">
        <f>SUMIFS('1707'!N:N,'1707'!H:H,A82,'1707'!C:C,B82)</f>
        <v>0</v>
      </c>
      <c r="AA82" s="7">
        <f>SUMIFS('1708'!N:N,'1708'!H:H,A82,'1708'!C:C,B82)</f>
        <v>0</v>
      </c>
      <c r="AB82" s="7">
        <f>SUMIFS('1709'!N:N,'1709'!H:H,A82,'1709'!C:C,B82)</f>
        <v>0</v>
      </c>
      <c r="AC82" s="7">
        <f>SUMIFS('1710'!N:N,'1710'!H:H,A82,'1710'!C:C,B82)</f>
        <v>0</v>
      </c>
      <c r="AD82" s="7">
        <f>SUMIFS('1711'!N:N,'1711'!H:H,A82,'1711'!C:C,B82)</f>
        <v>0</v>
      </c>
      <c r="AE82" s="7">
        <f>SUMIFS('1712'!N:N,'1712'!H:H,A82,'1712'!C:C,B82)</f>
        <v>0</v>
      </c>
      <c r="AF82" s="7">
        <f>SUMIFS('1801'!N:N,'1801'!H:H,A82,'1801'!C:C,B82)</f>
        <v>0</v>
      </c>
      <c r="AG82" s="7">
        <f>SUMIFS('1802'!N:N,'1802'!H:H,A82,'1802'!C:C,B82)</f>
        <v>0</v>
      </c>
      <c r="AH82" s="7">
        <f t="shared" si="2"/>
        <v>20</v>
      </c>
    </row>
    <row r="83" spans="1:34">
      <c r="A83" s="5" t="s">
        <v>133</v>
      </c>
      <c r="B83" s="6" t="s">
        <v>16</v>
      </c>
      <c r="C83" s="7">
        <f>SUMIFS('1508'!N:N,'1508'!H:H,A83,'1508'!C:C,B83)</f>
        <v>0</v>
      </c>
      <c r="D83" s="7">
        <f>SUMIFS('1509'!N:N,'1509'!H:H,A83,'1509'!C:C,B83)</f>
        <v>0</v>
      </c>
      <c r="E83" s="7">
        <f>SUMIFS('1510'!N:N,'1510'!H:H,A83,'1510'!C:C,B83)</f>
        <v>0</v>
      </c>
      <c r="F83" s="7">
        <f>SUMIFS('1511'!N:N,'1511'!H:H,A83,'1511'!C:C,B83)</f>
        <v>0</v>
      </c>
      <c r="G83" s="7">
        <f>SUMIFS('1512'!N:N,'1512'!H:H,A83,'1512'!C:C,B83)</f>
        <v>0</v>
      </c>
      <c r="H83" s="7">
        <f>SUMIFS('1601'!N:N,'1601'!H:H,A83,'1601'!C:C,B83)</f>
        <v>0</v>
      </c>
      <c r="I83" s="7">
        <f>SUMIFS('1602'!N:N,'1602'!H:H,A83,'1602'!C:C,B83)</f>
        <v>0</v>
      </c>
      <c r="J83" s="7">
        <f>SUMIFS('1603'!N:N,'1603'!H:H,A83,'1603'!C:C,B83)</f>
        <v>0</v>
      </c>
      <c r="K83" s="7">
        <f>SUMIFS('1604'!N:N,'1604'!H:H,A83,'1604'!C:C,B83)</f>
        <v>49.66</v>
      </c>
      <c r="L83" s="7">
        <f>SUMIFS('1605'!N:N,'1605'!H:H,A83,'1605'!C:C,B83)</f>
        <v>36.67</v>
      </c>
      <c r="M83" s="7">
        <f>SUMIFS('1606'!N:N,'1606'!H:H,A83,'1606'!C:C,B83)</f>
        <v>50.56</v>
      </c>
      <c r="N83" s="7">
        <f>SUMIFS('1607'!N:N,'1607'!H:H,A83,'1607'!C:C,B83)</f>
        <v>20</v>
      </c>
      <c r="O83" s="7">
        <f>SUMIFS('1608'!N:N,'1608'!H:H,A83,'1608'!C:C,B83)</f>
        <v>32.39</v>
      </c>
      <c r="P83" s="7">
        <f>SUMIFS('1609'!N:N,'1609'!H:H,A83,'1609'!C:C,B83)</f>
        <v>33.68</v>
      </c>
      <c r="Q83" s="7">
        <f>SUMIFS('1610'!N:N,'1610'!H:H,A83,'1610'!C:C,B83)</f>
        <v>20</v>
      </c>
      <c r="R83" s="7">
        <f>SUMIFS('1611'!N:N,'1611'!H:H,A83,'1611'!C:C,B83)</f>
        <v>20</v>
      </c>
      <c r="S83" s="7">
        <f>SUMIFS('1612'!N:N,'1612'!H:H,A83,'1612'!C:C,B83)</f>
        <v>20</v>
      </c>
      <c r="T83" s="7">
        <f>SUMIFS('1701'!N:N,'1701'!H:H,A83,'1701'!C:C,B83)</f>
        <v>20</v>
      </c>
      <c r="U83" s="7">
        <f>SUMIFS('1702'!N:N,'1702'!H:H,A83,'1702'!C:C,B83)</f>
        <v>20</v>
      </c>
      <c r="V83" s="7">
        <f>SUMIFS('1703'!N:N,'1703'!H:H,A83,'1703'!C:C,B83)</f>
        <v>20</v>
      </c>
      <c r="W83" s="7">
        <f>SUMIFS('1704'!N:N,'1704'!H:H,A83,'1704'!C:C,B83)</f>
        <v>20</v>
      </c>
      <c r="X83" s="7">
        <f>SUMIFS('1705'!N:N,'1705'!H:H,A83,'1705'!C:C,B83)</f>
        <v>20</v>
      </c>
      <c r="Y83" s="7">
        <f>SUMIFS('1706'!N:N,'1706'!H:H,A83,'1706'!C:C,B83)</f>
        <v>20</v>
      </c>
      <c r="Z83" s="7">
        <f>SUMIFS('1707'!N:N,'1707'!H:H,A83,'1707'!C:C,B83)</f>
        <v>20</v>
      </c>
      <c r="AA83" s="7">
        <f>SUMIFS('1708'!N:N,'1708'!H:H,A83,'1708'!C:C,B83)</f>
        <v>20</v>
      </c>
      <c r="AB83" s="7">
        <f>SUMIFS('1709'!N:N,'1709'!H:H,A83,'1709'!C:C,B83)</f>
        <v>20</v>
      </c>
      <c r="AC83" s="7">
        <f>SUMIFS('1710'!N:N,'1710'!H:H,A83,'1710'!C:C,B83)</f>
        <v>20</v>
      </c>
      <c r="AD83" s="7">
        <f>SUMIFS('1711'!N:N,'1711'!H:H,A83,'1711'!C:C,B83)</f>
        <v>93.57</v>
      </c>
      <c r="AE83" s="7">
        <f>SUMIFS('1712'!N:N,'1712'!H:H,A83,'1712'!C:C,B83)</f>
        <v>90.07</v>
      </c>
      <c r="AF83" s="7">
        <f>SUMIFS('1801'!N:N,'1801'!H:H,A83,'1801'!C:C,B83)</f>
        <v>20</v>
      </c>
      <c r="AG83" s="7">
        <f>SUMIFS('1802'!N:N,'1802'!H:H,A83,'1802'!C:C,B83)</f>
        <v>20</v>
      </c>
      <c r="AH83" s="7">
        <f t="shared" si="2"/>
        <v>706.6</v>
      </c>
    </row>
    <row r="84" spans="1:34">
      <c r="A84" s="5" t="s">
        <v>75</v>
      </c>
      <c r="B84" s="6" t="s">
        <v>35</v>
      </c>
      <c r="C84" s="7">
        <f>SUMIFS('1508'!N:N,'1508'!H:H,A84,'1508'!C:C,B84)</f>
        <v>0</v>
      </c>
      <c r="D84" s="7">
        <f>SUMIFS('1509'!N:N,'1509'!H:H,A84,'1509'!C:C,B84)</f>
        <v>0</v>
      </c>
      <c r="E84" s="7">
        <f>SUMIFS('1510'!N:N,'1510'!H:H,A84,'1510'!C:C,B84)</f>
        <v>0</v>
      </c>
      <c r="F84" s="7">
        <f>SUMIFS('1511'!N:N,'1511'!H:H,A84,'1511'!C:C,B84)</f>
        <v>0</v>
      </c>
      <c r="G84" s="7">
        <f>SUMIFS('1512'!N:N,'1512'!H:H,A84,'1512'!C:C,B84)</f>
        <v>0</v>
      </c>
      <c r="H84" s="7">
        <f>SUMIFS('1601'!N:N,'1601'!H:H,A84,'1601'!C:C,B84)</f>
        <v>0</v>
      </c>
      <c r="I84" s="7">
        <f>SUMIFS('1602'!N:N,'1602'!H:H,A84,'1602'!C:C,B84)</f>
        <v>0</v>
      </c>
      <c r="J84" s="7">
        <f>SUMIFS('1603'!N:N,'1603'!H:H,A84,'1603'!C:C,B84)</f>
        <v>0</v>
      </c>
      <c r="K84" s="7">
        <f>SUMIFS('1604'!N:N,'1604'!H:H,A84,'1604'!C:C,B84)</f>
        <v>0</v>
      </c>
      <c r="L84" s="7">
        <f>SUMIFS('1605'!N:N,'1605'!H:H,A84,'1605'!C:C,B84)</f>
        <v>0</v>
      </c>
      <c r="M84" s="7">
        <f>SUMIFS('1606'!N:N,'1606'!H:H,A84,'1606'!C:C,B84)</f>
        <v>0</v>
      </c>
      <c r="N84" s="7">
        <f>SUMIFS('1607'!N:N,'1607'!H:H,A84,'1607'!C:C,B84)</f>
        <v>0</v>
      </c>
      <c r="O84" s="7">
        <f>SUMIFS('1608'!N:N,'1608'!H:H,A84,'1608'!C:C,B84)</f>
        <v>0</v>
      </c>
      <c r="P84" s="7">
        <f>SUMIFS('1609'!N:N,'1609'!H:H,A84,'1609'!C:C,B84)</f>
        <v>0</v>
      </c>
      <c r="Q84" s="7">
        <f>SUMIFS('1610'!N:N,'1610'!H:H,A84,'1610'!C:C,B84)</f>
        <v>0</v>
      </c>
      <c r="R84" s="7">
        <f>SUMIFS('1611'!N:N,'1611'!H:H,A84,'1611'!C:C,B84)</f>
        <v>0</v>
      </c>
      <c r="S84" s="7">
        <f>SUMIFS('1612'!N:N,'1612'!H:H,A84,'1612'!C:C,B84)</f>
        <v>0</v>
      </c>
      <c r="T84" s="7">
        <f>SUMIFS('1701'!N:N,'1701'!H:H,A84,'1701'!C:C,B84)</f>
        <v>0</v>
      </c>
      <c r="U84" s="7">
        <f>SUMIFS('1702'!N:N,'1702'!H:H,A84,'1702'!C:C,B84)</f>
        <v>0</v>
      </c>
      <c r="V84" s="7">
        <f>SUMIFS('1703'!N:N,'1703'!H:H,A84,'1703'!C:C,B84)</f>
        <v>0</v>
      </c>
      <c r="W84" s="7">
        <f>SUMIFS('1704'!N:N,'1704'!H:H,A84,'1704'!C:C,B84)</f>
        <v>0</v>
      </c>
      <c r="X84" s="7">
        <f>SUMIFS('1705'!N:N,'1705'!H:H,A84,'1705'!C:C,B84)</f>
        <v>0</v>
      </c>
      <c r="Y84" s="7">
        <f>SUMIFS('1706'!N:N,'1706'!H:H,A84,'1706'!C:C,B84)</f>
        <v>0</v>
      </c>
      <c r="Z84" s="7">
        <f>SUMIFS('1707'!N:N,'1707'!H:H,A84,'1707'!C:C,B84)</f>
        <v>0</v>
      </c>
      <c r="AA84" s="7">
        <f>SUMIFS('1708'!N:N,'1708'!H:H,A84,'1708'!C:C,B84)</f>
        <v>0</v>
      </c>
      <c r="AB84" s="7">
        <f>SUMIFS('1709'!N:N,'1709'!H:H,A84,'1709'!C:C,B84)</f>
        <v>0</v>
      </c>
      <c r="AC84" s="7">
        <f>SUMIFS('1710'!N:N,'1710'!H:H,A84,'1710'!C:C,B84)</f>
        <v>0</v>
      </c>
      <c r="AD84" s="7">
        <f>SUMIFS('1711'!N:N,'1711'!H:H,A84,'1711'!C:C,B84)</f>
        <v>0</v>
      </c>
      <c r="AE84" s="7">
        <f>SUMIFS('1712'!N:N,'1712'!H:H,A84,'1712'!C:C,B84)</f>
        <v>0</v>
      </c>
      <c r="AF84" s="7">
        <f>SUMIFS('1801'!N:N,'1801'!H:H,A84,'1801'!C:C,B84)</f>
        <v>0</v>
      </c>
      <c r="AG84" s="7">
        <f>SUMIFS('1802'!N:N,'1802'!H:H,A84,'1802'!C:C,B84)</f>
        <v>0</v>
      </c>
      <c r="AH84" s="7">
        <f t="shared" si="2"/>
        <v>0</v>
      </c>
    </row>
    <row r="85" spans="1:34">
      <c r="A85" s="5" t="s">
        <v>81</v>
      </c>
      <c r="B85" s="6" t="s">
        <v>16</v>
      </c>
      <c r="C85" s="7">
        <f>SUMIFS('1508'!N:N,'1508'!H:H,A85,'1508'!C:C,B85)</f>
        <v>0</v>
      </c>
      <c r="D85" s="7">
        <f>SUMIFS('1509'!N:N,'1509'!H:H,A85,'1509'!C:C,B85)</f>
        <v>0</v>
      </c>
      <c r="E85" s="7">
        <f>SUMIFS('1510'!N:N,'1510'!H:H,A85,'1510'!C:C,B85)</f>
        <v>0</v>
      </c>
      <c r="F85" s="7">
        <f>SUMIFS('1511'!N:N,'1511'!H:H,A85,'1511'!C:C,B85)</f>
        <v>0</v>
      </c>
      <c r="G85" s="7">
        <f>SUMIFS('1512'!N:N,'1512'!H:H,A85,'1512'!C:C,B85)</f>
        <v>0</v>
      </c>
      <c r="H85" s="7">
        <f>SUMIFS('1601'!N:N,'1601'!H:H,A85,'1601'!C:C,B85)</f>
        <v>40</v>
      </c>
      <c r="I85" s="7">
        <f>SUMIFS('1602'!N:N,'1602'!H:H,A85,'1602'!C:C,B85)</f>
        <v>40</v>
      </c>
      <c r="J85" s="7">
        <f>SUMIFS('1603'!N:N,'1603'!H:H,A85,'1603'!C:C,B85)</f>
        <v>88.21</v>
      </c>
      <c r="K85" s="7">
        <f>SUMIFS('1604'!N:N,'1604'!H:H,A85,'1604'!C:C,B85)</f>
        <v>58.41</v>
      </c>
      <c r="L85" s="7">
        <f>SUMIFS('1605'!N:N,'1605'!H:H,A85,'1605'!C:C,B85)</f>
        <v>86.82</v>
      </c>
      <c r="M85" s="7">
        <f>SUMIFS('1606'!N:N,'1606'!H:H,A85,'1606'!C:C,B85)</f>
        <v>60</v>
      </c>
      <c r="N85" s="7">
        <f>SUMIFS('1607'!N:N,'1607'!H:H,A85,'1607'!C:C,B85)</f>
        <v>60</v>
      </c>
      <c r="O85" s="7">
        <f>SUMIFS('1608'!N:N,'1608'!H:H,A85,'1608'!C:C,B85)</f>
        <v>60</v>
      </c>
      <c r="P85" s="7">
        <f>SUMIFS('1609'!N:N,'1609'!H:H,A85,'1609'!C:C,B85)</f>
        <v>60</v>
      </c>
      <c r="Q85" s="7">
        <f>SUMIFS('1610'!N:N,'1610'!H:H,A85,'1610'!C:C,B85)</f>
        <v>60</v>
      </c>
      <c r="R85" s="7">
        <f>SUMIFS('1611'!N:N,'1611'!H:H,A85,'1611'!C:C,B85)</f>
        <v>66.53</v>
      </c>
      <c r="S85" s="7">
        <f>SUMIFS('1612'!N:N,'1612'!H:H,A85,'1612'!C:C,B85)</f>
        <v>60</v>
      </c>
      <c r="T85" s="7">
        <f>SUMIFS('1701'!N:N,'1701'!H:H,A85,'1701'!C:C,B85)</f>
        <v>60</v>
      </c>
      <c r="U85" s="7">
        <f>SUMIFS('1702'!N:N,'1702'!H:H,A85,'1702'!C:C,B85)</f>
        <v>60</v>
      </c>
      <c r="V85" s="7">
        <f>SUMIFS('1703'!N:N,'1703'!H:H,A85,'1703'!C:C,B85)</f>
        <v>60</v>
      </c>
      <c r="W85" s="7">
        <f>SUMIFS('1704'!N:N,'1704'!H:H,A85,'1704'!C:C,B85)</f>
        <v>60</v>
      </c>
      <c r="X85" s="7">
        <f>SUMIFS('1705'!N:N,'1705'!H:H,A85,'1705'!C:C,B85)</f>
        <v>70.86</v>
      </c>
      <c r="Y85" s="7">
        <f>SUMIFS('1706'!N:N,'1706'!H:H,A85,'1706'!C:C,B85)</f>
        <v>60.05</v>
      </c>
      <c r="Z85" s="7">
        <f>SUMIFS('1707'!N:N,'1707'!H:H,A85,'1707'!C:C,B85)</f>
        <v>60.05</v>
      </c>
      <c r="AA85" s="7">
        <f>SUMIFS('1708'!N:N,'1708'!H:H,A85,'1708'!C:C,B85)</f>
        <v>60.77</v>
      </c>
      <c r="AB85" s="7">
        <f>SUMIFS('1709'!N:N,'1709'!H:H,A85,'1709'!C:C,B85)</f>
        <v>60.61</v>
      </c>
      <c r="AC85" s="7">
        <f>SUMIFS('1710'!N:N,'1710'!H:H,A85,'1710'!C:C,B85)</f>
        <v>62.09</v>
      </c>
      <c r="AD85" s="7">
        <f>SUMIFS('1711'!N:N,'1711'!H:H,A85,'1711'!C:C,B85)</f>
        <v>349.16</v>
      </c>
      <c r="AE85" s="7">
        <f>SUMIFS('1712'!N:N,'1712'!H:H,A85,'1712'!C:C,B85)</f>
        <v>2061.89</v>
      </c>
      <c r="AF85" s="7">
        <f>SUMIFS('1801'!N:N,'1801'!H:H,A85,'1801'!C:C,B85)</f>
        <v>1070.85</v>
      </c>
      <c r="AG85" s="7">
        <f>SUMIFS('1802'!N:N,'1802'!H:H,A85,'1802'!C:C,B85)</f>
        <v>1071.04</v>
      </c>
      <c r="AH85" s="7">
        <f t="shared" si="2"/>
        <v>5907.34</v>
      </c>
    </row>
    <row r="86" spans="1:34">
      <c r="A86" s="5" t="s">
        <v>279</v>
      </c>
      <c r="B86" s="6" t="s">
        <v>23</v>
      </c>
      <c r="C86" s="7">
        <f>SUMIFS('1508'!N:N,'1508'!H:H,A86,'1508'!C:C,B86)</f>
        <v>0</v>
      </c>
      <c r="D86" s="7">
        <f>SUMIFS('1509'!N:N,'1509'!H:H,A86,'1509'!C:C,B86)</f>
        <v>0</v>
      </c>
      <c r="E86" s="7">
        <f>SUMIFS('1510'!N:N,'1510'!H:H,A86,'1510'!C:C,B86)</f>
        <v>0</v>
      </c>
      <c r="F86" s="7">
        <f>SUMIFS('1511'!N:N,'1511'!H:H,A86,'1511'!C:C,B86)</f>
        <v>0</v>
      </c>
      <c r="G86" s="7">
        <f>SUMIFS('1512'!N:N,'1512'!H:H,A86,'1512'!C:C,B86)</f>
        <v>0</v>
      </c>
      <c r="H86" s="7">
        <f>SUMIFS('1601'!N:N,'1601'!H:H,A86,'1601'!C:C,B86)</f>
        <v>0</v>
      </c>
      <c r="I86" s="7">
        <f>SUMIFS('1602'!N:N,'1602'!H:H,A86,'1602'!C:C,B86)</f>
        <v>0</v>
      </c>
      <c r="J86" s="7">
        <f>SUMIFS('1603'!N:N,'1603'!H:H,A86,'1603'!C:C,B86)</f>
        <v>0</v>
      </c>
      <c r="K86" s="7">
        <f>SUMIFS('1604'!N:N,'1604'!H:H,A86,'1604'!C:C,B86)</f>
        <v>0</v>
      </c>
      <c r="L86" s="7">
        <f>SUMIFS('1605'!N:N,'1605'!H:H,A86,'1605'!C:C,B86)</f>
        <v>0</v>
      </c>
      <c r="M86" s="7">
        <f>SUMIFS('1606'!N:N,'1606'!H:H,A86,'1606'!C:C,B86)</f>
        <v>0</v>
      </c>
      <c r="N86" s="7">
        <f>SUMIFS('1607'!N:N,'1607'!H:H,A86,'1607'!C:C,B86)</f>
        <v>0</v>
      </c>
      <c r="O86" s="7">
        <f>SUMIFS('1608'!N:N,'1608'!H:H,A86,'1608'!C:C,B86)</f>
        <v>0</v>
      </c>
      <c r="P86" s="7">
        <f>SUMIFS('1609'!N:N,'1609'!H:H,A86,'1609'!C:C,B86)</f>
        <v>0</v>
      </c>
      <c r="Q86" s="7">
        <f>SUMIFS('1610'!N:N,'1610'!H:H,A86,'1610'!C:C,B86)</f>
        <v>0</v>
      </c>
      <c r="R86" s="7">
        <f>SUMIFS('1611'!N:N,'1611'!H:H,A86,'1611'!C:C,B86)</f>
        <v>0</v>
      </c>
      <c r="S86" s="7">
        <f>SUMIFS('1612'!N:N,'1612'!H:H,A86,'1612'!C:C,B86)</f>
        <v>0</v>
      </c>
      <c r="T86" s="7">
        <f>SUMIFS('1701'!N:N,'1701'!H:H,A86,'1701'!C:C,B86)</f>
        <v>0</v>
      </c>
      <c r="U86" s="7">
        <f>SUMIFS('1702'!N:N,'1702'!H:H,A86,'1702'!C:C,B86)</f>
        <v>0</v>
      </c>
      <c r="V86" s="7">
        <f>SUMIFS('1703'!N:N,'1703'!H:H,A86,'1703'!C:C,B86)</f>
        <v>0</v>
      </c>
      <c r="W86" s="7">
        <f>SUMIFS('1704'!N:N,'1704'!H:H,A86,'1704'!C:C,B86)</f>
        <v>0</v>
      </c>
      <c r="X86" s="7">
        <f>SUMIFS('1705'!N:N,'1705'!H:H,A86,'1705'!C:C,B86)</f>
        <v>0</v>
      </c>
      <c r="Y86" s="7">
        <f>SUMIFS('1706'!N:N,'1706'!H:H,A86,'1706'!C:C,B86)</f>
        <v>0</v>
      </c>
      <c r="Z86" s="7">
        <f>SUMIFS('1707'!N:N,'1707'!H:H,A86,'1707'!C:C,B86)</f>
        <v>0</v>
      </c>
      <c r="AA86" s="7">
        <f>SUMIFS('1708'!N:N,'1708'!H:H,A86,'1708'!C:C,B86)</f>
        <v>0</v>
      </c>
      <c r="AB86" s="7">
        <f>SUMIFS('1709'!N:N,'1709'!H:H,A86,'1709'!C:C,B86)</f>
        <v>0.03</v>
      </c>
      <c r="AC86" s="7">
        <f>SUMIFS('1710'!N:N,'1710'!H:H,A86,'1710'!C:C,B86)</f>
        <v>1.66</v>
      </c>
      <c r="AD86" s="7">
        <f>SUMIFS('1711'!N:N,'1711'!H:H,A86,'1711'!C:C,B86)</f>
        <v>1.1</v>
      </c>
      <c r="AE86" s="7">
        <f>SUMIFS('1712'!N:N,'1712'!H:H,A86,'1712'!C:C,B86)</f>
        <v>1.11</v>
      </c>
      <c r="AF86" s="7">
        <f>SUMIFS('1801'!N:N,'1801'!H:H,A86,'1801'!C:C,B86)</f>
        <v>0.65</v>
      </c>
      <c r="AG86" s="7">
        <f>SUMIFS('1802'!N:N,'1802'!H:H,A86,'1802'!C:C,B86)</f>
        <v>0.65</v>
      </c>
      <c r="AH86" s="7">
        <f t="shared" si="2"/>
        <v>5.2</v>
      </c>
    </row>
    <row r="87" spans="1:34">
      <c r="A87" s="5" t="s">
        <v>160</v>
      </c>
      <c r="B87" s="6" t="s">
        <v>23</v>
      </c>
      <c r="C87" s="7">
        <f>SUMIFS('1508'!N:N,'1508'!H:H,A87,'1508'!C:C,B87)</f>
        <v>0</v>
      </c>
      <c r="D87" s="7">
        <f>SUMIFS('1509'!N:N,'1509'!H:H,A87,'1509'!C:C,B87)</f>
        <v>0</v>
      </c>
      <c r="E87" s="7">
        <f>SUMIFS('1510'!N:N,'1510'!H:H,A87,'1510'!C:C,B87)</f>
        <v>0</v>
      </c>
      <c r="F87" s="7">
        <f>SUMIFS('1511'!N:N,'1511'!H:H,A87,'1511'!C:C,B87)</f>
        <v>0</v>
      </c>
      <c r="G87" s="7">
        <f>SUMIFS('1512'!N:N,'1512'!H:H,A87,'1512'!C:C,B87)</f>
        <v>0</v>
      </c>
      <c r="H87" s="7">
        <f>SUMIFS('1601'!N:N,'1601'!H:H,A87,'1601'!C:C,B87)</f>
        <v>0</v>
      </c>
      <c r="I87" s="7">
        <f>SUMIFS('1602'!N:N,'1602'!H:H,A87,'1602'!C:C,B87)</f>
        <v>0</v>
      </c>
      <c r="J87" s="7">
        <f>SUMIFS('1603'!N:N,'1603'!H:H,A87,'1603'!C:C,B87)</f>
        <v>0</v>
      </c>
      <c r="K87" s="7">
        <f>SUMIFS('1604'!N:N,'1604'!H:H,A87,'1604'!C:C,B87)</f>
        <v>0</v>
      </c>
      <c r="L87" s="7">
        <f>SUMIFS('1605'!N:N,'1605'!H:H,A87,'1605'!C:C,B87)</f>
        <v>0</v>
      </c>
      <c r="M87" s="7">
        <f>SUMIFS('1606'!N:N,'1606'!H:H,A87,'1606'!C:C,B87)</f>
        <v>90.98</v>
      </c>
      <c r="N87" s="7">
        <f>SUMIFS('1607'!N:N,'1607'!H:H,A87,'1607'!C:C,B87)</f>
        <v>70.58</v>
      </c>
      <c r="O87" s="7">
        <f>SUMIFS('1608'!N:N,'1608'!H:H,A87,'1608'!C:C,B87)</f>
        <v>163.43</v>
      </c>
      <c r="P87" s="7">
        <f>SUMIFS('1609'!N:N,'1609'!H:H,A87,'1609'!C:C,B87)</f>
        <v>16.91</v>
      </c>
      <c r="Q87" s="7">
        <f>SUMIFS('1610'!N:N,'1610'!H:H,A87,'1610'!C:C,B87)</f>
        <v>18.24</v>
      </c>
      <c r="R87" s="7">
        <f>SUMIFS('1611'!N:N,'1611'!H:H,A87,'1611'!C:C,B87)</f>
        <v>26.41</v>
      </c>
      <c r="S87" s="7">
        <f>SUMIFS('1612'!N:N,'1612'!H:H,A87,'1612'!C:C,B87)</f>
        <v>0</v>
      </c>
      <c r="T87" s="7">
        <f>SUMIFS('1701'!N:N,'1701'!H:H,A87,'1701'!C:C,B87)</f>
        <v>0</v>
      </c>
      <c r="U87" s="7">
        <f>SUMIFS('1702'!N:N,'1702'!H:H,A87,'1702'!C:C,B87)</f>
        <v>0</v>
      </c>
      <c r="V87" s="7">
        <f>SUMIFS('1703'!N:N,'1703'!H:H,A87,'1703'!C:C,B87)</f>
        <v>13.55</v>
      </c>
      <c r="W87" s="7">
        <f>SUMIFS('1704'!N:N,'1704'!H:H,A87,'1704'!C:C,B87)</f>
        <v>330.88</v>
      </c>
      <c r="X87" s="7">
        <f>SUMIFS('1705'!N:N,'1705'!H:H,A87,'1705'!C:C,B87)</f>
        <v>273.04</v>
      </c>
      <c r="Y87" s="7">
        <f>SUMIFS('1706'!N:N,'1706'!H:H,A87,'1706'!C:C,B87)</f>
        <v>117.04</v>
      </c>
      <c r="Z87" s="7">
        <f>SUMIFS('1707'!N:N,'1707'!H:H,A87,'1707'!C:C,B87)</f>
        <v>113.96</v>
      </c>
      <c r="AA87" s="7">
        <f>SUMIFS('1708'!N:N,'1708'!H:H,A87,'1708'!C:C,B87)</f>
        <v>200.54</v>
      </c>
      <c r="AB87" s="7">
        <f>SUMIFS('1709'!N:N,'1709'!H:H,A87,'1709'!C:C,B87)</f>
        <v>242.96</v>
      </c>
      <c r="AC87" s="7">
        <f>SUMIFS('1710'!N:N,'1710'!H:H,A87,'1710'!C:C,B87)</f>
        <v>148.51</v>
      </c>
      <c r="AD87" s="7">
        <f>SUMIFS('1711'!N:N,'1711'!H:H,A87,'1711'!C:C,B87)</f>
        <v>216.02</v>
      </c>
      <c r="AE87" s="7">
        <f>SUMIFS('1712'!N:N,'1712'!H:H,A87,'1712'!C:C,B87)</f>
        <v>0</v>
      </c>
      <c r="AF87" s="7">
        <f>SUMIFS('1801'!N:N,'1801'!H:H,A87,'1801'!C:C,B87)</f>
        <v>4.62</v>
      </c>
      <c r="AG87" s="7">
        <f>SUMIFS('1802'!N:N,'1802'!H:H,A87,'1802'!C:C,B87)</f>
        <v>4.62</v>
      </c>
      <c r="AH87" s="7">
        <f t="shared" si="2"/>
        <v>2052.29</v>
      </c>
    </row>
    <row r="88" spans="1:34">
      <c r="A88" s="5" t="s">
        <v>290</v>
      </c>
      <c r="B88" s="6" t="s">
        <v>16</v>
      </c>
      <c r="C88" s="7">
        <f>SUMIFS('1508'!N:N,'1508'!H:H,A88,'1508'!C:C,B88)</f>
        <v>0</v>
      </c>
      <c r="D88" s="7">
        <f>SUMIFS('1509'!N:N,'1509'!H:H,A88,'1509'!C:C,B88)</f>
        <v>0</v>
      </c>
      <c r="E88" s="7">
        <f>SUMIFS('1510'!N:N,'1510'!H:H,A88,'1510'!C:C,B88)</f>
        <v>0</v>
      </c>
      <c r="F88" s="7">
        <f>SUMIFS('1511'!N:N,'1511'!H:H,A88,'1511'!C:C,B88)</f>
        <v>0</v>
      </c>
      <c r="G88" s="7">
        <f>SUMIFS('1512'!N:N,'1512'!H:H,A88,'1512'!C:C,B88)</f>
        <v>0</v>
      </c>
      <c r="H88" s="7">
        <f>SUMIFS('1601'!N:N,'1601'!H:H,A88,'1601'!C:C,B88)</f>
        <v>0</v>
      </c>
      <c r="I88" s="7">
        <f>SUMIFS('1602'!N:N,'1602'!H:H,A88,'1602'!C:C,B88)</f>
        <v>0</v>
      </c>
      <c r="J88" s="7">
        <f>SUMIFS('1603'!N:N,'1603'!H:H,A88,'1603'!C:C,B88)</f>
        <v>0</v>
      </c>
      <c r="K88" s="7">
        <f>SUMIFS('1604'!N:N,'1604'!H:H,A88,'1604'!C:C,B88)</f>
        <v>0</v>
      </c>
      <c r="L88" s="7">
        <f>SUMIFS('1605'!N:N,'1605'!H:H,A88,'1605'!C:C,B88)</f>
        <v>0</v>
      </c>
      <c r="M88" s="7">
        <f>SUMIFS('1606'!N:N,'1606'!H:H,A88,'1606'!C:C,B88)</f>
        <v>0</v>
      </c>
      <c r="N88" s="7">
        <f>SUMIFS('1607'!N:N,'1607'!H:H,A88,'1607'!C:C,B88)</f>
        <v>0</v>
      </c>
      <c r="O88" s="7">
        <f>SUMIFS('1608'!N:N,'1608'!H:H,A88,'1608'!C:C,B88)</f>
        <v>0</v>
      </c>
      <c r="P88" s="7">
        <f>SUMIFS('1609'!N:N,'1609'!H:H,A88,'1609'!C:C,B88)</f>
        <v>0</v>
      </c>
      <c r="Q88" s="7">
        <f>SUMIFS('1610'!N:N,'1610'!H:H,A88,'1610'!C:C,B88)</f>
        <v>0</v>
      </c>
      <c r="R88" s="7">
        <f>SUMIFS('1611'!N:N,'1611'!H:H,A88,'1611'!C:C,B88)</f>
        <v>0</v>
      </c>
      <c r="S88" s="7">
        <f>SUMIFS('1612'!N:N,'1612'!H:H,A88,'1612'!C:C,B88)</f>
        <v>0</v>
      </c>
      <c r="T88" s="7">
        <f>SUMIFS('1701'!N:N,'1701'!H:H,A88,'1701'!C:C,B88)</f>
        <v>0</v>
      </c>
      <c r="U88" s="7">
        <f>SUMIFS('1702'!N:N,'1702'!H:H,A88,'1702'!C:C,B88)</f>
        <v>0</v>
      </c>
      <c r="V88" s="7">
        <f>SUMIFS('1703'!N:N,'1703'!H:H,A88,'1703'!C:C,B88)</f>
        <v>0</v>
      </c>
      <c r="W88" s="7">
        <f>SUMIFS('1704'!N:N,'1704'!H:H,A88,'1704'!C:C,B88)</f>
        <v>0</v>
      </c>
      <c r="X88" s="7">
        <f>SUMIFS('1705'!N:N,'1705'!H:H,A88,'1705'!C:C,B88)</f>
        <v>0</v>
      </c>
      <c r="Y88" s="7">
        <f>SUMIFS('1706'!N:N,'1706'!H:H,A88,'1706'!C:C,B88)</f>
        <v>0</v>
      </c>
      <c r="Z88" s="7">
        <f>SUMIFS('1707'!N:N,'1707'!H:H,A88,'1707'!C:C,B88)</f>
        <v>0</v>
      </c>
      <c r="AA88" s="7">
        <f>SUMIFS('1708'!N:N,'1708'!H:H,A88,'1708'!C:C,B88)</f>
        <v>0</v>
      </c>
      <c r="AB88" s="7">
        <f>SUMIFS('1709'!N:N,'1709'!H:H,A88,'1709'!C:C,B88)</f>
        <v>0</v>
      </c>
      <c r="AC88" s="7">
        <f>SUMIFS('1710'!N:N,'1710'!H:H,A88,'1710'!C:C,B88)</f>
        <v>0</v>
      </c>
      <c r="AD88" s="7">
        <f>SUMIFS('1711'!N:N,'1711'!H:H,A88,'1711'!C:C,B88)</f>
        <v>20</v>
      </c>
      <c r="AE88" s="7">
        <f>SUMIFS('1712'!N:N,'1712'!H:H,A88,'1712'!C:C,B88)</f>
        <v>1.89</v>
      </c>
      <c r="AF88" s="7">
        <f>SUMIFS('1801'!N:N,'1801'!H:H,A88,'1801'!C:C,B88)</f>
        <v>0</v>
      </c>
      <c r="AG88" s="7">
        <f>SUMIFS('1802'!N:N,'1802'!H:H,A88,'1802'!C:C,B88)</f>
        <v>0</v>
      </c>
      <c r="AH88" s="7">
        <f t="shared" si="2"/>
        <v>21.89</v>
      </c>
    </row>
    <row r="89" spans="1:34">
      <c r="A89" s="5" t="s">
        <v>72</v>
      </c>
      <c r="B89" s="6" t="s">
        <v>20</v>
      </c>
      <c r="C89" s="7">
        <f>SUMIFS('1508'!N:N,'1508'!H:H,A89,'1508'!C:C,B89)</f>
        <v>0</v>
      </c>
      <c r="D89" s="7">
        <f>SUMIFS('1509'!N:N,'1509'!H:H,A89,'1509'!C:C,B89)</f>
        <v>0</v>
      </c>
      <c r="E89" s="7">
        <f>SUMIFS('1510'!N:N,'1510'!H:H,A89,'1510'!C:C,B89)</f>
        <v>0</v>
      </c>
      <c r="F89" s="7">
        <f>SUMIFS('1511'!N:N,'1511'!H:H,A89,'1511'!C:C,B89)</f>
        <v>0</v>
      </c>
      <c r="G89" s="7">
        <f>SUMIFS('1512'!N:N,'1512'!H:H,A89,'1512'!C:C,B89)</f>
        <v>0</v>
      </c>
      <c r="H89" s="7">
        <f>SUMIFS('1601'!N:N,'1601'!H:H,A89,'1601'!C:C,B89)</f>
        <v>5</v>
      </c>
      <c r="I89" s="7">
        <f>SUMIFS('1602'!N:N,'1602'!H:H,A89,'1602'!C:C,B89)</f>
        <v>5</v>
      </c>
      <c r="J89" s="7">
        <f>SUMIFS('1603'!N:N,'1603'!H:H,A89,'1603'!C:C,B89)</f>
        <v>5</v>
      </c>
      <c r="K89" s="7">
        <f>SUMIFS('1604'!N:N,'1604'!H:H,A89,'1604'!C:C,B89)</f>
        <v>5.36</v>
      </c>
      <c r="L89" s="7">
        <f>SUMIFS('1605'!N:N,'1605'!H:H,A89,'1605'!C:C,B89)</f>
        <v>5</v>
      </c>
      <c r="M89" s="7">
        <f>SUMIFS('1606'!N:N,'1606'!H:H,A89,'1606'!C:C,B89)</f>
        <v>5</v>
      </c>
      <c r="N89" s="7">
        <f>SUMIFS('1607'!N:N,'1607'!H:H,A89,'1607'!C:C,B89)</f>
        <v>11.07</v>
      </c>
      <c r="O89" s="7">
        <f>SUMIFS('1608'!N:N,'1608'!H:H,A89,'1608'!C:C,B89)</f>
        <v>14.28</v>
      </c>
      <c r="P89" s="7">
        <f>SUMIFS('1609'!N:N,'1609'!H:H,A89,'1609'!C:C,B89)</f>
        <v>5</v>
      </c>
      <c r="Q89" s="7">
        <f>SUMIFS('1610'!N:N,'1610'!H:H,A89,'1610'!C:C,B89)</f>
        <v>5</v>
      </c>
      <c r="R89" s="7">
        <f>SUMIFS('1611'!N:N,'1611'!H:H,A89,'1611'!C:C,B89)</f>
        <v>16.39</v>
      </c>
      <c r="S89" s="7">
        <f>SUMIFS('1612'!N:N,'1612'!H:H,A89,'1612'!C:C,B89)</f>
        <v>8.36</v>
      </c>
      <c r="T89" s="7">
        <f>SUMIFS('1701'!N:N,'1701'!H:H,A89,'1701'!C:C,B89)</f>
        <v>5</v>
      </c>
      <c r="U89" s="7">
        <f>SUMIFS('1702'!N:N,'1702'!H:H,A89,'1702'!C:C,B89)</f>
        <v>5</v>
      </c>
      <c r="V89" s="7">
        <f>SUMIFS('1703'!N:N,'1703'!H:H,A89,'1703'!C:C,B89)</f>
        <v>5</v>
      </c>
      <c r="W89" s="7">
        <f>SUMIFS('1704'!N:N,'1704'!H:H,A89,'1704'!C:C,B89)</f>
        <v>5</v>
      </c>
      <c r="X89" s="7">
        <f>SUMIFS('1705'!N:N,'1705'!H:H,A89,'1705'!C:C,B89)</f>
        <v>5</v>
      </c>
      <c r="Y89" s="7">
        <f>SUMIFS('1706'!N:N,'1706'!H:H,A89,'1706'!C:C,B89)</f>
        <v>5</v>
      </c>
      <c r="Z89" s="7">
        <f>SUMIFS('1707'!N:N,'1707'!H:H,A89,'1707'!C:C,B89)</f>
        <v>45.21</v>
      </c>
      <c r="AA89" s="7">
        <f>SUMIFS('1708'!N:N,'1708'!H:H,A89,'1708'!C:C,B89)</f>
        <v>13.51</v>
      </c>
      <c r="AB89" s="7">
        <f>SUMIFS('1709'!N:N,'1709'!H:H,A89,'1709'!C:C,B89)</f>
        <v>5</v>
      </c>
      <c r="AC89" s="7">
        <f>SUMIFS('1710'!N:N,'1710'!H:H,A89,'1710'!C:C,B89)</f>
        <v>5</v>
      </c>
      <c r="AD89" s="7">
        <f>SUMIFS('1711'!N:N,'1711'!H:H,A89,'1711'!C:C,B89)</f>
        <v>8.9</v>
      </c>
      <c r="AE89" s="7">
        <f>SUMIFS('1712'!N:N,'1712'!H:H,A89,'1712'!C:C,B89)</f>
        <v>7.43</v>
      </c>
      <c r="AF89" s="7">
        <f>SUMIFS('1801'!N:N,'1801'!H:H,A89,'1801'!C:C,B89)</f>
        <v>5</v>
      </c>
      <c r="AG89" s="7">
        <f>SUMIFS('1802'!N:N,'1802'!H:H,A89,'1802'!C:C,B89)</f>
        <v>5</v>
      </c>
      <c r="AH89" s="7">
        <f t="shared" si="2"/>
        <v>215.51</v>
      </c>
    </row>
    <row r="90" spans="1:34">
      <c r="A90" s="5" t="s">
        <v>304</v>
      </c>
      <c r="B90" s="6" t="s">
        <v>67</v>
      </c>
      <c r="C90" s="7">
        <f>SUMIFS('1508'!N:N,'1508'!H:H,A90,'1508'!C:C,B90)</f>
        <v>0</v>
      </c>
      <c r="D90" s="7">
        <f>SUMIFS('1509'!N:N,'1509'!H:H,A90,'1509'!C:C,B90)</f>
        <v>0</v>
      </c>
      <c r="E90" s="7">
        <f>SUMIFS('1510'!N:N,'1510'!H:H,A90,'1510'!C:C,B90)</f>
        <v>0</v>
      </c>
      <c r="F90" s="7">
        <f>SUMIFS('1511'!N:N,'1511'!H:H,A90,'1511'!C:C,B90)</f>
        <v>0</v>
      </c>
      <c r="G90" s="7">
        <f>SUMIFS('1512'!N:N,'1512'!H:H,A90,'1512'!C:C,B90)</f>
        <v>0</v>
      </c>
      <c r="H90" s="7">
        <f>SUMIFS('1601'!N:N,'1601'!H:H,A90,'1601'!C:C,B90)</f>
        <v>0</v>
      </c>
      <c r="I90" s="7">
        <f>SUMIFS('1602'!N:N,'1602'!H:H,A90,'1602'!C:C,B90)</f>
        <v>0</v>
      </c>
      <c r="J90" s="7">
        <f>SUMIFS('1603'!N:N,'1603'!H:H,A90,'1603'!C:C,B90)</f>
        <v>0</v>
      </c>
      <c r="K90" s="7">
        <f>SUMIFS('1604'!N:N,'1604'!H:H,A90,'1604'!C:C,B90)</f>
        <v>0</v>
      </c>
      <c r="L90" s="7">
        <f>SUMIFS('1605'!N:N,'1605'!H:H,A90,'1605'!C:C,B90)</f>
        <v>0</v>
      </c>
      <c r="M90" s="7">
        <f>SUMIFS('1606'!N:N,'1606'!H:H,A90,'1606'!C:C,B90)</f>
        <v>0</v>
      </c>
      <c r="N90" s="7">
        <f>SUMIFS('1607'!N:N,'1607'!H:H,A90,'1607'!C:C,B90)</f>
        <v>0</v>
      </c>
      <c r="O90" s="7">
        <f>SUMIFS('1608'!N:N,'1608'!H:H,A90,'1608'!C:C,B90)</f>
        <v>0</v>
      </c>
      <c r="P90" s="7">
        <f>SUMIFS('1609'!N:N,'1609'!H:H,A90,'1609'!C:C,B90)</f>
        <v>0</v>
      </c>
      <c r="Q90" s="7">
        <f>SUMIFS('1610'!N:N,'1610'!H:H,A90,'1610'!C:C,B90)</f>
        <v>0</v>
      </c>
      <c r="R90" s="7">
        <f>SUMIFS('1611'!N:N,'1611'!H:H,A90,'1611'!C:C,B90)</f>
        <v>0</v>
      </c>
      <c r="S90" s="7">
        <f>SUMIFS('1612'!N:N,'1612'!H:H,A90,'1612'!C:C,B90)</f>
        <v>0</v>
      </c>
      <c r="T90" s="7">
        <f>SUMIFS('1701'!N:N,'1701'!H:H,A90,'1701'!C:C,B90)</f>
        <v>0</v>
      </c>
      <c r="U90" s="7">
        <f>SUMIFS('1702'!N:N,'1702'!H:H,A90,'1702'!C:C,B90)</f>
        <v>0</v>
      </c>
      <c r="V90" s="7">
        <f>SUMIFS('1703'!N:N,'1703'!H:H,A90,'1703'!C:C,B90)</f>
        <v>0</v>
      </c>
      <c r="W90" s="7">
        <f>SUMIFS('1704'!N:N,'1704'!H:H,A90,'1704'!C:C,B90)</f>
        <v>0</v>
      </c>
      <c r="X90" s="7">
        <f>SUMIFS('1705'!N:N,'1705'!H:H,A90,'1705'!C:C,B90)</f>
        <v>0</v>
      </c>
      <c r="Y90" s="7">
        <f>SUMIFS('1706'!N:N,'1706'!H:H,A90,'1706'!C:C,B90)</f>
        <v>0</v>
      </c>
      <c r="Z90" s="7">
        <f>SUMIFS('1707'!N:N,'1707'!H:H,A90,'1707'!C:C,B90)</f>
        <v>0</v>
      </c>
      <c r="AA90" s="7">
        <f>SUMIFS('1708'!N:N,'1708'!H:H,A90,'1708'!C:C,B90)</f>
        <v>0</v>
      </c>
      <c r="AB90" s="7">
        <f>SUMIFS('1709'!N:N,'1709'!H:H,A90,'1709'!C:C,B90)</f>
        <v>0</v>
      </c>
      <c r="AC90" s="7">
        <f>SUMIFS('1710'!N:N,'1710'!H:H,A90,'1710'!C:C,B90)</f>
        <v>0</v>
      </c>
      <c r="AD90" s="7">
        <f>SUMIFS('1711'!N:N,'1711'!H:H,A90,'1711'!C:C,B90)</f>
        <v>40</v>
      </c>
      <c r="AE90" s="7">
        <f>SUMIFS('1712'!N:N,'1712'!H:H,A90,'1712'!C:C,B90)</f>
        <v>0</v>
      </c>
      <c r="AF90" s="7">
        <f>SUMIFS('1801'!N:N,'1801'!H:H,A90,'1801'!C:C,B90)</f>
        <v>0</v>
      </c>
      <c r="AG90" s="7">
        <f>SUMIFS('1802'!N:N,'1802'!H:H,A90,'1802'!C:C,B90)</f>
        <v>0</v>
      </c>
      <c r="AH90" s="7">
        <f t="shared" si="2"/>
        <v>40</v>
      </c>
    </row>
    <row r="91" spans="1:34">
      <c r="A91" s="5" t="s">
        <v>276</v>
      </c>
      <c r="B91" s="6" t="s">
        <v>23</v>
      </c>
      <c r="C91" s="7">
        <f>SUMIFS('1508'!N:N,'1508'!H:H,A91,'1508'!C:C,B91)</f>
        <v>0</v>
      </c>
      <c r="D91" s="7">
        <f>SUMIFS('1509'!N:N,'1509'!H:H,A91,'1509'!C:C,B91)</f>
        <v>0</v>
      </c>
      <c r="E91" s="7">
        <f>SUMIFS('1510'!N:N,'1510'!H:H,A91,'1510'!C:C,B91)</f>
        <v>0</v>
      </c>
      <c r="F91" s="7">
        <f>SUMIFS('1511'!N:N,'1511'!H:H,A91,'1511'!C:C,B91)</f>
        <v>0</v>
      </c>
      <c r="G91" s="7">
        <f>SUMIFS('1512'!N:N,'1512'!H:H,A91,'1512'!C:C,B91)</f>
        <v>0</v>
      </c>
      <c r="H91" s="7">
        <f>SUMIFS('1601'!N:N,'1601'!H:H,A91,'1601'!C:C,B91)</f>
        <v>0</v>
      </c>
      <c r="I91" s="7">
        <f>SUMIFS('1602'!N:N,'1602'!H:H,A91,'1602'!C:C,B91)</f>
        <v>0</v>
      </c>
      <c r="J91" s="7">
        <f>SUMIFS('1603'!N:N,'1603'!H:H,A91,'1603'!C:C,B91)</f>
        <v>0</v>
      </c>
      <c r="K91" s="7">
        <f>SUMIFS('1604'!N:N,'1604'!H:H,A91,'1604'!C:C,B91)</f>
        <v>0</v>
      </c>
      <c r="L91" s="7">
        <f>SUMIFS('1605'!N:N,'1605'!H:H,A91,'1605'!C:C,B91)</f>
        <v>0</v>
      </c>
      <c r="M91" s="7">
        <f>SUMIFS('1606'!N:N,'1606'!H:H,A91,'1606'!C:C,B91)</f>
        <v>0</v>
      </c>
      <c r="N91" s="7">
        <f>SUMIFS('1607'!N:N,'1607'!H:H,A91,'1607'!C:C,B91)</f>
        <v>0</v>
      </c>
      <c r="O91" s="7">
        <f>SUMIFS('1608'!N:N,'1608'!H:H,A91,'1608'!C:C,B91)</f>
        <v>0</v>
      </c>
      <c r="P91" s="7">
        <f>SUMIFS('1609'!N:N,'1609'!H:H,A91,'1609'!C:C,B91)</f>
        <v>0</v>
      </c>
      <c r="Q91" s="7">
        <f>SUMIFS('1610'!N:N,'1610'!H:H,A91,'1610'!C:C,B91)</f>
        <v>0</v>
      </c>
      <c r="R91" s="7">
        <f>SUMIFS('1611'!N:N,'1611'!H:H,A91,'1611'!C:C,B91)</f>
        <v>0</v>
      </c>
      <c r="S91" s="7">
        <f>SUMIFS('1612'!N:N,'1612'!H:H,A91,'1612'!C:C,B91)</f>
        <v>0</v>
      </c>
      <c r="T91" s="7">
        <f>SUMIFS('1701'!N:N,'1701'!H:H,A91,'1701'!C:C,B91)</f>
        <v>0</v>
      </c>
      <c r="U91" s="7">
        <f>SUMIFS('1702'!N:N,'1702'!H:H,A91,'1702'!C:C,B91)</f>
        <v>0</v>
      </c>
      <c r="V91" s="7">
        <f>SUMIFS('1703'!N:N,'1703'!H:H,A91,'1703'!C:C,B91)</f>
        <v>0</v>
      </c>
      <c r="W91" s="7">
        <f>SUMIFS('1704'!N:N,'1704'!H:H,A91,'1704'!C:C,B91)</f>
        <v>0</v>
      </c>
      <c r="X91" s="7">
        <f>SUMIFS('1705'!N:N,'1705'!H:H,A91,'1705'!C:C,B91)</f>
        <v>0</v>
      </c>
      <c r="Y91" s="7">
        <f>SUMIFS('1706'!N:N,'1706'!H:H,A91,'1706'!C:C,B91)</f>
        <v>0</v>
      </c>
      <c r="Z91" s="7">
        <f>SUMIFS('1707'!N:N,'1707'!H:H,A91,'1707'!C:C,B91)</f>
        <v>0</v>
      </c>
      <c r="AA91" s="7">
        <f>SUMIFS('1708'!N:N,'1708'!H:H,A91,'1708'!C:C,B91)</f>
        <v>0</v>
      </c>
      <c r="AB91" s="7">
        <f>SUMIFS('1709'!N:N,'1709'!H:H,A91,'1709'!C:C,B91)</f>
        <v>100</v>
      </c>
      <c r="AC91" s="7">
        <f>SUMIFS('1710'!N:N,'1710'!H:H,A91,'1710'!C:C,B91)</f>
        <v>100</v>
      </c>
      <c r="AD91" s="7">
        <f>SUMIFS('1711'!N:N,'1711'!H:H,A91,'1711'!C:C,B91)</f>
        <v>100</v>
      </c>
      <c r="AE91" s="7">
        <f>SUMIFS('1712'!N:N,'1712'!H:H,A91,'1712'!C:C,B91)</f>
        <v>100</v>
      </c>
      <c r="AF91" s="7">
        <f>SUMIFS('1801'!N:N,'1801'!H:H,A91,'1801'!C:C,B91)</f>
        <v>100</v>
      </c>
      <c r="AG91" s="7">
        <f>SUMIFS('1802'!N:N,'1802'!H:H,A91,'1802'!C:C,B91)</f>
        <v>100</v>
      </c>
      <c r="AH91" s="7">
        <f t="shared" si="2"/>
        <v>600</v>
      </c>
    </row>
    <row r="92" spans="1:34">
      <c r="A92" s="5" t="s">
        <v>292</v>
      </c>
      <c r="B92" s="6" t="s">
        <v>67</v>
      </c>
      <c r="C92" s="7">
        <f>SUMIFS('1508'!N:N,'1508'!H:H,A92,'1508'!C:C,B92)</f>
        <v>0</v>
      </c>
      <c r="D92" s="7">
        <f>SUMIFS('1509'!N:N,'1509'!H:H,A92,'1509'!C:C,B92)</f>
        <v>0</v>
      </c>
      <c r="E92" s="7">
        <f>SUMIFS('1510'!N:N,'1510'!H:H,A92,'1510'!C:C,B92)</f>
        <v>0</v>
      </c>
      <c r="F92" s="7">
        <f>SUMIFS('1511'!N:N,'1511'!H:H,A92,'1511'!C:C,B92)</f>
        <v>0</v>
      </c>
      <c r="G92" s="7">
        <f>SUMIFS('1512'!N:N,'1512'!H:H,A92,'1512'!C:C,B92)</f>
        <v>0</v>
      </c>
      <c r="H92" s="7">
        <f>SUMIFS('1601'!N:N,'1601'!H:H,A92,'1601'!C:C,B92)</f>
        <v>0</v>
      </c>
      <c r="I92" s="7">
        <f>SUMIFS('1602'!N:N,'1602'!H:H,A92,'1602'!C:C,B92)</f>
        <v>0</v>
      </c>
      <c r="J92" s="7">
        <f>SUMIFS('1603'!N:N,'1603'!H:H,A92,'1603'!C:C,B92)</f>
        <v>0</v>
      </c>
      <c r="K92" s="7">
        <f>SUMIFS('1604'!N:N,'1604'!H:H,A92,'1604'!C:C,B92)</f>
        <v>0</v>
      </c>
      <c r="L92" s="7">
        <f>SUMIFS('1605'!N:N,'1605'!H:H,A92,'1605'!C:C,B92)</f>
        <v>0</v>
      </c>
      <c r="M92" s="7">
        <f>SUMIFS('1606'!N:N,'1606'!H:H,A92,'1606'!C:C,B92)</f>
        <v>0</v>
      </c>
      <c r="N92" s="7">
        <f>SUMIFS('1607'!N:N,'1607'!H:H,A92,'1607'!C:C,B92)</f>
        <v>0</v>
      </c>
      <c r="O92" s="7">
        <f>SUMIFS('1608'!N:N,'1608'!H:H,A92,'1608'!C:C,B92)</f>
        <v>0</v>
      </c>
      <c r="P92" s="7">
        <f>SUMIFS('1609'!N:N,'1609'!H:H,A92,'1609'!C:C,B92)</f>
        <v>0</v>
      </c>
      <c r="Q92" s="7">
        <f>SUMIFS('1610'!N:N,'1610'!H:H,A92,'1610'!C:C,B92)</f>
        <v>0</v>
      </c>
      <c r="R92" s="7">
        <f>SUMIFS('1611'!N:N,'1611'!H:H,A92,'1611'!C:C,B92)</f>
        <v>0</v>
      </c>
      <c r="S92" s="7">
        <f>SUMIFS('1612'!N:N,'1612'!H:H,A92,'1612'!C:C,B92)</f>
        <v>0</v>
      </c>
      <c r="T92" s="7">
        <f>SUMIFS('1701'!N:N,'1701'!H:H,A92,'1701'!C:C,B92)</f>
        <v>0</v>
      </c>
      <c r="U92" s="7">
        <f>SUMIFS('1702'!N:N,'1702'!H:H,A92,'1702'!C:C,B92)</f>
        <v>0</v>
      </c>
      <c r="V92" s="7">
        <f>SUMIFS('1703'!N:N,'1703'!H:H,A92,'1703'!C:C,B92)</f>
        <v>0</v>
      </c>
      <c r="W92" s="7">
        <f>SUMIFS('1704'!N:N,'1704'!H:H,A92,'1704'!C:C,B92)</f>
        <v>0</v>
      </c>
      <c r="X92" s="7">
        <f>SUMIFS('1705'!N:N,'1705'!H:H,A92,'1705'!C:C,B92)</f>
        <v>0</v>
      </c>
      <c r="Y92" s="7">
        <f>SUMIFS('1706'!N:N,'1706'!H:H,A92,'1706'!C:C,B92)</f>
        <v>0</v>
      </c>
      <c r="Z92" s="7">
        <f>SUMIFS('1707'!N:N,'1707'!H:H,A92,'1707'!C:C,B92)</f>
        <v>0</v>
      </c>
      <c r="AA92" s="7">
        <f>SUMIFS('1708'!N:N,'1708'!H:H,A92,'1708'!C:C,B92)</f>
        <v>0</v>
      </c>
      <c r="AB92" s="7">
        <f>SUMIFS('1709'!N:N,'1709'!H:H,A92,'1709'!C:C,B92)</f>
        <v>0</v>
      </c>
      <c r="AC92" s="7">
        <f>SUMIFS('1710'!N:N,'1710'!H:H,A92,'1710'!C:C,B92)</f>
        <v>0</v>
      </c>
      <c r="AD92" s="7">
        <f>SUMIFS('1711'!N:N,'1711'!H:H,A92,'1711'!C:C,B92)</f>
        <v>60</v>
      </c>
      <c r="AE92" s="7">
        <f>SUMIFS('1712'!N:N,'1712'!H:H,A92,'1712'!C:C,B92)</f>
        <v>0</v>
      </c>
      <c r="AF92" s="7">
        <f>SUMIFS('1801'!N:N,'1801'!H:H,A92,'1801'!C:C,B92)</f>
        <v>0</v>
      </c>
      <c r="AG92" s="7">
        <f>SUMIFS('1802'!N:N,'1802'!H:H,A92,'1802'!C:C,B92)</f>
        <v>0</v>
      </c>
      <c r="AH92" s="7">
        <f t="shared" si="2"/>
        <v>60</v>
      </c>
    </row>
    <row r="93" spans="1:34">
      <c r="A93" s="5" t="s">
        <v>78</v>
      </c>
      <c r="B93" s="6" t="s">
        <v>20</v>
      </c>
      <c r="C93" s="7">
        <f>SUMIFS('1508'!N:N,'1508'!H:H,A93,'1508'!C:C,B93)</f>
        <v>0</v>
      </c>
      <c r="D93" s="7">
        <f>SUMIFS('1509'!N:N,'1509'!H:H,A93,'1509'!C:C,B93)</f>
        <v>0</v>
      </c>
      <c r="E93" s="7">
        <f>SUMIFS('1510'!N:N,'1510'!H:H,A93,'1510'!C:C,B93)</f>
        <v>0</v>
      </c>
      <c r="F93" s="7">
        <f>SUMIFS('1511'!N:N,'1511'!H:H,A93,'1511'!C:C,B93)</f>
        <v>0</v>
      </c>
      <c r="G93" s="7">
        <f>SUMIFS('1512'!N:N,'1512'!H:H,A93,'1512'!C:C,B93)</f>
        <v>0</v>
      </c>
      <c r="H93" s="7">
        <f>SUMIFS('1601'!N:N,'1601'!H:H,A93,'1601'!C:C,B93)</f>
        <v>2.5</v>
      </c>
      <c r="I93" s="7">
        <f>SUMIFS('1602'!N:N,'1602'!H:H,A93,'1602'!C:C,B93)</f>
        <v>2.5</v>
      </c>
      <c r="J93" s="7">
        <f>SUMIFS('1603'!N:N,'1603'!H:H,A93,'1603'!C:C,B93)</f>
        <v>4.55</v>
      </c>
      <c r="K93" s="7">
        <f>SUMIFS('1604'!N:N,'1604'!H:H,A93,'1604'!C:C,B93)</f>
        <v>3.78</v>
      </c>
      <c r="L93" s="7">
        <f>SUMIFS('1605'!N:N,'1605'!H:H,A93,'1605'!C:C,B93)</f>
        <v>2.5</v>
      </c>
      <c r="M93" s="7">
        <f>SUMIFS('1606'!N:N,'1606'!H:H,A93,'1606'!C:C,B93)</f>
        <v>3.05</v>
      </c>
      <c r="N93" s="7">
        <f>SUMIFS('1607'!N:N,'1607'!H:H,A93,'1607'!C:C,B93)</f>
        <v>3.44</v>
      </c>
      <c r="O93" s="7">
        <f>SUMIFS('1608'!N:N,'1608'!H:H,A93,'1608'!C:C,B93)</f>
        <v>2.5</v>
      </c>
      <c r="P93" s="7">
        <f>SUMIFS('1609'!N:N,'1609'!H:H,A93,'1609'!C:C,B93)</f>
        <v>3.88</v>
      </c>
      <c r="Q93" s="7">
        <f>SUMIFS('1610'!N:N,'1610'!H:H,A93,'1610'!C:C,B93)</f>
        <v>5.23</v>
      </c>
      <c r="R93" s="7">
        <f>SUMIFS('1611'!N:N,'1611'!H:H,A93,'1611'!C:C,B93)</f>
        <v>3.84</v>
      </c>
      <c r="S93" s="7">
        <f>SUMIFS('1612'!N:N,'1612'!H:H,A93,'1612'!C:C,B93)</f>
        <v>2.5</v>
      </c>
      <c r="T93" s="7">
        <f>SUMIFS('1701'!N:N,'1701'!H:H,A93,'1701'!C:C,B93)</f>
        <v>2.5</v>
      </c>
      <c r="U93" s="7">
        <f>SUMIFS('1702'!N:N,'1702'!H:H,A93,'1702'!C:C,B93)</f>
        <v>2.25</v>
      </c>
      <c r="V93" s="7">
        <f>SUMIFS('1703'!N:N,'1703'!H:H,A93,'1703'!C:C,B93)</f>
        <v>0</v>
      </c>
      <c r="W93" s="7">
        <f>SUMIFS('1704'!N:N,'1704'!H:H,A93,'1704'!C:C,B93)</f>
        <v>0</v>
      </c>
      <c r="X93" s="7">
        <f>SUMIFS('1705'!N:N,'1705'!H:H,A93,'1705'!C:C,B93)</f>
        <v>0</v>
      </c>
      <c r="Y93" s="7">
        <f>SUMIFS('1706'!N:N,'1706'!H:H,A93,'1706'!C:C,B93)</f>
        <v>0</v>
      </c>
      <c r="Z93" s="7">
        <f>SUMIFS('1707'!N:N,'1707'!H:H,A93,'1707'!C:C,B93)</f>
        <v>0</v>
      </c>
      <c r="AA93" s="7">
        <f>SUMIFS('1708'!N:N,'1708'!H:H,A93,'1708'!C:C,B93)</f>
        <v>0</v>
      </c>
      <c r="AB93" s="7">
        <f>SUMIFS('1709'!N:N,'1709'!H:H,A93,'1709'!C:C,B93)</f>
        <v>0</v>
      </c>
      <c r="AC93" s="7">
        <f>SUMIFS('1710'!N:N,'1710'!H:H,A93,'1710'!C:C,B93)</f>
        <v>0</v>
      </c>
      <c r="AD93" s="7">
        <f>SUMIFS('1711'!N:N,'1711'!H:H,A93,'1711'!C:C,B93)</f>
        <v>0</v>
      </c>
      <c r="AE93" s="7">
        <f>SUMIFS('1712'!N:N,'1712'!H:H,A93,'1712'!C:C,B93)</f>
        <v>0</v>
      </c>
      <c r="AF93" s="7">
        <f>SUMIFS('1801'!N:N,'1801'!H:H,A93,'1801'!C:C,B93)</f>
        <v>0</v>
      </c>
      <c r="AG93" s="7">
        <f>SUMIFS('1802'!N:N,'1802'!H:H,A93,'1802'!C:C,B93)</f>
        <v>0</v>
      </c>
      <c r="AH93" s="7">
        <f t="shared" si="2"/>
        <v>45.02</v>
      </c>
    </row>
    <row r="94" spans="1:34">
      <c r="A94" s="5" t="s">
        <v>261</v>
      </c>
      <c r="B94" s="6" t="s">
        <v>16</v>
      </c>
      <c r="C94" s="7">
        <f>SUMIFS('1508'!N:N,'1508'!H:H,A94,'1508'!C:C,B94)</f>
        <v>0</v>
      </c>
      <c r="D94" s="7">
        <f>SUMIFS('1509'!N:N,'1509'!H:H,A94,'1509'!C:C,B94)</f>
        <v>0</v>
      </c>
      <c r="E94" s="7">
        <f>SUMIFS('1510'!N:N,'1510'!H:H,A94,'1510'!C:C,B94)</f>
        <v>0</v>
      </c>
      <c r="F94" s="7">
        <f>SUMIFS('1511'!N:N,'1511'!H:H,A94,'1511'!C:C,B94)</f>
        <v>0</v>
      </c>
      <c r="G94" s="7">
        <f>SUMIFS('1512'!N:N,'1512'!H:H,A94,'1512'!C:C,B94)</f>
        <v>0</v>
      </c>
      <c r="H94" s="7">
        <f>SUMIFS('1601'!N:N,'1601'!H:H,A94,'1601'!C:C,B94)</f>
        <v>0</v>
      </c>
      <c r="I94" s="7">
        <f>SUMIFS('1602'!N:N,'1602'!H:H,A94,'1602'!C:C,B94)</f>
        <v>0</v>
      </c>
      <c r="J94" s="7">
        <f>SUMIFS('1603'!N:N,'1603'!H:H,A94,'1603'!C:C,B94)</f>
        <v>0</v>
      </c>
      <c r="K94" s="7">
        <f>SUMIFS('1604'!N:N,'1604'!H:H,A94,'1604'!C:C,B94)</f>
        <v>0</v>
      </c>
      <c r="L94" s="7">
        <f>SUMIFS('1605'!N:N,'1605'!H:H,A94,'1605'!C:C,B94)</f>
        <v>0</v>
      </c>
      <c r="M94" s="7">
        <f>SUMIFS('1606'!N:N,'1606'!H:H,A94,'1606'!C:C,B94)</f>
        <v>0</v>
      </c>
      <c r="N94" s="7">
        <f>SUMIFS('1607'!N:N,'1607'!H:H,A94,'1607'!C:C,B94)</f>
        <v>0</v>
      </c>
      <c r="O94" s="7">
        <f>SUMIFS('1608'!N:N,'1608'!H:H,A94,'1608'!C:C,B94)</f>
        <v>0</v>
      </c>
      <c r="P94" s="7">
        <f>SUMIFS('1609'!N:N,'1609'!H:H,A94,'1609'!C:C,B94)</f>
        <v>0</v>
      </c>
      <c r="Q94" s="7">
        <f>SUMIFS('1610'!N:N,'1610'!H:H,A94,'1610'!C:C,B94)</f>
        <v>0</v>
      </c>
      <c r="R94" s="7">
        <f>SUMIFS('1611'!N:N,'1611'!H:H,A94,'1611'!C:C,B94)</f>
        <v>0</v>
      </c>
      <c r="S94" s="7">
        <f>SUMIFS('1612'!N:N,'1612'!H:H,A94,'1612'!C:C,B94)</f>
        <v>0</v>
      </c>
      <c r="T94" s="7">
        <f>SUMIFS('1701'!N:N,'1701'!H:H,A94,'1701'!C:C,B94)</f>
        <v>0</v>
      </c>
      <c r="U94" s="7">
        <f>SUMIFS('1702'!N:N,'1702'!H:H,A94,'1702'!C:C,B94)</f>
        <v>0</v>
      </c>
      <c r="V94" s="7">
        <f>SUMIFS('1703'!N:N,'1703'!H:H,A94,'1703'!C:C,B94)</f>
        <v>0</v>
      </c>
      <c r="W94" s="7">
        <f>SUMIFS('1704'!N:N,'1704'!H:H,A94,'1704'!C:C,B94)</f>
        <v>0</v>
      </c>
      <c r="X94" s="7">
        <f>SUMIFS('1705'!N:N,'1705'!H:H,A94,'1705'!C:C,B94)</f>
        <v>0</v>
      </c>
      <c r="Y94" s="7">
        <f>SUMIFS('1706'!N:N,'1706'!H:H,A94,'1706'!C:C,B94)</f>
        <v>60</v>
      </c>
      <c r="Z94" s="7">
        <f>SUMIFS('1707'!N:N,'1707'!H:H,A94,'1707'!C:C,B94)</f>
        <v>0</v>
      </c>
      <c r="AA94" s="7">
        <f>SUMIFS('1708'!N:N,'1708'!H:H,A94,'1708'!C:C,B94)</f>
        <v>0</v>
      </c>
      <c r="AB94" s="7">
        <f>SUMIFS('1709'!N:N,'1709'!H:H,A94,'1709'!C:C,B94)</f>
        <v>0</v>
      </c>
      <c r="AC94" s="7">
        <f>SUMIFS('1710'!N:N,'1710'!H:H,A94,'1710'!C:C,B94)</f>
        <v>0</v>
      </c>
      <c r="AD94" s="7">
        <f>SUMIFS('1711'!N:N,'1711'!H:H,A94,'1711'!C:C,B94)</f>
        <v>0</v>
      </c>
      <c r="AE94" s="7">
        <f>SUMIFS('1712'!N:N,'1712'!H:H,A94,'1712'!C:C,B94)</f>
        <v>0</v>
      </c>
      <c r="AF94" s="7">
        <f>SUMIFS('1801'!N:N,'1801'!H:H,A94,'1801'!C:C,B94)</f>
        <v>0</v>
      </c>
      <c r="AG94" s="7">
        <f>SUMIFS('1802'!N:N,'1802'!H:H,A94,'1802'!C:C,B94)</f>
        <v>0</v>
      </c>
      <c r="AH94" s="7">
        <f t="shared" si="2"/>
        <v>60</v>
      </c>
    </row>
    <row r="95" spans="1:34">
      <c r="A95" s="5" t="s">
        <v>116</v>
      </c>
      <c r="B95" s="6" t="s">
        <v>23</v>
      </c>
      <c r="C95" s="7">
        <f>SUMIFS('1508'!N:N,'1508'!H:H,A95,'1508'!C:C,B95)</f>
        <v>0</v>
      </c>
      <c r="D95" s="7">
        <f>SUMIFS('1509'!N:N,'1509'!H:H,A95,'1509'!C:C,B95)</f>
        <v>0</v>
      </c>
      <c r="E95" s="7">
        <f>SUMIFS('1510'!N:N,'1510'!H:H,A95,'1510'!C:C,B95)</f>
        <v>0</v>
      </c>
      <c r="F95" s="7">
        <f>SUMIFS('1511'!N:N,'1511'!H:H,A95,'1511'!C:C,B95)</f>
        <v>0</v>
      </c>
      <c r="G95" s="7">
        <f>SUMIFS('1512'!N:N,'1512'!H:H,A95,'1512'!C:C,B95)</f>
        <v>0</v>
      </c>
      <c r="H95" s="7">
        <f>SUMIFS('1601'!N:N,'1601'!H:H,A95,'1601'!C:C,B95)</f>
        <v>0</v>
      </c>
      <c r="I95" s="7">
        <f>SUMIFS('1602'!N:N,'1602'!H:H,A95,'1602'!C:C,B95)</f>
        <v>0</v>
      </c>
      <c r="J95" s="7">
        <f>SUMIFS('1603'!N:N,'1603'!H:H,A95,'1603'!C:C,B95)</f>
        <v>5</v>
      </c>
      <c r="K95" s="7">
        <f>SUMIFS('1604'!N:N,'1604'!H:H,A95,'1604'!C:C,B95)</f>
        <v>5</v>
      </c>
      <c r="L95" s="7">
        <f>SUMIFS('1605'!N:N,'1605'!H:H,A95,'1605'!C:C,B95)</f>
        <v>5</v>
      </c>
      <c r="M95" s="7">
        <f>SUMIFS('1606'!N:N,'1606'!H:H,A95,'1606'!C:C,B95)</f>
        <v>10</v>
      </c>
      <c r="N95" s="7">
        <f>SUMIFS('1607'!N:N,'1607'!H:H,A95,'1607'!C:C,B95)</f>
        <v>25.17</v>
      </c>
      <c r="O95" s="7">
        <f>SUMIFS('1608'!N:N,'1608'!H:H,A95,'1608'!C:C,B95)</f>
        <v>31.09</v>
      </c>
      <c r="P95" s="7">
        <f>SUMIFS('1609'!N:N,'1609'!H:H,A95,'1609'!C:C,B95)</f>
        <v>26.04</v>
      </c>
      <c r="Q95" s="7">
        <f>SUMIFS('1610'!N:N,'1610'!H:H,A95,'1610'!C:C,B95)</f>
        <v>32.36</v>
      </c>
      <c r="R95" s="7">
        <f>SUMIFS('1611'!N:N,'1611'!H:H,A95,'1611'!C:C,B95)</f>
        <v>27.75</v>
      </c>
      <c r="S95" s="7">
        <f>SUMIFS('1612'!N:N,'1612'!H:H,A95,'1612'!C:C,B95)</f>
        <v>29.91</v>
      </c>
      <c r="T95" s="7">
        <f>SUMIFS('1701'!N:N,'1701'!H:H,A95,'1701'!C:C,B95)</f>
        <v>38.52</v>
      </c>
      <c r="U95" s="7">
        <f>SUMIFS('1702'!N:N,'1702'!H:H,A95,'1702'!C:C,B95)</f>
        <v>28.9</v>
      </c>
      <c r="V95" s="7">
        <f>SUMIFS('1703'!N:N,'1703'!H:H,A95,'1703'!C:C,B95)</f>
        <v>31.64</v>
      </c>
      <c r="W95" s="7">
        <f>SUMIFS('1704'!N:N,'1704'!H:H,A95,'1704'!C:C,B95)</f>
        <v>31.76</v>
      </c>
      <c r="X95" s="7">
        <f>SUMIFS('1705'!N:N,'1705'!H:H,A95,'1705'!C:C,B95)</f>
        <v>33.14</v>
      </c>
      <c r="Y95" s="7">
        <f>SUMIFS('1706'!N:N,'1706'!H:H,A95,'1706'!C:C,B95)</f>
        <v>34.66</v>
      </c>
      <c r="Z95" s="7">
        <f>SUMIFS('1707'!N:N,'1707'!H:H,A95,'1707'!C:C,B95)</f>
        <v>33.98</v>
      </c>
      <c r="AA95" s="7">
        <f>SUMIFS('1708'!N:N,'1708'!H:H,A95,'1708'!C:C,B95)</f>
        <v>32.3</v>
      </c>
      <c r="AB95" s="7">
        <f>SUMIFS('1709'!N:N,'1709'!H:H,A95,'1709'!C:C,B95)</f>
        <v>35</v>
      </c>
      <c r="AC95" s="7">
        <f>SUMIFS('1710'!N:N,'1710'!H:H,A95,'1710'!C:C,B95)</f>
        <v>25</v>
      </c>
      <c r="AD95" s="7">
        <f>SUMIFS('1711'!N:N,'1711'!H:H,A95,'1711'!C:C,B95)</f>
        <v>30.98</v>
      </c>
      <c r="AE95" s="7">
        <f>SUMIFS('1712'!N:N,'1712'!H:H,A95,'1712'!C:C,B95)</f>
        <v>35.02</v>
      </c>
      <c r="AF95" s="7">
        <f>SUMIFS('1801'!N:N,'1801'!H:H,A95,'1801'!C:C,B95)</f>
        <v>42.24</v>
      </c>
      <c r="AG95" s="7">
        <f>SUMIFS('1802'!N:N,'1802'!H:H,A95,'1802'!C:C,B95)</f>
        <v>22.24</v>
      </c>
      <c r="AH95" s="7">
        <f t="shared" si="2"/>
        <v>652.7</v>
      </c>
    </row>
    <row r="96" spans="1:34">
      <c r="A96" s="5" t="s">
        <v>137</v>
      </c>
      <c r="B96" s="6" t="s">
        <v>16</v>
      </c>
      <c r="C96" s="7">
        <f>SUMIFS('1508'!N:N,'1508'!H:H,A96,'1508'!C:C,B96)</f>
        <v>0</v>
      </c>
      <c r="D96" s="7">
        <f>SUMIFS('1509'!N:N,'1509'!H:H,A96,'1509'!C:C,B96)</f>
        <v>0</v>
      </c>
      <c r="E96" s="7">
        <f>SUMIFS('1510'!N:N,'1510'!H:H,A96,'1510'!C:C,B96)</f>
        <v>0</v>
      </c>
      <c r="F96" s="7">
        <f>SUMIFS('1511'!N:N,'1511'!H:H,A96,'1511'!C:C,B96)</f>
        <v>0</v>
      </c>
      <c r="G96" s="7">
        <f>SUMIFS('1512'!N:N,'1512'!H:H,A96,'1512'!C:C,B96)</f>
        <v>0</v>
      </c>
      <c r="H96" s="7">
        <f>SUMIFS('1601'!N:N,'1601'!H:H,A96,'1601'!C:C,B96)</f>
        <v>0</v>
      </c>
      <c r="I96" s="7">
        <f>SUMIFS('1602'!N:N,'1602'!H:H,A96,'1602'!C:C,B96)</f>
        <v>0</v>
      </c>
      <c r="J96" s="7">
        <f>SUMIFS('1603'!N:N,'1603'!H:H,A96,'1603'!C:C,B96)</f>
        <v>0</v>
      </c>
      <c r="K96" s="7">
        <f>SUMIFS('1604'!N:N,'1604'!H:H,A96,'1604'!C:C,B96)</f>
        <v>10.32</v>
      </c>
      <c r="L96" s="7">
        <f>SUMIFS('1605'!N:N,'1605'!H:H,A96,'1605'!C:C,B96)</f>
        <v>0</v>
      </c>
      <c r="M96" s="7">
        <f>SUMIFS('1606'!N:N,'1606'!H:H,A96,'1606'!C:C,B96)</f>
        <v>0</v>
      </c>
      <c r="N96" s="7">
        <f>SUMIFS('1607'!N:N,'1607'!H:H,A96,'1607'!C:C,B96)</f>
        <v>0</v>
      </c>
      <c r="O96" s="7">
        <f>SUMIFS('1608'!N:N,'1608'!H:H,A96,'1608'!C:C,B96)</f>
        <v>0</v>
      </c>
      <c r="P96" s="7">
        <f>SUMIFS('1609'!N:N,'1609'!H:H,A96,'1609'!C:C,B96)</f>
        <v>0</v>
      </c>
      <c r="Q96" s="7">
        <f>SUMIFS('1610'!N:N,'1610'!H:H,A96,'1610'!C:C,B96)</f>
        <v>0</v>
      </c>
      <c r="R96" s="7">
        <f>SUMIFS('1611'!N:N,'1611'!H:H,A96,'1611'!C:C,B96)</f>
        <v>0</v>
      </c>
      <c r="S96" s="7">
        <f>SUMIFS('1612'!N:N,'1612'!H:H,A96,'1612'!C:C,B96)</f>
        <v>0</v>
      </c>
      <c r="T96" s="7">
        <f>SUMIFS('1701'!N:N,'1701'!H:H,A96,'1701'!C:C,B96)</f>
        <v>0</v>
      </c>
      <c r="U96" s="7">
        <f>SUMIFS('1702'!N:N,'1702'!H:H,A96,'1702'!C:C,B96)</f>
        <v>0</v>
      </c>
      <c r="V96" s="7">
        <f>SUMIFS('1703'!N:N,'1703'!H:H,A96,'1703'!C:C,B96)</f>
        <v>0</v>
      </c>
      <c r="W96" s="7">
        <f>SUMIFS('1704'!N:N,'1704'!H:H,A96,'1704'!C:C,B96)</f>
        <v>0</v>
      </c>
      <c r="X96" s="7">
        <f>SUMIFS('1705'!N:N,'1705'!H:H,A96,'1705'!C:C,B96)</f>
        <v>0</v>
      </c>
      <c r="Y96" s="7">
        <f>SUMIFS('1706'!N:N,'1706'!H:H,A96,'1706'!C:C,B96)</f>
        <v>0</v>
      </c>
      <c r="Z96" s="7">
        <f>SUMIFS('1707'!N:N,'1707'!H:H,A96,'1707'!C:C,B96)</f>
        <v>0</v>
      </c>
      <c r="AA96" s="7">
        <f>SUMIFS('1708'!N:N,'1708'!H:H,A96,'1708'!C:C,B96)</f>
        <v>0</v>
      </c>
      <c r="AB96" s="7">
        <f>SUMIFS('1709'!N:N,'1709'!H:H,A96,'1709'!C:C,B96)</f>
        <v>0</v>
      </c>
      <c r="AC96" s="7">
        <f>SUMIFS('1710'!N:N,'1710'!H:H,A96,'1710'!C:C,B96)</f>
        <v>0</v>
      </c>
      <c r="AD96" s="7">
        <f>SUMIFS('1711'!N:N,'1711'!H:H,A96,'1711'!C:C,B96)</f>
        <v>0</v>
      </c>
      <c r="AE96" s="7">
        <f>SUMIFS('1712'!N:N,'1712'!H:H,A96,'1712'!C:C,B96)</f>
        <v>0</v>
      </c>
      <c r="AF96" s="7">
        <f>SUMIFS('1801'!N:N,'1801'!H:H,A96,'1801'!C:C,B96)</f>
        <v>0</v>
      </c>
      <c r="AG96" s="7">
        <f>SUMIFS('1802'!N:N,'1802'!H:H,A96,'1802'!C:C,B96)</f>
        <v>0</v>
      </c>
      <c r="AH96" s="7">
        <f t="shared" si="2"/>
        <v>10.32</v>
      </c>
    </row>
    <row r="97" spans="1:34">
      <c r="A97" s="5" t="s">
        <v>300</v>
      </c>
      <c r="B97" s="6" t="s">
        <v>26</v>
      </c>
      <c r="C97" s="7">
        <f>SUMIFS('1508'!N:N,'1508'!H:H,A97,'1508'!C:C,B97)</f>
        <v>0</v>
      </c>
      <c r="D97" s="7">
        <f>SUMIFS('1509'!N:N,'1509'!H:H,A97,'1509'!C:C,B97)</f>
        <v>0</v>
      </c>
      <c r="E97" s="7">
        <f>SUMIFS('1510'!N:N,'1510'!H:H,A97,'1510'!C:C,B97)</f>
        <v>0</v>
      </c>
      <c r="F97" s="7">
        <f>SUMIFS('1511'!N:N,'1511'!H:H,A97,'1511'!C:C,B97)</f>
        <v>0</v>
      </c>
      <c r="G97" s="7">
        <f>SUMIFS('1512'!N:N,'1512'!H:H,A97,'1512'!C:C,B97)</f>
        <v>0</v>
      </c>
      <c r="H97" s="7">
        <f>SUMIFS('1601'!N:N,'1601'!H:H,A97,'1601'!C:C,B97)</f>
        <v>0</v>
      </c>
      <c r="I97" s="7">
        <f>SUMIFS('1602'!N:N,'1602'!H:H,A97,'1602'!C:C,B97)</f>
        <v>0</v>
      </c>
      <c r="J97" s="7">
        <f>SUMIFS('1603'!N:N,'1603'!H:H,A97,'1603'!C:C,B97)</f>
        <v>0</v>
      </c>
      <c r="K97" s="7">
        <f>SUMIFS('1604'!N:N,'1604'!H:H,A97,'1604'!C:C,B97)</f>
        <v>0</v>
      </c>
      <c r="L97" s="7">
        <f>SUMIFS('1605'!N:N,'1605'!H:H,A97,'1605'!C:C,B97)</f>
        <v>0</v>
      </c>
      <c r="M97" s="7">
        <f>SUMIFS('1606'!N:N,'1606'!H:H,A97,'1606'!C:C,B97)</f>
        <v>0</v>
      </c>
      <c r="N97" s="7">
        <f>SUMIFS('1607'!N:N,'1607'!H:H,A97,'1607'!C:C,B97)</f>
        <v>0</v>
      </c>
      <c r="O97" s="7">
        <f>SUMIFS('1608'!N:N,'1608'!H:H,A97,'1608'!C:C,B97)</f>
        <v>0</v>
      </c>
      <c r="P97" s="7">
        <f>SUMIFS('1609'!N:N,'1609'!H:H,A97,'1609'!C:C,B97)</f>
        <v>0</v>
      </c>
      <c r="Q97" s="7">
        <f>SUMIFS('1610'!N:N,'1610'!H:H,A97,'1610'!C:C,B97)</f>
        <v>0</v>
      </c>
      <c r="R97" s="7">
        <f>SUMIFS('1611'!N:N,'1611'!H:H,A97,'1611'!C:C,B97)</f>
        <v>0</v>
      </c>
      <c r="S97" s="7">
        <f>SUMIFS('1612'!N:N,'1612'!H:H,A97,'1612'!C:C,B97)</f>
        <v>0</v>
      </c>
      <c r="T97" s="7">
        <f>SUMIFS('1701'!N:N,'1701'!H:H,A97,'1701'!C:C,B97)</f>
        <v>0</v>
      </c>
      <c r="U97" s="7">
        <f>SUMIFS('1702'!N:N,'1702'!H:H,A97,'1702'!C:C,B97)</f>
        <v>0</v>
      </c>
      <c r="V97" s="7">
        <f>SUMIFS('1703'!N:N,'1703'!H:H,A97,'1703'!C:C,B97)</f>
        <v>0</v>
      </c>
      <c r="W97" s="7">
        <f>SUMIFS('1704'!N:N,'1704'!H:H,A97,'1704'!C:C,B97)</f>
        <v>0</v>
      </c>
      <c r="X97" s="7">
        <f>SUMIFS('1705'!N:N,'1705'!H:H,A97,'1705'!C:C,B97)</f>
        <v>0</v>
      </c>
      <c r="Y97" s="7">
        <f>SUMIFS('1706'!N:N,'1706'!H:H,A97,'1706'!C:C,B97)</f>
        <v>0</v>
      </c>
      <c r="Z97" s="7">
        <f>SUMIFS('1707'!N:N,'1707'!H:H,A97,'1707'!C:C,B97)</f>
        <v>0</v>
      </c>
      <c r="AA97" s="7">
        <f>SUMIFS('1708'!N:N,'1708'!H:H,A97,'1708'!C:C,B97)</f>
        <v>0</v>
      </c>
      <c r="AB97" s="7">
        <f>SUMIFS('1709'!N:N,'1709'!H:H,A97,'1709'!C:C,B97)</f>
        <v>0</v>
      </c>
      <c r="AC97" s="7">
        <f>SUMIFS('1710'!N:N,'1710'!H:H,A97,'1710'!C:C,B97)</f>
        <v>0</v>
      </c>
      <c r="AD97" s="7">
        <f>SUMIFS('1711'!N:N,'1711'!H:H,A97,'1711'!C:C,B97)</f>
        <v>40</v>
      </c>
      <c r="AE97" s="7">
        <f>SUMIFS('1712'!N:N,'1712'!H:H,A97,'1712'!C:C,B97)</f>
        <v>40</v>
      </c>
      <c r="AF97" s="7">
        <f>SUMIFS('1801'!N:N,'1801'!H:H,A97,'1801'!C:C,B97)</f>
        <v>40</v>
      </c>
      <c r="AG97" s="7">
        <f>SUMIFS('1802'!N:N,'1802'!H:H,A97,'1802'!C:C,B97)</f>
        <v>40</v>
      </c>
      <c r="AH97" s="7">
        <f t="shared" si="2"/>
        <v>160</v>
      </c>
    </row>
    <row r="98" spans="1:34">
      <c r="A98" s="5" t="s">
        <v>164</v>
      </c>
      <c r="B98" s="6" t="s">
        <v>16</v>
      </c>
      <c r="C98" s="7">
        <f>SUMIFS('1508'!N:N,'1508'!H:H,A98,'1508'!C:C,B98)</f>
        <v>0</v>
      </c>
      <c r="D98" s="7">
        <f>SUMIFS('1509'!N:N,'1509'!H:H,A98,'1509'!C:C,B98)</f>
        <v>0</v>
      </c>
      <c r="E98" s="7">
        <f>SUMIFS('1510'!N:N,'1510'!H:H,A98,'1510'!C:C,B98)</f>
        <v>0</v>
      </c>
      <c r="F98" s="7">
        <f>SUMIFS('1511'!N:N,'1511'!H:H,A98,'1511'!C:C,B98)</f>
        <v>0</v>
      </c>
      <c r="G98" s="7">
        <f>SUMIFS('1512'!N:N,'1512'!H:H,A98,'1512'!C:C,B98)</f>
        <v>0</v>
      </c>
      <c r="H98" s="7">
        <f>SUMIFS('1601'!N:N,'1601'!H:H,A98,'1601'!C:C,B98)</f>
        <v>0</v>
      </c>
      <c r="I98" s="7">
        <f>SUMIFS('1602'!N:N,'1602'!H:H,A98,'1602'!C:C,B98)</f>
        <v>0</v>
      </c>
      <c r="J98" s="7">
        <f>SUMIFS('1603'!N:N,'1603'!H:H,A98,'1603'!C:C,B98)</f>
        <v>0</v>
      </c>
      <c r="K98" s="7">
        <f>SUMIFS('1604'!N:N,'1604'!H:H,A98,'1604'!C:C,B98)</f>
        <v>0</v>
      </c>
      <c r="L98" s="7">
        <f>SUMIFS('1605'!N:N,'1605'!H:H,A98,'1605'!C:C,B98)</f>
        <v>0</v>
      </c>
      <c r="M98" s="7">
        <f>SUMIFS('1606'!N:N,'1606'!H:H,A98,'1606'!C:C,B98)</f>
        <v>20</v>
      </c>
      <c r="N98" s="7">
        <f>SUMIFS('1607'!N:N,'1607'!H:H,A98,'1607'!C:C,B98)</f>
        <v>0</v>
      </c>
      <c r="O98" s="7">
        <f>SUMIFS('1608'!N:N,'1608'!H:H,A98,'1608'!C:C,B98)</f>
        <v>0</v>
      </c>
      <c r="P98" s="7">
        <f>SUMIFS('1609'!N:N,'1609'!H:H,A98,'1609'!C:C,B98)</f>
        <v>0</v>
      </c>
      <c r="Q98" s="7">
        <f>SUMIFS('1610'!N:N,'1610'!H:H,A98,'1610'!C:C,B98)</f>
        <v>0</v>
      </c>
      <c r="R98" s="7">
        <f>SUMIFS('1611'!N:N,'1611'!H:H,A98,'1611'!C:C,B98)</f>
        <v>0</v>
      </c>
      <c r="S98" s="7">
        <f>SUMIFS('1612'!N:N,'1612'!H:H,A98,'1612'!C:C,B98)</f>
        <v>0</v>
      </c>
      <c r="T98" s="7">
        <f>SUMIFS('1701'!N:N,'1701'!H:H,A98,'1701'!C:C,B98)</f>
        <v>0</v>
      </c>
      <c r="U98" s="7">
        <f>SUMIFS('1702'!N:N,'1702'!H:H,A98,'1702'!C:C,B98)</f>
        <v>20</v>
      </c>
      <c r="V98" s="7">
        <f>SUMIFS('1703'!N:N,'1703'!H:H,A98,'1703'!C:C,B98)</f>
        <v>60.35</v>
      </c>
      <c r="W98" s="7">
        <f>SUMIFS('1704'!N:N,'1704'!H:H,A98,'1704'!C:C,B98)</f>
        <v>60.35</v>
      </c>
      <c r="X98" s="7">
        <f>SUMIFS('1705'!N:N,'1705'!H:H,A98,'1705'!C:C,B98)</f>
        <v>105.77</v>
      </c>
      <c r="Y98" s="7">
        <f>SUMIFS('1706'!N:N,'1706'!H:H,A98,'1706'!C:C,B98)</f>
        <v>83.64</v>
      </c>
      <c r="Z98" s="7">
        <f>SUMIFS('1707'!N:N,'1707'!H:H,A98,'1707'!C:C,B98)</f>
        <v>0</v>
      </c>
      <c r="AA98" s="7">
        <f>SUMIFS('1708'!N:N,'1708'!H:H,A98,'1708'!C:C,B98)</f>
        <v>0</v>
      </c>
      <c r="AB98" s="7">
        <f>SUMIFS('1709'!N:N,'1709'!H:H,A98,'1709'!C:C,B98)</f>
        <v>0</v>
      </c>
      <c r="AC98" s="7">
        <f>SUMIFS('1710'!N:N,'1710'!H:H,A98,'1710'!C:C,B98)</f>
        <v>5</v>
      </c>
      <c r="AD98" s="7">
        <f>SUMIFS('1711'!N:N,'1711'!H:H,A98,'1711'!C:C,B98)</f>
        <v>5</v>
      </c>
      <c r="AE98" s="7">
        <f>SUMIFS('1712'!N:N,'1712'!H:H,A98,'1712'!C:C,B98)</f>
        <v>5</v>
      </c>
      <c r="AF98" s="7">
        <f>SUMIFS('1801'!N:N,'1801'!H:H,A98,'1801'!C:C,B98)</f>
        <v>5</v>
      </c>
      <c r="AG98" s="7">
        <f>SUMIFS('1802'!N:N,'1802'!H:H,A98,'1802'!C:C,B98)</f>
        <v>0</v>
      </c>
      <c r="AH98" s="7">
        <f t="shared" si="2"/>
        <v>370.11</v>
      </c>
    </row>
    <row r="99" spans="1:34">
      <c r="A99" s="5" t="s">
        <v>183</v>
      </c>
      <c r="B99" s="6" t="s">
        <v>23</v>
      </c>
      <c r="C99" s="7">
        <f>SUMIFS('1508'!N:N,'1508'!H:H,A99,'1508'!C:C,B99)</f>
        <v>0</v>
      </c>
      <c r="D99" s="7">
        <f>SUMIFS('1509'!N:N,'1509'!H:H,A99,'1509'!C:C,B99)</f>
        <v>0</v>
      </c>
      <c r="E99" s="7">
        <f>SUMIFS('1510'!N:N,'1510'!H:H,A99,'1510'!C:C,B99)</f>
        <v>0</v>
      </c>
      <c r="F99" s="7">
        <f>SUMIFS('1511'!N:N,'1511'!H:H,A99,'1511'!C:C,B99)</f>
        <v>0</v>
      </c>
      <c r="G99" s="7">
        <f>SUMIFS('1512'!N:N,'1512'!H:H,A99,'1512'!C:C,B99)</f>
        <v>0</v>
      </c>
      <c r="H99" s="7">
        <f>SUMIFS('1601'!N:N,'1601'!H:H,A99,'1601'!C:C,B99)</f>
        <v>0</v>
      </c>
      <c r="I99" s="7">
        <f>SUMIFS('1602'!N:N,'1602'!H:H,A99,'1602'!C:C,B99)</f>
        <v>0</v>
      </c>
      <c r="J99" s="7">
        <f>SUMIFS('1603'!N:N,'1603'!H:H,A99,'1603'!C:C,B99)</f>
        <v>0</v>
      </c>
      <c r="K99" s="7">
        <f>SUMIFS('1604'!N:N,'1604'!H:H,A99,'1604'!C:C,B99)</f>
        <v>0</v>
      </c>
      <c r="L99" s="7">
        <f>SUMIFS('1605'!N:N,'1605'!H:H,A99,'1605'!C:C,B99)</f>
        <v>0</v>
      </c>
      <c r="M99" s="7">
        <f>SUMIFS('1606'!N:N,'1606'!H:H,A99,'1606'!C:C,B99)</f>
        <v>0</v>
      </c>
      <c r="N99" s="7">
        <f>SUMIFS('1607'!N:N,'1607'!H:H,A99,'1607'!C:C,B99)</f>
        <v>5.28</v>
      </c>
      <c r="O99" s="7">
        <f>SUMIFS('1608'!N:N,'1608'!H:H,A99,'1608'!C:C,B99)</f>
        <v>5</v>
      </c>
      <c r="P99" s="7">
        <f>SUMIFS('1609'!N:N,'1609'!H:H,A99,'1609'!C:C,B99)</f>
        <v>5</v>
      </c>
      <c r="Q99" s="7">
        <f>SUMIFS('1610'!N:N,'1610'!H:H,A99,'1610'!C:C,B99)</f>
        <v>5</v>
      </c>
      <c r="R99" s="7">
        <f>SUMIFS('1611'!N:N,'1611'!H:H,A99,'1611'!C:C,B99)</f>
        <v>0</v>
      </c>
      <c r="S99" s="7">
        <f>SUMIFS('1612'!N:N,'1612'!H:H,A99,'1612'!C:C,B99)</f>
        <v>0</v>
      </c>
      <c r="T99" s="7">
        <f>SUMIFS('1701'!N:N,'1701'!H:H,A99,'1701'!C:C,B99)</f>
        <v>0</v>
      </c>
      <c r="U99" s="7">
        <f>SUMIFS('1702'!N:N,'1702'!H:H,A99,'1702'!C:C,B99)</f>
        <v>0</v>
      </c>
      <c r="V99" s="7">
        <f>SUMIFS('1703'!N:N,'1703'!H:H,A99,'1703'!C:C,B99)</f>
        <v>0</v>
      </c>
      <c r="W99" s="7">
        <f>SUMIFS('1704'!N:N,'1704'!H:H,A99,'1704'!C:C,B99)</f>
        <v>0</v>
      </c>
      <c r="X99" s="7">
        <f>SUMIFS('1705'!N:N,'1705'!H:H,A99,'1705'!C:C,B99)</f>
        <v>0</v>
      </c>
      <c r="Y99" s="7">
        <f>SUMIFS('1706'!N:N,'1706'!H:H,A99,'1706'!C:C,B99)</f>
        <v>0</v>
      </c>
      <c r="Z99" s="7">
        <f>SUMIFS('1707'!N:N,'1707'!H:H,A99,'1707'!C:C,B99)</f>
        <v>0</v>
      </c>
      <c r="AA99" s="7">
        <f>SUMIFS('1708'!N:N,'1708'!H:H,A99,'1708'!C:C,B99)</f>
        <v>0</v>
      </c>
      <c r="AB99" s="7">
        <f>SUMIFS('1709'!N:N,'1709'!H:H,A99,'1709'!C:C,B99)</f>
        <v>0</v>
      </c>
      <c r="AC99" s="7">
        <f>SUMIFS('1710'!N:N,'1710'!H:H,A99,'1710'!C:C,B99)</f>
        <v>0</v>
      </c>
      <c r="AD99" s="7">
        <f>SUMIFS('1711'!N:N,'1711'!H:H,A99,'1711'!C:C,B99)</f>
        <v>0</v>
      </c>
      <c r="AE99" s="7">
        <f>SUMIFS('1712'!N:N,'1712'!H:H,A99,'1712'!C:C,B99)</f>
        <v>0</v>
      </c>
      <c r="AF99" s="7">
        <f>SUMIFS('1801'!N:N,'1801'!H:H,A99,'1801'!C:C,B99)</f>
        <v>0</v>
      </c>
      <c r="AG99" s="7">
        <f>SUMIFS('1802'!N:N,'1802'!H:H,A99,'1802'!C:C,B99)</f>
        <v>0</v>
      </c>
      <c r="AH99" s="7">
        <f t="shared" si="2"/>
        <v>20.28</v>
      </c>
    </row>
    <row r="100" spans="1:34">
      <c r="A100" s="5" t="s">
        <v>91</v>
      </c>
      <c r="B100" s="6" t="s">
        <v>153</v>
      </c>
      <c r="C100" s="7">
        <f>SUMIFS('1508'!N:N,'1508'!H:H,A100,'1508'!C:C,B100)</f>
        <v>0</v>
      </c>
      <c r="D100" s="7">
        <f>SUMIFS('1509'!N:N,'1509'!H:H,A100,'1509'!C:C,B100)</f>
        <v>0</v>
      </c>
      <c r="E100" s="7">
        <f>SUMIFS('1510'!N:N,'1510'!H:H,A100,'1510'!C:C,B100)</f>
        <v>0</v>
      </c>
      <c r="F100" s="7">
        <f>SUMIFS('1511'!N:N,'1511'!H:H,A100,'1511'!C:C,B100)</f>
        <v>0</v>
      </c>
      <c r="G100" s="7">
        <f>SUMIFS('1512'!N:N,'1512'!H:H,A100,'1512'!C:C,B100)</f>
        <v>0</v>
      </c>
      <c r="H100" s="7">
        <f>SUMIFS('1601'!N:N,'1601'!H:H,A100,'1601'!C:C,B100)</f>
        <v>0</v>
      </c>
      <c r="I100" s="7">
        <f>SUMIFS('1602'!N:N,'1602'!H:H,A100,'1602'!C:C,B100)</f>
        <v>0</v>
      </c>
      <c r="J100" s="7">
        <f>SUMIFS('1603'!N:N,'1603'!H:H,A100,'1603'!C:C,B100)</f>
        <v>0</v>
      </c>
      <c r="K100" s="7">
        <f>SUMIFS('1604'!N:N,'1604'!H:H,A100,'1604'!C:C,B100)</f>
        <v>0</v>
      </c>
      <c r="L100" s="7">
        <f>SUMIFS('1605'!N:N,'1605'!H:H,A100,'1605'!C:C,B100)</f>
        <v>60</v>
      </c>
      <c r="M100" s="7">
        <f>SUMIFS('1606'!N:N,'1606'!H:H,A100,'1606'!C:C,B100)</f>
        <v>60</v>
      </c>
      <c r="N100" s="7">
        <f>SUMIFS('1607'!N:N,'1607'!H:H,A100,'1607'!C:C,B100)</f>
        <v>60</v>
      </c>
      <c r="O100" s="7">
        <f>SUMIFS('1608'!N:N,'1608'!H:H,A100,'1608'!C:C,B100)</f>
        <v>60</v>
      </c>
      <c r="P100" s="7">
        <f>SUMIFS('1609'!N:N,'1609'!H:H,A100,'1609'!C:C,B100)</f>
        <v>60</v>
      </c>
      <c r="Q100" s="7">
        <f>SUMIFS('1610'!N:N,'1610'!H:H,A100,'1610'!C:C,B100)</f>
        <v>60</v>
      </c>
      <c r="R100" s="7">
        <f>SUMIFS('1611'!N:N,'1611'!H:H,A100,'1611'!C:C,B100)</f>
        <v>60</v>
      </c>
      <c r="S100" s="7">
        <f>SUMIFS('1612'!N:N,'1612'!H:H,A100,'1612'!C:C,B100)</f>
        <v>60</v>
      </c>
      <c r="T100" s="7">
        <f>SUMIFS('1701'!N:N,'1701'!H:H,A100,'1701'!C:C,B100)</f>
        <v>60</v>
      </c>
      <c r="U100" s="7">
        <f>SUMIFS('1702'!N:N,'1702'!H:H,A100,'1702'!C:C,B100)</f>
        <v>60</v>
      </c>
      <c r="V100" s="7">
        <f>SUMIFS('1703'!N:N,'1703'!H:H,A100,'1703'!C:C,B100)</f>
        <v>60</v>
      </c>
      <c r="W100" s="7">
        <f>SUMIFS('1704'!N:N,'1704'!H:H,A100,'1704'!C:C,B100)</f>
        <v>60</v>
      </c>
      <c r="X100" s="7">
        <f>SUMIFS('1705'!N:N,'1705'!H:H,A100,'1705'!C:C,B100)</f>
        <v>0</v>
      </c>
      <c r="Y100" s="7">
        <f>SUMIFS('1706'!N:N,'1706'!H:H,A100,'1706'!C:C,B100)</f>
        <v>0</v>
      </c>
      <c r="Z100" s="7">
        <f>SUMIFS('1707'!N:N,'1707'!H:H,A100,'1707'!C:C,B100)</f>
        <v>0</v>
      </c>
      <c r="AA100" s="7">
        <f>SUMIFS('1708'!N:N,'1708'!H:H,A100,'1708'!C:C,B100)</f>
        <v>0</v>
      </c>
      <c r="AB100" s="7">
        <f>SUMIFS('1709'!N:N,'1709'!H:H,A100,'1709'!C:C,B100)</f>
        <v>0</v>
      </c>
      <c r="AC100" s="7">
        <f>SUMIFS('1710'!N:N,'1710'!H:H,A100,'1710'!C:C,B100)</f>
        <v>0</v>
      </c>
      <c r="AD100" s="7">
        <f>SUMIFS('1711'!N:N,'1711'!H:H,A100,'1711'!C:C,B100)</f>
        <v>0</v>
      </c>
      <c r="AE100" s="7">
        <f>SUMIFS('1712'!N:N,'1712'!H:H,A100,'1712'!C:C,B100)</f>
        <v>0</v>
      </c>
      <c r="AF100" s="7">
        <f>SUMIFS('1801'!N:N,'1801'!H:H,A100,'1801'!C:C,B100)</f>
        <v>0</v>
      </c>
      <c r="AG100" s="7">
        <f>SUMIFS('1802'!N:N,'1802'!H:H,A100,'1802'!C:C,B100)</f>
        <v>0</v>
      </c>
      <c r="AH100" s="7">
        <f t="shared" si="2"/>
        <v>720</v>
      </c>
    </row>
    <row r="101" spans="1:34">
      <c r="A101" s="5" t="s">
        <v>91</v>
      </c>
      <c r="B101" s="6" t="s">
        <v>61</v>
      </c>
      <c r="C101" s="7">
        <f>SUMIFS('1508'!N:N,'1508'!H:H,A101,'1508'!C:C,B101)</f>
        <v>0</v>
      </c>
      <c r="D101" s="7">
        <f>SUMIFS('1509'!N:N,'1509'!H:H,A101,'1509'!C:C,B101)</f>
        <v>0</v>
      </c>
      <c r="E101" s="7">
        <f>SUMIFS('1510'!N:N,'1510'!H:H,A101,'1510'!C:C,B101)</f>
        <v>0</v>
      </c>
      <c r="F101" s="7">
        <f>SUMIFS('1511'!N:N,'1511'!H:H,A101,'1511'!C:C,B101)</f>
        <v>0</v>
      </c>
      <c r="G101" s="7">
        <f>SUMIFS('1512'!N:N,'1512'!H:H,A101,'1512'!C:C,B101)</f>
        <v>0</v>
      </c>
      <c r="H101" s="7">
        <f>SUMIFS('1601'!N:N,'1601'!H:H,A101,'1601'!C:C,B101)</f>
        <v>60</v>
      </c>
      <c r="I101" s="7">
        <f>SUMIFS('1602'!N:N,'1602'!H:H,A101,'1602'!C:C,B101)</f>
        <v>60</v>
      </c>
      <c r="J101" s="7">
        <f>SUMIFS('1603'!N:N,'1603'!H:H,A101,'1603'!C:C,B101)</f>
        <v>60</v>
      </c>
      <c r="K101" s="7">
        <f>SUMIFS('1604'!N:N,'1604'!H:H,A101,'1604'!C:C,B101)</f>
        <v>60</v>
      </c>
      <c r="L101" s="7">
        <f>SUMIFS('1605'!N:N,'1605'!H:H,A101,'1605'!C:C,B101)</f>
        <v>60</v>
      </c>
      <c r="M101" s="7">
        <f>SUMIFS('1606'!N:N,'1606'!H:H,A101,'1606'!C:C,B101)</f>
        <v>60</v>
      </c>
      <c r="N101" s="7">
        <f>SUMIFS('1607'!N:N,'1607'!H:H,A101,'1607'!C:C,B101)</f>
        <v>60</v>
      </c>
      <c r="O101" s="7">
        <f>SUMIFS('1608'!N:N,'1608'!H:H,A101,'1608'!C:C,B101)</f>
        <v>60</v>
      </c>
      <c r="P101" s="7">
        <f>SUMIFS('1609'!N:N,'1609'!H:H,A101,'1609'!C:C,B101)</f>
        <v>60</v>
      </c>
      <c r="Q101" s="7">
        <f>SUMIFS('1610'!N:N,'1610'!H:H,A101,'1610'!C:C,B101)</f>
        <v>60</v>
      </c>
      <c r="R101" s="7">
        <f>SUMIFS('1611'!N:N,'1611'!H:H,A101,'1611'!C:C,B101)</f>
        <v>60</v>
      </c>
      <c r="S101" s="7">
        <f>SUMIFS('1612'!N:N,'1612'!H:H,A101,'1612'!C:C,B101)</f>
        <v>60</v>
      </c>
      <c r="T101" s="7">
        <f>SUMIFS('1701'!N:N,'1701'!H:H,A101,'1701'!C:C,B101)</f>
        <v>60</v>
      </c>
      <c r="U101" s="7">
        <f>SUMIFS('1702'!N:N,'1702'!H:H,A101,'1702'!C:C,B101)</f>
        <v>60</v>
      </c>
      <c r="V101" s="7">
        <f>SUMIFS('1703'!N:N,'1703'!H:H,A101,'1703'!C:C,B101)</f>
        <v>60</v>
      </c>
      <c r="W101" s="7">
        <f>SUMIFS('1704'!N:N,'1704'!H:H,A101,'1704'!C:C,B101)</f>
        <v>60</v>
      </c>
      <c r="X101" s="7">
        <f>SUMIFS('1705'!N:N,'1705'!H:H,A101,'1705'!C:C,B101)</f>
        <v>60</v>
      </c>
      <c r="Y101" s="7">
        <f>SUMIFS('1706'!N:N,'1706'!H:H,A101,'1706'!C:C,B101)</f>
        <v>60</v>
      </c>
      <c r="Z101" s="7">
        <f>SUMIFS('1707'!N:N,'1707'!H:H,A101,'1707'!C:C,B101)</f>
        <v>60</v>
      </c>
      <c r="AA101" s="7">
        <f>SUMIFS('1708'!N:N,'1708'!H:H,A101,'1708'!C:C,B101)</f>
        <v>60</v>
      </c>
      <c r="AB101" s="7">
        <f>SUMIFS('1709'!N:N,'1709'!H:H,A101,'1709'!C:C,B101)</f>
        <v>60</v>
      </c>
      <c r="AC101" s="7">
        <f>SUMIFS('1710'!N:N,'1710'!H:H,A101,'1710'!C:C,B101)</f>
        <v>60</v>
      </c>
      <c r="AD101" s="7">
        <f>SUMIFS('1711'!N:N,'1711'!H:H,A101,'1711'!C:C,B101)</f>
        <v>60</v>
      </c>
      <c r="AE101" s="7">
        <f>SUMIFS('1712'!N:N,'1712'!H:H,A101,'1712'!C:C,B101)</f>
        <v>60</v>
      </c>
      <c r="AF101" s="7">
        <f>SUMIFS('1801'!N:N,'1801'!H:H,A101,'1801'!C:C,B101)</f>
        <v>60</v>
      </c>
      <c r="AG101" s="7">
        <f>SUMIFS('1802'!N:N,'1802'!H:H,A101,'1802'!C:C,B101)</f>
        <v>60</v>
      </c>
      <c r="AH101" s="7">
        <f t="shared" si="2"/>
        <v>1560</v>
      </c>
    </row>
    <row r="102" spans="1:34">
      <c r="A102" s="5" t="s">
        <v>202</v>
      </c>
      <c r="B102" s="6" t="s">
        <v>23</v>
      </c>
      <c r="C102" s="7">
        <f>SUMIFS('1508'!N:N,'1508'!H:H,A102,'1508'!C:C,B102)</f>
        <v>0</v>
      </c>
      <c r="D102" s="7">
        <f>SUMIFS('1509'!N:N,'1509'!H:H,A102,'1509'!C:C,B102)</f>
        <v>0</v>
      </c>
      <c r="E102" s="7">
        <f>SUMIFS('1510'!N:N,'1510'!H:H,A102,'1510'!C:C,B102)</f>
        <v>0</v>
      </c>
      <c r="F102" s="7">
        <f>SUMIFS('1511'!N:N,'1511'!H:H,A102,'1511'!C:C,B102)</f>
        <v>0</v>
      </c>
      <c r="G102" s="7">
        <f>SUMIFS('1512'!N:N,'1512'!H:H,A102,'1512'!C:C,B102)</f>
        <v>0</v>
      </c>
      <c r="H102" s="7">
        <f>SUMIFS('1601'!N:N,'1601'!H:H,A102,'1601'!C:C,B102)</f>
        <v>0</v>
      </c>
      <c r="I102" s="7">
        <f>SUMIFS('1602'!N:N,'1602'!H:H,A102,'1602'!C:C,B102)</f>
        <v>0</v>
      </c>
      <c r="J102" s="7">
        <f>SUMIFS('1603'!N:N,'1603'!H:H,A102,'1603'!C:C,B102)</f>
        <v>0</v>
      </c>
      <c r="K102" s="7">
        <f>SUMIFS('1604'!N:N,'1604'!H:H,A102,'1604'!C:C,B102)</f>
        <v>0</v>
      </c>
      <c r="L102" s="7">
        <f>SUMIFS('1605'!N:N,'1605'!H:H,A102,'1605'!C:C,B102)</f>
        <v>0</v>
      </c>
      <c r="M102" s="7">
        <f>SUMIFS('1606'!N:N,'1606'!H:H,A102,'1606'!C:C,B102)</f>
        <v>0</v>
      </c>
      <c r="N102" s="7">
        <f>SUMIFS('1607'!N:N,'1607'!H:H,A102,'1607'!C:C,B102)</f>
        <v>0</v>
      </c>
      <c r="O102" s="7">
        <f>SUMIFS('1608'!N:N,'1608'!H:H,A102,'1608'!C:C,B102)</f>
        <v>0</v>
      </c>
      <c r="P102" s="7">
        <f>SUMIFS('1609'!N:N,'1609'!H:H,A102,'1609'!C:C,B102)</f>
        <v>0</v>
      </c>
      <c r="Q102" s="7">
        <f>SUMIFS('1610'!N:N,'1610'!H:H,A102,'1610'!C:C,B102)</f>
        <v>2.5</v>
      </c>
      <c r="R102" s="7">
        <f>SUMIFS('1611'!N:N,'1611'!H:H,A102,'1611'!C:C,B102)</f>
        <v>2.5</v>
      </c>
      <c r="S102" s="7">
        <f>SUMIFS('1612'!N:N,'1612'!H:H,A102,'1612'!C:C,B102)</f>
        <v>2.5</v>
      </c>
      <c r="T102" s="7">
        <f>SUMIFS('1701'!N:N,'1701'!H:H,A102,'1701'!C:C,B102)</f>
        <v>2.5</v>
      </c>
      <c r="U102" s="7">
        <f>SUMIFS('1702'!N:N,'1702'!H:H,A102,'1702'!C:C,B102)</f>
        <v>2.5</v>
      </c>
      <c r="V102" s="7">
        <f>SUMIFS('1703'!N:N,'1703'!H:H,A102,'1703'!C:C,B102)</f>
        <v>2.5</v>
      </c>
      <c r="W102" s="7">
        <f>SUMIFS('1704'!N:N,'1704'!H:H,A102,'1704'!C:C,B102)</f>
        <v>2.5</v>
      </c>
      <c r="X102" s="7">
        <f>SUMIFS('1705'!N:N,'1705'!H:H,A102,'1705'!C:C,B102)</f>
        <v>2.5</v>
      </c>
      <c r="Y102" s="7">
        <f>SUMIFS('1706'!N:N,'1706'!H:H,A102,'1706'!C:C,B102)</f>
        <v>2.5</v>
      </c>
      <c r="Z102" s="7">
        <f>SUMIFS('1707'!N:N,'1707'!H:H,A102,'1707'!C:C,B102)</f>
        <v>2.5</v>
      </c>
      <c r="AA102" s="7">
        <f>SUMIFS('1708'!N:N,'1708'!H:H,A102,'1708'!C:C,B102)</f>
        <v>3.09</v>
      </c>
      <c r="AB102" s="7">
        <f>SUMIFS('1709'!N:N,'1709'!H:H,A102,'1709'!C:C,B102)</f>
        <v>2.5</v>
      </c>
      <c r="AC102" s="7">
        <f>SUMIFS('1710'!N:N,'1710'!H:H,A102,'1710'!C:C,B102)</f>
        <v>2.5</v>
      </c>
      <c r="AD102" s="7">
        <f>SUMIFS('1711'!N:N,'1711'!H:H,A102,'1711'!C:C,B102)</f>
        <v>2.5</v>
      </c>
      <c r="AE102" s="7">
        <f>SUMIFS('1712'!N:N,'1712'!H:H,A102,'1712'!C:C,B102)</f>
        <v>2.5</v>
      </c>
      <c r="AF102" s="7">
        <f>SUMIFS('1801'!N:N,'1801'!H:H,A102,'1801'!C:C,B102)</f>
        <v>3.1</v>
      </c>
      <c r="AG102" s="7">
        <f>SUMIFS('1802'!N:N,'1802'!H:H,A102,'1802'!C:C,B102)</f>
        <v>3.1</v>
      </c>
      <c r="AH102" s="7">
        <f t="shared" si="2"/>
        <v>44.29</v>
      </c>
    </row>
    <row r="103" spans="1:34">
      <c r="A103" s="5" t="s">
        <v>118</v>
      </c>
      <c r="B103" s="6" t="s">
        <v>23</v>
      </c>
      <c r="C103" s="7">
        <f>SUMIFS('1508'!N:N,'1508'!H:H,A103,'1508'!C:C,B103)</f>
        <v>0</v>
      </c>
      <c r="D103" s="7">
        <f>SUMIFS('1509'!N:N,'1509'!H:H,A103,'1509'!C:C,B103)</f>
        <v>0</v>
      </c>
      <c r="E103" s="7">
        <f>SUMIFS('1510'!N:N,'1510'!H:H,A103,'1510'!C:C,B103)</f>
        <v>0</v>
      </c>
      <c r="F103" s="7">
        <f>SUMIFS('1511'!N:N,'1511'!H:H,A103,'1511'!C:C,B103)</f>
        <v>0</v>
      </c>
      <c r="G103" s="7">
        <f>SUMIFS('1512'!N:N,'1512'!H:H,A103,'1512'!C:C,B103)</f>
        <v>0</v>
      </c>
      <c r="H103" s="7">
        <f>SUMIFS('1601'!N:N,'1601'!H:H,A103,'1601'!C:C,B103)</f>
        <v>0</v>
      </c>
      <c r="I103" s="7">
        <f>SUMIFS('1602'!N:N,'1602'!H:H,A103,'1602'!C:C,B103)</f>
        <v>0</v>
      </c>
      <c r="J103" s="7">
        <f>SUMIFS('1603'!N:N,'1603'!H:H,A103,'1603'!C:C,B103)</f>
        <v>30.1</v>
      </c>
      <c r="K103" s="7">
        <f>SUMIFS('1604'!N:N,'1604'!H:H,A103,'1604'!C:C,B103)</f>
        <v>113.2</v>
      </c>
      <c r="L103" s="7">
        <f>SUMIFS('1605'!N:N,'1605'!H:H,A103,'1605'!C:C,B103)</f>
        <v>130.36</v>
      </c>
      <c r="M103" s="7">
        <f>SUMIFS('1606'!N:N,'1606'!H:H,A103,'1606'!C:C,B103)</f>
        <v>144.51</v>
      </c>
      <c r="N103" s="7">
        <f>SUMIFS('1607'!N:N,'1607'!H:H,A103,'1607'!C:C,B103)</f>
        <v>148.75</v>
      </c>
      <c r="O103" s="7">
        <f>SUMIFS('1608'!N:N,'1608'!H:H,A103,'1608'!C:C,B103)</f>
        <v>168.31</v>
      </c>
      <c r="P103" s="7">
        <f>SUMIFS('1609'!N:N,'1609'!H:H,A103,'1609'!C:C,B103)</f>
        <v>201.68</v>
      </c>
      <c r="Q103" s="7">
        <f>SUMIFS('1610'!N:N,'1610'!H:H,A103,'1610'!C:C,B103)</f>
        <v>216.14</v>
      </c>
      <c r="R103" s="7">
        <f>SUMIFS('1611'!N:N,'1611'!H:H,A103,'1611'!C:C,B103)</f>
        <v>108.81</v>
      </c>
      <c r="S103" s="7">
        <f>SUMIFS('1612'!N:N,'1612'!H:H,A103,'1612'!C:C,B103)</f>
        <v>148.05</v>
      </c>
      <c r="T103" s="7">
        <f>SUMIFS('1701'!N:N,'1701'!H:H,A103,'1701'!C:C,B103)</f>
        <v>184.71</v>
      </c>
      <c r="U103" s="7">
        <f>SUMIFS('1702'!N:N,'1702'!H:H,A103,'1702'!C:C,B103)</f>
        <v>194.2</v>
      </c>
      <c r="V103" s="7">
        <f>SUMIFS('1703'!N:N,'1703'!H:H,A103,'1703'!C:C,B103)</f>
        <v>205.38</v>
      </c>
      <c r="W103" s="7">
        <f>SUMIFS('1704'!N:N,'1704'!H:H,A103,'1704'!C:C,B103)</f>
        <v>194.05</v>
      </c>
      <c r="X103" s="7">
        <f>SUMIFS('1705'!N:N,'1705'!H:H,A103,'1705'!C:C,B103)</f>
        <v>138.74</v>
      </c>
      <c r="Y103" s="7">
        <f>SUMIFS('1706'!N:N,'1706'!H:H,A103,'1706'!C:C,B103)</f>
        <v>87.5</v>
      </c>
      <c r="Z103" s="7">
        <f>SUMIFS('1707'!N:N,'1707'!H:H,A103,'1707'!C:C,B103)</f>
        <v>160.65</v>
      </c>
      <c r="AA103" s="7">
        <f>SUMIFS('1708'!N:N,'1708'!H:H,A103,'1708'!C:C,B103)</f>
        <v>183.19</v>
      </c>
      <c r="AB103" s="7">
        <f>SUMIFS('1709'!N:N,'1709'!H:H,A103,'1709'!C:C,B103)</f>
        <v>163.46</v>
      </c>
      <c r="AC103" s="7">
        <f>SUMIFS('1710'!N:N,'1710'!H:H,A103,'1710'!C:C,B103)</f>
        <v>168.34</v>
      </c>
      <c r="AD103" s="7">
        <f>SUMIFS('1711'!N:N,'1711'!H:H,A103,'1711'!C:C,B103)</f>
        <v>166.02</v>
      </c>
      <c r="AE103" s="7">
        <f>SUMIFS('1712'!N:N,'1712'!H:H,A103,'1712'!C:C,B103)</f>
        <v>167.88</v>
      </c>
      <c r="AF103" s="7">
        <f>SUMIFS('1801'!N:N,'1801'!H:H,A103,'1801'!C:C,B103)</f>
        <v>129.05</v>
      </c>
      <c r="AG103" s="7">
        <f>SUMIFS('1802'!N:N,'1802'!H:H,A103,'1802'!C:C,B103)</f>
        <v>129.05</v>
      </c>
      <c r="AH103" s="7">
        <f t="shared" si="2"/>
        <v>3682.13</v>
      </c>
    </row>
    <row r="104" spans="1:34">
      <c r="A104" s="5" t="s">
        <v>191</v>
      </c>
      <c r="B104" s="6" t="s">
        <v>16</v>
      </c>
      <c r="C104" s="7">
        <f>SUMIFS('1508'!N:N,'1508'!H:H,A104,'1508'!C:C,B104)</f>
        <v>0</v>
      </c>
      <c r="D104" s="7">
        <f>SUMIFS('1509'!N:N,'1509'!H:H,A104,'1509'!C:C,B104)</f>
        <v>0</v>
      </c>
      <c r="E104" s="7">
        <f>SUMIFS('1510'!N:N,'1510'!H:H,A104,'1510'!C:C,B104)</f>
        <v>0</v>
      </c>
      <c r="F104" s="7">
        <f>SUMIFS('1511'!N:N,'1511'!H:H,A104,'1511'!C:C,B104)</f>
        <v>0</v>
      </c>
      <c r="G104" s="7">
        <f>SUMIFS('1512'!N:N,'1512'!H:H,A104,'1512'!C:C,B104)</f>
        <v>0</v>
      </c>
      <c r="H104" s="7">
        <f>SUMIFS('1601'!N:N,'1601'!H:H,A104,'1601'!C:C,B104)</f>
        <v>0</v>
      </c>
      <c r="I104" s="7">
        <f>SUMIFS('1602'!N:N,'1602'!H:H,A104,'1602'!C:C,B104)</f>
        <v>0</v>
      </c>
      <c r="J104" s="7">
        <f>SUMIFS('1603'!N:N,'1603'!H:H,A104,'1603'!C:C,B104)</f>
        <v>0</v>
      </c>
      <c r="K104" s="7">
        <f>SUMIFS('1604'!N:N,'1604'!H:H,A104,'1604'!C:C,B104)</f>
        <v>0</v>
      </c>
      <c r="L104" s="7">
        <f>SUMIFS('1605'!N:N,'1605'!H:H,A104,'1605'!C:C,B104)</f>
        <v>0</v>
      </c>
      <c r="M104" s="7">
        <f>SUMIFS('1606'!N:N,'1606'!H:H,A104,'1606'!C:C,B104)</f>
        <v>0</v>
      </c>
      <c r="N104" s="7">
        <f>SUMIFS('1607'!N:N,'1607'!H:H,A104,'1607'!C:C,B104)</f>
        <v>0</v>
      </c>
      <c r="O104" s="7">
        <f>SUMIFS('1608'!N:N,'1608'!H:H,A104,'1608'!C:C,B104)</f>
        <v>12.5</v>
      </c>
      <c r="P104" s="7">
        <f>SUMIFS('1609'!N:N,'1609'!H:H,A104,'1609'!C:C,B104)</f>
        <v>34.33</v>
      </c>
      <c r="Q104" s="7">
        <f>SUMIFS('1610'!N:N,'1610'!H:H,A104,'1610'!C:C,B104)</f>
        <v>34.62</v>
      </c>
      <c r="R104" s="7">
        <f>SUMIFS('1611'!N:N,'1611'!H:H,A104,'1611'!C:C,B104)</f>
        <v>36.8</v>
      </c>
      <c r="S104" s="7">
        <f>SUMIFS('1612'!N:N,'1612'!H:H,A104,'1612'!C:C,B104)</f>
        <v>38.75</v>
      </c>
      <c r="T104" s="7">
        <f>SUMIFS('1701'!N:N,'1701'!H:H,A104,'1701'!C:C,B104)</f>
        <v>41.97</v>
      </c>
      <c r="U104" s="7">
        <f>SUMIFS('1702'!N:N,'1702'!H:H,A104,'1702'!C:C,B104)</f>
        <v>37.99</v>
      </c>
      <c r="V104" s="7">
        <f>SUMIFS('1703'!N:N,'1703'!H:H,A104,'1703'!C:C,B104)</f>
        <v>40.28</v>
      </c>
      <c r="W104" s="7">
        <f>SUMIFS('1704'!N:N,'1704'!H:H,A104,'1704'!C:C,B104)</f>
        <v>37.9</v>
      </c>
      <c r="X104" s="7">
        <f>SUMIFS('1705'!N:N,'1705'!H:H,A104,'1705'!C:C,B104)</f>
        <v>32.5</v>
      </c>
      <c r="Y104" s="7">
        <f>SUMIFS('1706'!N:N,'1706'!H:H,A104,'1706'!C:C,B104)</f>
        <v>35.26</v>
      </c>
      <c r="Z104" s="7">
        <f>SUMIFS('1707'!N:N,'1707'!H:H,A104,'1707'!C:C,B104)</f>
        <v>36.53</v>
      </c>
      <c r="AA104" s="7">
        <f>SUMIFS('1708'!N:N,'1708'!H:H,A104,'1708'!C:C,B104)</f>
        <v>32.66</v>
      </c>
      <c r="AB104" s="7">
        <f>SUMIFS('1709'!N:N,'1709'!H:H,A104,'1709'!C:C,B104)</f>
        <v>32.5</v>
      </c>
      <c r="AC104" s="7">
        <f>SUMIFS('1710'!N:N,'1710'!H:H,A104,'1710'!C:C,B104)</f>
        <v>33</v>
      </c>
      <c r="AD104" s="7">
        <f>SUMIFS('1711'!N:N,'1711'!H:H,A104,'1711'!C:C,B104)</f>
        <v>33.11</v>
      </c>
      <c r="AE104" s="7">
        <f>SUMIFS('1712'!N:N,'1712'!H:H,A104,'1712'!C:C,B104)</f>
        <v>37.69</v>
      </c>
      <c r="AF104" s="7">
        <f>SUMIFS('1801'!N:N,'1801'!H:H,A104,'1801'!C:C,B104)</f>
        <v>35.36</v>
      </c>
      <c r="AG104" s="7">
        <f>SUMIFS('1802'!N:N,'1802'!H:H,A104,'1802'!C:C,B104)</f>
        <v>35.36</v>
      </c>
      <c r="AH104" s="7">
        <f t="shared" si="2"/>
        <v>659.11</v>
      </c>
    </row>
    <row r="105" spans="1:34">
      <c r="A105" s="5" t="s">
        <v>225</v>
      </c>
      <c r="B105" s="6" t="s">
        <v>23</v>
      </c>
      <c r="C105" s="7">
        <f>SUMIFS('1508'!N:N,'1508'!H:H,A105,'1508'!C:C,B105)</f>
        <v>0</v>
      </c>
      <c r="D105" s="7">
        <f>SUMIFS('1509'!N:N,'1509'!H:H,A105,'1509'!C:C,B105)</f>
        <v>0</v>
      </c>
      <c r="E105" s="7">
        <f>SUMIFS('1510'!N:N,'1510'!H:H,A105,'1510'!C:C,B105)</f>
        <v>0</v>
      </c>
      <c r="F105" s="7">
        <f>SUMIFS('1511'!N:N,'1511'!H:H,A105,'1511'!C:C,B105)</f>
        <v>0</v>
      </c>
      <c r="G105" s="7">
        <f>SUMIFS('1512'!N:N,'1512'!H:H,A105,'1512'!C:C,B105)</f>
        <v>0</v>
      </c>
      <c r="H105" s="7">
        <f>SUMIFS('1601'!N:N,'1601'!H:H,A105,'1601'!C:C,B105)</f>
        <v>0</v>
      </c>
      <c r="I105" s="7">
        <f>SUMIFS('1602'!N:N,'1602'!H:H,A105,'1602'!C:C,B105)</f>
        <v>0</v>
      </c>
      <c r="J105" s="7">
        <f>SUMIFS('1603'!N:N,'1603'!H:H,A105,'1603'!C:C,B105)</f>
        <v>0</v>
      </c>
      <c r="K105" s="7">
        <f>SUMIFS('1604'!N:N,'1604'!H:H,A105,'1604'!C:C,B105)</f>
        <v>0</v>
      </c>
      <c r="L105" s="7">
        <f>SUMIFS('1605'!N:N,'1605'!H:H,A105,'1605'!C:C,B105)</f>
        <v>0</v>
      </c>
      <c r="M105" s="7">
        <f>SUMIFS('1606'!N:N,'1606'!H:H,A105,'1606'!C:C,B105)</f>
        <v>0</v>
      </c>
      <c r="N105" s="7">
        <f>SUMIFS('1607'!N:N,'1607'!H:H,A105,'1607'!C:C,B105)</f>
        <v>0</v>
      </c>
      <c r="O105" s="7">
        <f>SUMIFS('1608'!N:N,'1608'!H:H,A105,'1608'!C:C,B105)</f>
        <v>0</v>
      </c>
      <c r="P105" s="7">
        <f>SUMIFS('1609'!N:N,'1609'!H:H,A105,'1609'!C:C,B105)</f>
        <v>0</v>
      </c>
      <c r="Q105" s="7">
        <f>SUMIFS('1610'!N:N,'1610'!H:H,A105,'1610'!C:C,B105)</f>
        <v>0</v>
      </c>
      <c r="R105" s="7">
        <f>SUMIFS('1611'!N:N,'1611'!H:H,A105,'1611'!C:C,B105)</f>
        <v>0</v>
      </c>
      <c r="S105" s="7">
        <f>SUMIFS('1612'!N:N,'1612'!H:H,A105,'1612'!C:C,B105)</f>
        <v>0.01</v>
      </c>
      <c r="T105" s="7">
        <f>SUMIFS('1701'!N:N,'1701'!H:H,A105,'1701'!C:C,B105)</f>
        <v>671.42</v>
      </c>
      <c r="U105" s="7">
        <f>SUMIFS('1702'!N:N,'1702'!H:H,A105,'1702'!C:C,B105)</f>
        <v>0</v>
      </c>
      <c r="V105" s="7">
        <f>SUMIFS('1703'!N:N,'1703'!H:H,A105,'1703'!C:C,B105)</f>
        <v>0</v>
      </c>
      <c r="W105" s="7">
        <f>SUMIFS('1704'!N:N,'1704'!H:H,A105,'1704'!C:C,B105)</f>
        <v>0</v>
      </c>
      <c r="X105" s="7">
        <f>SUMIFS('1705'!N:N,'1705'!H:H,A105,'1705'!C:C,B105)</f>
        <v>0</v>
      </c>
      <c r="Y105" s="7">
        <f>SUMIFS('1706'!N:N,'1706'!H:H,A105,'1706'!C:C,B105)</f>
        <v>0</v>
      </c>
      <c r="Z105" s="7">
        <f>SUMIFS('1707'!N:N,'1707'!H:H,A105,'1707'!C:C,B105)</f>
        <v>0</v>
      </c>
      <c r="AA105" s="7">
        <f>SUMIFS('1708'!N:N,'1708'!H:H,A105,'1708'!C:C,B105)</f>
        <v>0</v>
      </c>
      <c r="AB105" s="7">
        <f>SUMIFS('1709'!N:N,'1709'!H:H,A105,'1709'!C:C,B105)</f>
        <v>0</v>
      </c>
      <c r="AC105" s="7">
        <f>SUMIFS('1710'!N:N,'1710'!H:H,A105,'1710'!C:C,B105)</f>
        <v>1306.58</v>
      </c>
      <c r="AD105" s="7">
        <f>SUMIFS('1711'!N:N,'1711'!H:H,A105,'1711'!C:C,B105)</f>
        <v>0</v>
      </c>
      <c r="AE105" s="7">
        <f>SUMIFS('1712'!N:N,'1712'!H:H,A105,'1712'!C:C,B105)</f>
        <v>0</v>
      </c>
      <c r="AF105" s="7">
        <f>SUMIFS('1801'!N:N,'1801'!H:H,A105,'1801'!C:C,B105)</f>
        <v>0</v>
      </c>
      <c r="AG105" s="7">
        <f>SUMIFS('1802'!N:N,'1802'!H:H,A105,'1802'!C:C,B105)</f>
        <v>0</v>
      </c>
      <c r="AH105" s="7">
        <f t="shared" si="2"/>
        <v>1978.01</v>
      </c>
    </row>
    <row r="106" spans="1:34">
      <c r="A106" s="5" t="s">
        <v>147</v>
      </c>
      <c r="B106" s="6" t="s">
        <v>67</v>
      </c>
      <c r="C106" s="7">
        <f>SUMIFS('1508'!N:N,'1508'!H:H,A106,'1508'!C:C,B106)</f>
        <v>0</v>
      </c>
      <c r="D106" s="7">
        <f>SUMIFS('1509'!N:N,'1509'!H:H,A106,'1509'!C:C,B106)</f>
        <v>0</v>
      </c>
      <c r="E106" s="7">
        <f>SUMIFS('1510'!N:N,'1510'!H:H,A106,'1510'!C:C,B106)</f>
        <v>0</v>
      </c>
      <c r="F106" s="7">
        <f>SUMIFS('1511'!N:N,'1511'!H:H,A106,'1511'!C:C,B106)</f>
        <v>0</v>
      </c>
      <c r="G106" s="7">
        <f>SUMIFS('1512'!N:N,'1512'!H:H,A106,'1512'!C:C,B106)</f>
        <v>0</v>
      </c>
      <c r="H106" s="7">
        <f>SUMIFS('1601'!N:N,'1601'!H:H,A106,'1601'!C:C,B106)</f>
        <v>0</v>
      </c>
      <c r="I106" s="7">
        <f>SUMIFS('1602'!N:N,'1602'!H:H,A106,'1602'!C:C,B106)</f>
        <v>0</v>
      </c>
      <c r="J106" s="7">
        <f>SUMIFS('1603'!N:N,'1603'!H:H,A106,'1603'!C:C,B106)</f>
        <v>0</v>
      </c>
      <c r="K106" s="7">
        <f>SUMIFS('1604'!N:N,'1604'!H:H,A106,'1604'!C:C,B106)</f>
        <v>0</v>
      </c>
      <c r="L106" s="7">
        <f>SUMIFS('1605'!N:N,'1605'!H:H,A106,'1605'!C:C,B106)</f>
        <v>81.87</v>
      </c>
      <c r="M106" s="7">
        <f>SUMIFS('1606'!N:N,'1606'!H:H,A106,'1606'!C:C,B106)</f>
        <v>40</v>
      </c>
      <c r="N106" s="7">
        <f>SUMIFS('1607'!N:N,'1607'!H:H,A106,'1607'!C:C,B106)</f>
        <v>0</v>
      </c>
      <c r="O106" s="7">
        <f>SUMIFS('1608'!N:N,'1608'!H:H,A106,'1608'!C:C,B106)</f>
        <v>0</v>
      </c>
      <c r="P106" s="7">
        <f>SUMIFS('1609'!N:N,'1609'!H:H,A106,'1609'!C:C,B106)</f>
        <v>0</v>
      </c>
      <c r="Q106" s="7">
        <f>SUMIFS('1610'!N:N,'1610'!H:H,A106,'1610'!C:C,B106)</f>
        <v>0</v>
      </c>
      <c r="R106" s="7">
        <f>SUMIFS('1611'!N:N,'1611'!H:H,A106,'1611'!C:C,B106)</f>
        <v>0</v>
      </c>
      <c r="S106" s="7">
        <f>SUMIFS('1612'!N:N,'1612'!H:H,A106,'1612'!C:C,B106)</f>
        <v>0</v>
      </c>
      <c r="T106" s="7">
        <f>SUMIFS('1701'!N:N,'1701'!H:H,A106,'1701'!C:C,B106)</f>
        <v>0</v>
      </c>
      <c r="U106" s="7">
        <f>SUMIFS('1702'!N:N,'1702'!H:H,A106,'1702'!C:C,B106)</f>
        <v>0</v>
      </c>
      <c r="V106" s="7">
        <f>SUMIFS('1703'!N:N,'1703'!H:H,A106,'1703'!C:C,B106)</f>
        <v>0</v>
      </c>
      <c r="W106" s="7">
        <f>SUMIFS('1704'!N:N,'1704'!H:H,A106,'1704'!C:C,B106)</f>
        <v>0</v>
      </c>
      <c r="X106" s="7">
        <f>SUMIFS('1705'!N:N,'1705'!H:H,A106,'1705'!C:C,B106)</f>
        <v>0</v>
      </c>
      <c r="Y106" s="7">
        <f>SUMIFS('1706'!N:N,'1706'!H:H,A106,'1706'!C:C,B106)</f>
        <v>0</v>
      </c>
      <c r="Z106" s="7">
        <f>SUMIFS('1707'!N:N,'1707'!H:H,A106,'1707'!C:C,B106)</f>
        <v>0</v>
      </c>
      <c r="AA106" s="7">
        <f>SUMIFS('1708'!N:N,'1708'!H:H,A106,'1708'!C:C,B106)</f>
        <v>0</v>
      </c>
      <c r="AB106" s="7">
        <f>SUMIFS('1709'!N:N,'1709'!H:H,A106,'1709'!C:C,B106)</f>
        <v>0</v>
      </c>
      <c r="AC106" s="7">
        <f>SUMIFS('1710'!N:N,'1710'!H:H,A106,'1710'!C:C,B106)</f>
        <v>0</v>
      </c>
      <c r="AD106" s="7">
        <f>SUMIFS('1711'!N:N,'1711'!H:H,A106,'1711'!C:C,B106)</f>
        <v>0</v>
      </c>
      <c r="AE106" s="7">
        <f>SUMIFS('1712'!N:N,'1712'!H:H,A106,'1712'!C:C,B106)</f>
        <v>0</v>
      </c>
      <c r="AF106" s="7">
        <f>SUMIFS('1801'!N:N,'1801'!H:H,A106,'1801'!C:C,B106)</f>
        <v>0</v>
      </c>
      <c r="AG106" s="7">
        <f>SUMIFS('1802'!N:N,'1802'!H:H,A106,'1802'!C:C,B106)</f>
        <v>0</v>
      </c>
      <c r="AH106" s="7">
        <f t="shared" si="2"/>
        <v>121.87</v>
      </c>
    </row>
    <row r="107" spans="1:34">
      <c r="A107" s="5" t="s">
        <v>149</v>
      </c>
      <c r="B107" s="6" t="s">
        <v>20</v>
      </c>
      <c r="C107" s="7">
        <f>SUMIFS('1508'!N:N,'1508'!H:H,A107,'1508'!C:C,B107)</f>
        <v>0</v>
      </c>
      <c r="D107" s="7">
        <f>SUMIFS('1509'!N:N,'1509'!H:H,A107,'1509'!C:C,B107)</f>
        <v>0</v>
      </c>
      <c r="E107" s="7">
        <f>SUMIFS('1510'!N:N,'1510'!H:H,A107,'1510'!C:C,B107)</f>
        <v>0</v>
      </c>
      <c r="F107" s="7">
        <f>SUMIFS('1511'!N:N,'1511'!H:H,A107,'1511'!C:C,B107)</f>
        <v>0</v>
      </c>
      <c r="G107" s="7">
        <f>SUMIFS('1512'!N:N,'1512'!H:H,A107,'1512'!C:C,B107)</f>
        <v>0</v>
      </c>
      <c r="H107" s="7">
        <f>SUMIFS('1601'!N:N,'1601'!H:H,A107,'1601'!C:C,B107)</f>
        <v>0</v>
      </c>
      <c r="I107" s="7">
        <f>SUMIFS('1602'!N:N,'1602'!H:H,A107,'1602'!C:C,B107)</f>
        <v>0</v>
      </c>
      <c r="J107" s="7">
        <f>SUMIFS('1603'!N:N,'1603'!H:H,A107,'1603'!C:C,B107)</f>
        <v>0</v>
      </c>
      <c r="K107" s="7">
        <f>SUMIFS('1604'!N:N,'1604'!H:H,A107,'1604'!C:C,B107)</f>
        <v>0</v>
      </c>
      <c r="L107" s="7">
        <f>SUMIFS('1605'!N:N,'1605'!H:H,A107,'1605'!C:C,B107)</f>
        <v>5</v>
      </c>
      <c r="M107" s="7">
        <f>SUMIFS('1606'!N:N,'1606'!H:H,A107,'1606'!C:C,B107)</f>
        <v>0</v>
      </c>
      <c r="N107" s="7">
        <f>SUMIFS('1607'!N:N,'1607'!H:H,A107,'1607'!C:C,B107)</f>
        <v>0</v>
      </c>
      <c r="O107" s="7">
        <f>SUMIFS('1608'!N:N,'1608'!H:H,A107,'1608'!C:C,B107)</f>
        <v>0</v>
      </c>
      <c r="P107" s="7">
        <f>SUMIFS('1609'!N:N,'1609'!H:H,A107,'1609'!C:C,B107)</f>
        <v>0</v>
      </c>
      <c r="Q107" s="7">
        <f>SUMIFS('1610'!N:N,'1610'!H:H,A107,'1610'!C:C,B107)</f>
        <v>0</v>
      </c>
      <c r="R107" s="7">
        <f>SUMIFS('1611'!N:N,'1611'!H:H,A107,'1611'!C:C,B107)</f>
        <v>0</v>
      </c>
      <c r="S107" s="7">
        <f>SUMIFS('1612'!N:N,'1612'!H:H,A107,'1612'!C:C,B107)</f>
        <v>0</v>
      </c>
      <c r="T107" s="7">
        <f>SUMIFS('1701'!N:N,'1701'!H:H,A107,'1701'!C:C,B107)</f>
        <v>0</v>
      </c>
      <c r="U107" s="7">
        <f>SUMIFS('1702'!N:N,'1702'!H:H,A107,'1702'!C:C,B107)</f>
        <v>0</v>
      </c>
      <c r="V107" s="7">
        <f>SUMIFS('1703'!N:N,'1703'!H:H,A107,'1703'!C:C,B107)</f>
        <v>0</v>
      </c>
      <c r="W107" s="7">
        <f>SUMIFS('1704'!N:N,'1704'!H:H,A107,'1704'!C:C,B107)</f>
        <v>0</v>
      </c>
      <c r="X107" s="7">
        <f>SUMIFS('1705'!N:N,'1705'!H:H,A107,'1705'!C:C,B107)</f>
        <v>0</v>
      </c>
      <c r="Y107" s="7">
        <f>SUMIFS('1706'!N:N,'1706'!H:H,A107,'1706'!C:C,B107)</f>
        <v>0</v>
      </c>
      <c r="Z107" s="7">
        <f>SUMIFS('1707'!N:N,'1707'!H:H,A107,'1707'!C:C,B107)</f>
        <v>0</v>
      </c>
      <c r="AA107" s="7">
        <f>SUMIFS('1708'!N:N,'1708'!H:H,A107,'1708'!C:C,B107)</f>
        <v>0</v>
      </c>
      <c r="AB107" s="7">
        <f>SUMIFS('1709'!N:N,'1709'!H:H,A107,'1709'!C:C,B107)</f>
        <v>0</v>
      </c>
      <c r="AC107" s="7">
        <f>SUMIFS('1710'!N:N,'1710'!H:H,A107,'1710'!C:C,B107)</f>
        <v>0</v>
      </c>
      <c r="AD107" s="7">
        <f>SUMIFS('1711'!N:N,'1711'!H:H,A107,'1711'!C:C,B107)</f>
        <v>0</v>
      </c>
      <c r="AE107" s="7">
        <f>SUMIFS('1712'!N:N,'1712'!H:H,A107,'1712'!C:C,B107)</f>
        <v>0</v>
      </c>
      <c r="AF107" s="7">
        <f>SUMIFS('1801'!N:N,'1801'!H:H,A107,'1801'!C:C,B107)</f>
        <v>0</v>
      </c>
      <c r="AG107" s="7">
        <f>SUMIFS('1802'!N:N,'1802'!H:H,A107,'1802'!C:C,B107)</f>
        <v>0</v>
      </c>
      <c r="AH107" s="7">
        <f t="shared" si="2"/>
        <v>5</v>
      </c>
    </row>
    <row r="108" spans="1:34">
      <c r="A108" s="5" t="s">
        <v>186</v>
      </c>
      <c r="B108" s="6" t="s">
        <v>23</v>
      </c>
      <c r="C108" s="7">
        <f>SUMIFS('1508'!N:N,'1508'!H:H,A108,'1508'!C:C,B108)</f>
        <v>0</v>
      </c>
      <c r="D108" s="7">
        <f>SUMIFS('1509'!N:N,'1509'!H:H,A108,'1509'!C:C,B108)</f>
        <v>0</v>
      </c>
      <c r="E108" s="7">
        <f>SUMIFS('1510'!N:N,'1510'!H:H,A108,'1510'!C:C,B108)</f>
        <v>0</v>
      </c>
      <c r="F108" s="7">
        <f>SUMIFS('1511'!N:N,'1511'!H:H,A108,'1511'!C:C,B108)</f>
        <v>0</v>
      </c>
      <c r="G108" s="7">
        <f>SUMIFS('1512'!N:N,'1512'!H:H,A108,'1512'!C:C,B108)</f>
        <v>0</v>
      </c>
      <c r="H108" s="7">
        <f>SUMIFS('1601'!N:N,'1601'!H:H,A108,'1601'!C:C,B108)</f>
        <v>0</v>
      </c>
      <c r="I108" s="7">
        <f>SUMIFS('1602'!N:N,'1602'!H:H,A108,'1602'!C:C,B108)</f>
        <v>0</v>
      </c>
      <c r="J108" s="7">
        <f>SUMIFS('1603'!N:N,'1603'!H:H,A108,'1603'!C:C,B108)</f>
        <v>0</v>
      </c>
      <c r="K108" s="7">
        <f>SUMIFS('1604'!N:N,'1604'!H:H,A108,'1604'!C:C,B108)</f>
        <v>0</v>
      </c>
      <c r="L108" s="7">
        <f>SUMIFS('1605'!N:N,'1605'!H:H,A108,'1605'!C:C,B108)</f>
        <v>0</v>
      </c>
      <c r="M108" s="7">
        <f>SUMIFS('1606'!N:N,'1606'!H:H,A108,'1606'!C:C,B108)</f>
        <v>0</v>
      </c>
      <c r="N108" s="7">
        <f>SUMIFS('1607'!N:N,'1607'!H:H,A108,'1607'!C:C,B108)</f>
        <v>0</v>
      </c>
      <c r="O108" s="7">
        <f>SUMIFS('1608'!N:N,'1608'!H:H,A108,'1608'!C:C,B108)</f>
        <v>0</v>
      </c>
      <c r="P108" s="7">
        <f>SUMIFS('1609'!N:N,'1609'!H:H,A108,'1609'!C:C,B108)</f>
        <v>0</v>
      </c>
      <c r="Q108" s="7">
        <f>SUMIFS('1610'!N:N,'1610'!H:H,A108,'1610'!C:C,B108)</f>
        <v>0</v>
      </c>
      <c r="R108" s="7">
        <f>SUMIFS('1611'!N:N,'1611'!H:H,A108,'1611'!C:C,B108)</f>
        <v>0</v>
      </c>
      <c r="S108" s="7">
        <f>SUMIFS('1612'!N:N,'1612'!H:H,A108,'1612'!C:C,B108)</f>
        <v>0</v>
      </c>
      <c r="T108" s="7">
        <f>SUMIFS('1701'!N:N,'1701'!H:H,A108,'1701'!C:C,B108)</f>
        <v>0</v>
      </c>
      <c r="U108" s="7">
        <f>SUMIFS('1702'!N:N,'1702'!H:H,A108,'1702'!C:C,B108)</f>
        <v>0</v>
      </c>
      <c r="V108" s="7">
        <f>SUMIFS('1703'!N:N,'1703'!H:H,A108,'1703'!C:C,B108)</f>
        <v>0</v>
      </c>
      <c r="W108" s="7">
        <f>SUMIFS('1704'!N:N,'1704'!H:H,A108,'1704'!C:C,B108)</f>
        <v>0</v>
      </c>
      <c r="X108" s="7">
        <f>SUMIFS('1705'!N:N,'1705'!H:H,A108,'1705'!C:C,B108)</f>
        <v>0</v>
      </c>
      <c r="Y108" s="7">
        <f>SUMIFS('1706'!N:N,'1706'!H:H,A108,'1706'!C:C,B108)</f>
        <v>0</v>
      </c>
      <c r="Z108" s="7">
        <f>SUMIFS('1707'!N:N,'1707'!H:H,A108,'1707'!C:C,B108)</f>
        <v>10</v>
      </c>
      <c r="AA108" s="7">
        <f>SUMIFS('1708'!N:N,'1708'!H:H,A108,'1708'!C:C,B108)</f>
        <v>10</v>
      </c>
      <c r="AB108" s="7">
        <f>SUMIFS('1709'!N:N,'1709'!H:H,A108,'1709'!C:C,B108)</f>
        <v>10</v>
      </c>
      <c r="AC108" s="7">
        <f>SUMIFS('1710'!N:N,'1710'!H:H,A108,'1710'!C:C,B108)</f>
        <v>10</v>
      </c>
      <c r="AD108" s="7">
        <f>SUMIFS('1711'!N:N,'1711'!H:H,A108,'1711'!C:C,B108)</f>
        <v>10</v>
      </c>
      <c r="AE108" s="7">
        <f>SUMIFS('1712'!N:N,'1712'!H:H,A108,'1712'!C:C,B108)</f>
        <v>10</v>
      </c>
      <c r="AF108" s="7">
        <f>SUMIFS('1801'!N:N,'1801'!H:H,A108,'1801'!C:C,B108)</f>
        <v>10</v>
      </c>
      <c r="AG108" s="7">
        <f>SUMIFS('1802'!N:N,'1802'!H:H,A108,'1802'!C:C,B108)</f>
        <v>10</v>
      </c>
      <c r="AH108" s="7">
        <f t="shared" si="2"/>
        <v>80</v>
      </c>
    </row>
    <row r="109" spans="1:34">
      <c r="A109" s="5" t="s">
        <v>294</v>
      </c>
      <c r="B109" s="6" t="s">
        <v>26</v>
      </c>
      <c r="C109" s="7">
        <f>SUMIFS('1508'!N:N,'1508'!H:H,A109,'1508'!C:C,B109)</f>
        <v>0</v>
      </c>
      <c r="D109" s="7">
        <f>SUMIFS('1509'!N:N,'1509'!H:H,A109,'1509'!C:C,B109)</f>
        <v>0</v>
      </c>
      <c r="E109" s="7">
        <f>SUMIFS('1510'!N:N,'1510'!H:H,A109,'1510'!C:C,B109)</f>
        <v>0</v>
      </c>
      <c r="F109" s="7">
        <f>SUMIFS('1511'!N:N,'1511'!H:H,A109,'1511'!C:C,B109)</f>
        <v>0</v>
      </c>
      <c r="G109" s="7">
        <f>SUMIFS('1512'!N:N,'1512'!H:H,A109,'1512'!C:C,B109)</f>
        <v>0</v>
      </c>
      <c r="H109" s="7">
        <f>SUMIFS('1601'!N:N,'1601'!H:H,A109,'1601'!C:C,B109)</f>
        <v>0</v>
      </c>
      <c r="I109" s="7">
        <f>SUMIFS('1602'!N:N,'1602'!H:H,A109,'1602'!C:C,B109)</f>
        <v>0</v>
      </c>
      <c r="J109" s="7">
        <f>SUMIFS('1603'!N:N,'1603'!H:H,A109,'1603'!C:C,B109)</f>
        <v>0</v>
      </c>
      <c r="K109" s="7">
        <f>SUMIFS('1604'!N:N,'1604'!H:H,A109,'1604'!C:C,B109)</f>
        <v>0</v>
      </c>
      <c r="L109" s="7">
        <f>SUMIFS('1605'!N:N,'1605'!H:H,A109,'1605'!C:C,B109)</f>
        <v>0</v>
      </c>
      <c r="M109" s="7">
        <f>SUMIFS('1606'!N:N,'1606'!H:H,A109,'1606'!C:C,B109)</f>
        <v>0</v>
      </c>
      <c r="N109" s="7">
        <f>SUMIFS('1607'!N:N,'1607'!H:H,A109,'1607'!C:C,B109)</f>
        <v>0</v>
      </c>
      <c r="O109" s="7">
        <f>SUMIFS('1608'!N:N,'1608'!H:H,A109,'1608'!C:C,B109)</f>
        <v>0</v>
      </c>
      <c r="P109" s="7">
        <f>SUMIFS('1609'!N:N,'1609'!H:H,A109,'1609'!C:C,B109)</f>
        <v>0</v>
      </c>
      <c r="Q109" s="7">
        <f>SUMIFS('1610'!N:N,'1610'!H:H,A109,'1610'!C:C,B109)</f>
        <v>0</v>
      </c>
      <c r="R109" s="7">
        <f>SUMIFS('1611'!N:N,'1611'!H:H,A109,'1611'!C:C,B109)</f>
        <v>0</v>
      </c>
      <c r="S109" s="7">
        <f>SUMIFS('1612'!N:N,'1612'!H:H,A109,'1612'!C:C,B109)</f>
        <v>0</v>
      </c>
      <c r="T109" s="7">
        <f>SUMIFS('1701'!N:N,'1701'!H:H,A109,'1701'!C:C,B109)</f>
        <v>0</v>
      </c>
      <c r="U109" s="7">
        <f>SUMIFS('1702'!N:N,'1702'!H:H,A109,'1702'!C:C,B109)</f>
        <v>0</v>
      </c>
      <c r="V109" s="7">
        <f>SUMIFS('1703'!N:N,'1703'!H:H,A109,'1703'!C:C,B109)</f>
        <v>0</v>
      </c>
      <c r="W109" s="7">
        <f>SUMIFS('1704'!N:N,'1704'!H:H,A109,'1704'!C:C,B109)</f>
        <v>0</v>
      </c>
      <c r="X109" s="7">
        <f>SUMIFS('1705'!N:N,'1705'!H:H,A109,'1705'!C:C,B109)</f>
        <v>0</v>
      </c>
      <c r="Y109" s="7">
        <f>SUMIFS('1706'!N:N,'1706'!H:H,A109,'1706'!C:C,B109)</f>
        <v>0</v>
      </c>
      <c r="Z109" s="7">
        <f>SUMIFS('1707'!N:N,'1707'!H:H,A109,'1707'!C:C,B109)</f>
        <v>0</v>
      </c>
      <c r="AA109" s="7">
        <f>SUMIFS('1708'!N:N,'1708'!H:H,A109,'1708'!C:C,B109)</f>
        <v>0</v>
      </c>
      <c r="AB109" s="7">
        <f>SUMIFS('1709'!N:N,'1709'!H:H,A109,'1709'!C:C,B109)</f>
        <v>0</v>
      </c>
      <c r="AC109" s="7">
        <f>SUMIFS('1710'!N:N,'1710'!H:H,A109,'1710'!C:C,B109)</f>
        <v>0</v>
      </c>
      <c r="AD109" s="7">
        <f>SUMIFS('1711'!N:N,'1711'!H:H,A109,'1711'!C:C,B109)</f>
        <v>40</v>
      </c>
      <c r="AE109" s="7">
        <f>SUMIFS('1712'!N:N,'1712'!H:H,A109,'1712'!C:C,B109)</f>
        <v>40</v>
      </c>
      <c r="AF109" s="7">
        <f>SUMIFS('1801'!N:N,'1801'!H:H,A109,'1801'!C:C,B109)</f>
        <v>40</v>
      </c>
      <c r="AG109" s="7">
        <f>SUMIFS('1802'!N:N,'1802'!H:H,A109,'1802'!C:C,B109)</f>
        <v>40</v>
      </c>
      <c r="AH109" s="7">
        <f t="shared" si="2"/>
        <v>160</v>
      </c>
    </row>
    <row r="110" spans="1:34">
      <c r="A110" s="5" t="s">
        <v>313</v>
      </c>
      <c r="B110" s="6" t="s">
        <v>23</v>
      </c>
      <c r="C110" s="7">
        <f>SUMIFS('1508'!N:N,'1508'!H:H,A110,'1508'!C:C,B110)</f>
        <v>0</v>
      </c>
      <c r="D110" s="7">
        <f>SUMIFS('1509'!N:N,'1509'!H:H,A110,'1509'!C:C,B110)</f>
        <v>0</v>
      </c>
      <c r="E110" s="7">
        <f>SUMIFS('1510'!N:N,'1510'!H:H,A110,'1510'!C:C,B110)</f>
        <v>0</v>
      </c>
      <c r="F110" s="7">
        <f>SUMIFS('1511'!N:N,'1511'!H:H,A110,'1511'!C:C,B110)</f>
        <v>0</v>
      </c>
      <c r="G110" s="7">
        <f>SUMIFS('1512'!N:N,'1512'!H:H,A110,'1512'!C:C,B110)</f>
        <v>0</v>
      </c>
      <c r="H110" s="7">
        <f>SUMIFS('1601'!N:N,'1601'!H:H,A110,'1601'!C:C,B110)</f>
        <v>0</v>
      </c>
      <c r="I110" s="7">
        <f>SUMIFS('1602'!N:N,'1602'!H:H,A110,'1602'!C:C,B110)</f>
        <v>0</v>
      </c>
      <c r="J110" s="7">
        <f>SUMIFS('1603'!N:N,'1603'!H:H,A110,'1603'!C:C,B110)</f>
        <v>0</v>
      </c>
      <c r="K110" s="7">
        <f>SUMIFS('1604'!N:N,'1604'!H:H,A110,'1604'!C:C,B110)</f>
        <v>0</v>
      </c>
      <c r="L110" s="7">
        <f>SUMIFS('1605'!N:N,'1605'!H:H,A110,'1605'!C:C,B110)</f>
        <v>0</v>
      </c>
      <c r="M110" s="7">
        <f>SUMIFS('1606'!N:N,'1606'!H:H,A110,'1606'!C:C,B110)</f>
        <v>0</v>
      </c>
      <c r="N110" s="7">
        <f>SUMIFS('1607'!N:N,'1607'!H:H,A110,'1607'!C:C,B110)</f>
        <v>0</v>
      </c>
      <c r="O110" s="7">
        <f>SUMIFS('1608'!N:N,'1608'!H:H,A110,'1608'!C:C,B110)</f>
        <v>0</v>
      </c>
      <c r="P110" s="7">
        <f>SUMIFS('1609'!N:N,'1609'!H:H,A110,'1609'!C:C,B110)</f>
        <v>0</v>
      </c>
      <c r="Q110" s="7">
        <f>SUMIFS('1610'!N:N,'1610'!H:H,A110,'1610'!C:C,B110)</f>
        <v>0</v>
      </c>
      <c r="R110" s="7">
        <f>SUMIFS('1611'!N:N,'1611'!H:H,A110,'1611'!C:C,B110)</f>
        <v>0</v>
      </c>
      <c r="S110" s="7">
        <f>SUMIFS('1612'!N:N,'1612'!H:H,A110,'1612'!C:C,B110)</f>
        <v>0</v>
      </c>
      <c r="T110" s="7">
        <f>SUMIFS('1701'!N:N,'1701'!H:H,A110,'1701'!C:C,B110)</f>
        <v>0</v>
      </c>
      <c r="U110" s="7">
        <f>SUMIFS('1702'!N:N,'1702'!H:H,A110,'1702'!C:C,B110)</f>
        <v>0</v>
      </c>
      <c r="V110" s="7">
        <f>SUMIFS('1703'!N:N,'1703'!H:H,A110,'1703'!C:C,B110)</f>
        <v>0</v>
      </c>
      <c r="W110" s="7">
        <f>SUMIFS('1704'!N:N,'1704'!H:H,A110,'1704'!C:C,B110)</f>
        <v>0</v>
      </c>
      <c r="X110" s="7">
        <f>SUMIFS('1705'!N:N,'1705'!H:H,A110,'1705'!C:C,B110)</f>
        <v>0</v>
      </c>
      <c r="Y110" s="7">
        <f>SUMIFS('1706'!N:N,'1706'!H:H,A110,'1706'!C:C,B110)</f>
        <v>0</v>
      </c>
      <c r="Z110" s="7">
        <f>SUMIFS('1707'!N:N,'1707'!H:H,A110,'1707'!C:C,B110)</f>
        <v>0</v>
      </c>
      <c r="AA110" s="7">
        <f>SUMIFS('1708'!N:N,'1708'!H:H,A110,'1708'!C:C,B110)</f>
        <v>0</v>
      </c>
      <c r="AB110" s="7">
        <f>SUMIFS('1709'!N:N,'1709'!H:H,A110,'1709'!C:C,B110)</f>
        <v>0</v>
      </c>
      <c r="AC110" s="7">
        <f>SUMIFS('1710'!N:N,'1710'!H:H,A110,'1710'!C:C,B110)</f>
        <v>0</v>
      </c>
      <c r="AD110" s="7">
        <f>SUMIFS('1711'!N:N,'1711'!H:H,A110,'1711'!C:C,B110)</f>
        <v>0</v>
      </c>
      <c r="AE110" s="7">
        <f>SUMIFS('1712'!N:N,'1712'!H:H,A110,'1712'!C:C,B110)</f>
        <v>0</v>
      </c>
      <c r="AF110" s="7">
        <f>SUMIFS('1801'!N:N,'1801'!H:H,A110,'1801'!C:C,B110)</f>
        <v>0</v>
      </c>
      <c r="AG110" s="7">
        <f>SUMIFS('1802'!N:N,'1802'!H:H,A110,'1802'!C:C,B110)</f>
        <v>0</v>
      </c>
      <c r="AH110" s="7">
        <f t="shared" si="2"/>
        <v>0</v>
      </c>
    </row>
    <row r="111" spans="1:34">
      <c r="A111" s="5" t="s">
        <v>80</v>
      </c>
      <c r="B111" s="6" t="s">
        <v>23</v>
      </c>
      <c r="C111" s="7">
        <f>SUMIFS('1508'!N:N,'1508'!H:H,A111,'1508'!C:C,B111)</f>
        <v>0</v>
      </c>
      <c r="D111" s="7">
        <f>SUMIFS('1509'!N:N,'1509'!H:H,A111,'1509'!C:C,B111)</f>
        <v>0</v>
      </c>
      <c r="E111" s="7">
        <f>SUMIFS('1510'!N:N,'1510'!H:H,A111,'1510'!C:C,B111)</f>
        <v>0</v>
      </c>
      <c r="F111" s="7">
        <f>SUMIFS('1511'!N:N,'1511'!H:H,A111,'1511'!C:C,B111)</f>
        <v>0</v>
      </c>
      <c r="G111" s="7">
        <f>SUMIFS('1512'!N:N,'1512'!H:H,A111,'1512'!C:C,B111)</f>
        <v>0</v>
      </c>
      <c r="H111" s="7">
        <f>SUMIFS('1601'!N:N,'1601'!H:H,A111,'1601'!C:C,B111)</f>
        <v>0</v>
      </c>
      <c r="I111" s="7">
        <f>SUMIFS('1602'!N:N,'1602'!H:H,A111,'1602'!C:C,B111)</f>
        <v>0</v>
      </c>
      <c r="J111" s="7">
        <f>SUMIFS('1603'!N:N,'1603'!H:H,A111,'1603'!C:C,B111)</f>
        <v>0</v>
      </c>
      <c r="K111" s="7">
        <f>SUMIFS('1604'!N:N,'1604'!H:H,A111,'1604'!C:C,B111)</f>
        <v>0</v>
      </c>
      <c r="L111" s="7">
        <f>SUMIFS('1605'!N:N,'1605'!H:H,A111,'1605'!C:C,B111)</f>
        <v>0</v>
      </c>
      <c r="M111" s="7">
        <f>SUMIFS('1606'!N:N,'1606'!H:H,A111,'1606'!C:C,B111)</f>
        <v>25.93</v>
      </c>
      <c r="N111" s="7">
        <f>SUMIFS('1607'!N:N,'1607'!H:H,A111,'1607'!C:C,B111)</f>
        <v>23.87</v>
      </c>
      <c r="O111" s="7">
        <f>SUMIFS('1608'!N:N,'1608'!H:H,A111,'1608'!C:C,B111)</f>
        <v>20</v>
      </c>
      <c r="P111" s="7">
        <f>SUMIFS('1609'!N:N,'1609'!H:H,A111,'1609'!C:C,B111)</f>
        <v>20</v>
      </c>
      <c r="Q111" s="7">
        <f>SUMIFS('1610'!N:N,'1610'!H:H,A111,'1610'!C:C,B111)</f>
        <v>2.5</v>
      </c>
      <c r="R111" s="7">
        <f>SUMIFS('1611'!N:N,'1611'!H:H,A111,'1611'!C:C,B111)</f>
        <v>28.26</v>
      </c>
      <c r="S111" s="7">
        <f>SUMIFS('1612'!N:N,'1612'!H:H,A111,'1612'!C:C,B111)</f>
        <v>22.44</v>
      </c>
      <c r="T111" s="7">
        <f>SUMIFS('1701'!N:N,'1701'!H:H,A111,'1701'!C:C,B111)</f>
        <v>20</v>
      </c>
      <c r="U111" s="7">
        <f>SUMIFS('1702'!N:N,'1702'!H:H,A111,'1702'!C:C,B111)</f>
        <v>20</v>
      </c>
      <c r="V111" s="7">
        <f>SUMIFS('1703'!N:N,'1703'!H:H,A111,'1703'!C:C,B111)</f>
        <v>20</v>
      </c>
      <c r="W111" s="7">
        <f>SUMIFS('1704'!N:N,'1704'!H:H,A111,'1704'!C:C,B111)</f>
        <v>29.04</v>
      </c>
      <c r="X111" s="7">
        <f>SUMIFS('1705'!N:N,'1705'!H:H,A111,'1705'!C:C,B111)</f>
        <v>32.62</v>
      </c>
      <c r="Y111" s="7">
        <f>SUMIFS('1706'!N:N,'1706'!H:H,A111,'1706'!C:C,B111)</f>
        <v>58.54</v>
      </c>
      <c r="Z111" s="7">
        <f>SUMIFS('1707'!N:N,'1707'!H:H,A111,'1707'!C:C,B111)</f>
        <v>68.54</v>
      </c>
      <c r="AA111" s="7">
        <f>SUMIFS('1708'!N:N,'1708'!H:H,A111,'1708'!C:C,B111)</f>
        <v>57.28</v>
      </c>
      <c r="AB111" s="7">
        <f>SUMIFS('1709'!N:N,'1709'!H:H,A111,'1709'!C:C,B111)</f>
        <v>53.36</v>
      </c>
      <c r="AC111" s="7">
        <f>SUMIFS('1710'!N:N,'1710'!H:H,A111,'1710'!C:C,B111)</f>
        <v>25.71</v>
      </c>
      <c r="AD111" s="7">
        <f>SUMIFS('1711'!N:N,'1711'!H:H,A111,'1711'!C:C,B111)</f>
        <v>35.53</v>
      </c>
      <c r="AE111" s="7">
        <f>SUMIFS('1712'!N:N,'1712'!H:H,A111,'1712'!C:C,B111)</f>
        <v>20.54</v>
      </c>
      <c r="AF111" s="7">
        <f>SUMIFS('1801'!N:N,'1801'!H:H,A111,'1801'!C:C,B111)</f>
        <v>34.67</v>
      </c>
      <c r="AG111" s="7">
        <f>SUMIFS('1802'!N:N,'1802'!H:H,A111,'1802'!C:C,B111)</f>
        <v>34.67</v>
      </c>
      <c r="AH111" s="7">
        <f t="shared" si="2"/>
        <v>653.5</v>
      </c>
    </row>
    <row r="112" spans="1:34">
      <c r="A112" s="5" t="s">
        <v>80</v>
      </c>
      <c r="B112" s="6" t="s">
        <v>26</v>
      </c>
      <c r="C112" s="7">
        <f>SUMIFS('1508'!N:N,'1508'!H:H,A112,'1508'!C:C,B112)</f>
        <v>0</v>
      </c>
      <c r="D112" s="7">
        <f>SUMIFS('1509'!N:N,'1509'!H:H,A112,'1509'!C:C,B112)</f>
        <v>0</v>
      </c>
      <c r="E112" s="7">
        <f>SUMIFS('1510'!N:N,'1510'!H:H,A112,'1510'!C:C,B112)</f>
        <v>0</v>
      </c>
      <c r="F112" s="7">
        <f>SUMIFS('1511'!N:N,'1511'!H:H,A112,'1511'!C:C,B112)</f>
        <v>0</v>
      </c>
      <c r="G112" s="7">
        <f>SUMIFS('1512'!N:N,'1512'!H:H,A112,'1512'!C:C,B112)</f>
        <v>0</v>
      </c>
      <c r="H112" s="7">
        <f>SUMIFS('1601'!N:N,'1601'!H:H,A112,'1601'!C:C,B112)</f>
        <v>0</v>
      </c>
      <c r="I112" s="7">
        <f>SUMIFS('1602'!N:N,'1602'!H:H,A112,'1602'!C:C,B112)</f>
        <v>0</v>
      </c>
      <c r="J112" s="7">
        <f>SUMIFS('1603'!N:N,'1603'!H:H,A112,'1603'!C:C,B112)</f>
        <v>0</v>
      </c>
      <c r="K112" s="7">
        <f>SUMIFS('1604'!N:N,'1604'!H:H,A112,'1604'!C:C,B112)</f>
        <v>0</v>
      </c>
      <c r="L112" s="7">
        <f>SUMIFS('1605'!N:N,'1605'!H:H,A112,'1605'!C:C,B112)</f>
        <v>0</v>
      </c>
      <c r="M112" s="7">
        <f>SUMIFS('1606'!N:N,'1606'!H:H,A112,'1606'!C:C,B112)</f>
        <v>0</v>
      </c>
      <c r="N112" s="7">
        <f>SUMIFS('1607'!N:N,'1607'!H:H,A112,'1607'!C:C,B112)</f>
        <v>0</v>
      </c>
      <c r="O112" s="7">
        <f>SUMIFS('1608'!N:N,'1608'!H:H,A112,'1608'!C:C,B112)</f>
        <v>0</v>
      </c>
      <c r="P112" s="7">
        <f>SUMIFS('1609'!N:N,'1609'!H:H,A112,'1609'!C:C,B112)</f>
        <v>0</v>
      </c>
      <c r="Q112" s="7">
        <f>SUMIFS('1610'!N:N,'1610'!H:H,A112,'1610'!C:C,B112)</f>
        <v>5</v>
      </c>
      <c r="R112" s="7">
        <f>SUMIFS('1611'!N:N,'1611'!H:H,A112,'1611'!C:C,B112)</f>
        <v>5</v>
      </c>
      <c r="S112" s="7">
        <f>SUMIFS('1612'!N:N,'1612'!H:H,A112,'1612'!C:C,B112)</f>
        <v>5</v>
      </c>
      <c r="T112" s="7">
        <f>SUMIFS('1701'!N:N,'1701'!H:H,A112,'1701'!C:C,B112)</f>
        <v>0</v>
      </c>
      <c r="U112" s="7">
        <f>SUMIFS('1702'!N:N,'1702'!H:H,A112,'1702'!C:C,B112)</f>
        <v>0</v>
      </c>
      <c r="V112" s="7">
        <f>SUMIFS('1703'!N:N,'1703'!H:H,A112,'1703'!C:C,B112)</f>
        <v>0</v>
      </c>
      <c r="W112" s="7">
        <f>SUMIFS('1704'!N:N,'1704'!H:H,A112,'1704'!C:C,B112)</f>
        <v>0</v>
      </c>
      <c r="X112" s="7">
        <f>SUMIFS('1705'!N:N,'1705'!H:H,A112,'1705'!C:C,B112)</f>
        <v>0</v>
      </c>
      <c r="Y112" s="7">
        <f>SUMIFS('1706'!N:N,'1706'!H:H,A112,'1706'!C:C,B112)</f>
        <v>0</v>
      </c>
      <c r="Z112" s="7">
        <f>SUMIFS('1707'!N:N,'1707'!H:H,A112,'1707'!C:C,B112)</f>
        <v>0</v>
      </c>
      <c r="AA112" s="7">
        <f>SUMIFS('1708'!N:N,'1708'!H:H,A112,'1708'!C:C,B112)</f>
        <v>0</v>
      </c>
      <c r="AB112" s="7">
        <f>SUMIFS('1709'!N:N,'1709'!H:H,A112,'1709'!C:C,B112)</f>
        <v>0</v>
      </c>
      <c r="AC112" s="7">
        <f>SUMIFS('1710'!N:N,'1710'!H:H,A112,'1710'!C:C,B112)</f>
        <v>0</v>
      </c>
      <c r="AD112" s="7">
        <f>SUMIFS('1711'!N:N,'1711'!H:H,A112,'1711'!C:C,B112)</f>
        <v>0</v>
      </c>
      <c r="AE112" s="7">
        <f>SUMIFS('1712'!N:N,'1712'!H:H,A112,'1712'!C:C,B112)</f>
        <v>0</v>
      </c>
      <c r="AF112" s="7">
        <f>SUMIFS('1801'!N:N,'1801'!H:H,A112,'1801'!C:C,B112)</f>
        <v>0</v>
      </c>
      <c r="AG112" s="7">
        <f>SUMIFS('1802'!N:N,'1802'!H:H,A112,'1802'!C:C,B112)</f>
        <v>0</v>
      </c>
      <c r="AH112" s="7">
        <f t="shared" si="2"/>
        <v>15</v>
      </c>
    </row>
    <row r="113" spans="1:34">
      <c r="A113" s="5" t="s">
        <v>167</v>
      </c>
      <c r="B113" s="6" t="s">
        <v>23</v>
      </c>
      <c r="C113" s="7">
        <f>SUMIFS('1508'!N:N,'1508'!H:H,A113,'1508'!C:C,B113)</f>
        <v>0</v>
      </c>
      <c r="D113" s="7">
        <f>SUMIFS('1509'!N:N,'1509'!H:H,A113,'1509'!C:C,B113)</f>
        <v>0</v>
      </c>
      <c r="E113" s="7">
        <f>SUMIFS('1510'!N:N,'1510'!H:H,A113,'1510'!C:C,B113)</f>
        <v>0</v>
      </c>
      <c r="F113" s="7">
        <f>SUMIFS('1511'!N:N,'1511'!H:H,A113,'1511'!C:C,B113)</f>
        <v>0</v>
      </c>
      <c r="G113" s="7">
        <f>SUMIFS('1512'!N:N,'1512'!H:H,A113,'1512'!C:C,B113)</f>
        <v>0</v>
      </c>
      <c r="H113" s="7">
        <f>SUMIFS('1601'!N:N,'1601'!H:H,A113,'1601'!C:C,B113)</f>
        <v>0</v>
      </c>
      <c r="I113" s="7">
        <f>SUMIFS('1602'!N:N,'1602'!H:H,A113,'1602'!C:C,B113)</f>
        <v>0</v>
      </c>
      <c r="J113" s="7">
        <f>SUMIFS('1603'!N:N,'1603'!H:H,A113,'1603'!C:C,B113)</f>
        <v>0</v>
      </c>
      <c r="K113" s="7">
        <f>SUMIFS('1604'!N:N,'1604'!H:H,A113,'1604'!C:C,B113)</f>
        <v>0</v>
      </c>
      <c r="L113" s="7">
        <f>SUMIFS('1605'!N:N,'1605'!H:H,A113,'1605'!C:C,B113)</f>
        <v>0</v>
      </c>
      <c r="M113" s="7">
        <f>SUMIFS('1606'!N:N,'1606'!H:H,A113,'1606'!C:C,B113)</f>
        <v>750</v>
      </c>
      <c r="N113" s="7">
        <f>SUMIFS('1607'!N:N,'1607'!H:H,A113,'1607'!C:C,B113)</f>
        <v>0</v>
      </c>
      <c r="O113" s="7">
        <f>SUMIFS('1608'!N:N,'1608'!H:H,A113,'1608'!C:C,B113)</f>
        <v>0</v>
      </c>
      <c r="P113" s="7">
        <f>SUMIFS('1609'!N:N,'1609'!H:H,A113,'1609'!C:C,B113)</f>
        <v>0</v>
      </c>
      <c r="Q113" s="7">
        <f>SUMIFS('1610'!N:N,'1610'!H:H,A113,'1610'!C:C,B113)</f>
        <v>0</v>
      </c>
      <c r="R113" s="7">
        <f>SUMIFS('1611'!N:N,'1611'!H:H,A113,'1611'!C:C,B113)</f>
        <v>0</v>
      </c>
      <c r="S113" s="7">
        <f>SUMIFS('1612'!N:N,'1612'!H:H,A113,'1612'!C:C,B113)</f>
        <v>0</v>
      </c>
      <c r="T113" s="7">
        <f>SUMIFS('1701'!N:N,'1701'!H:H,A113,'1701'!C:C,B113)</f>
        <v>0</v>
      </c>
      <c r="U113" s="7">
        <f>SUMIFS('1702'!N:N,'1702'!H:H,A113,'1702'!C:C,B113)</f>
        <v>0</v>
      </c>
      <c r="V113" s="7">
        <f>SUMIFS('1703'!N:N,'1703'!H:H,A113,'1703'!C:C,B113)</f>
        <v>0</v>
      </c>
      <c r="W113" s="7">
        <f>SUMIFS('1704'!N:N,'1704'!H:H,A113,'1704'!C:C,B113)</f>
        <v>266.93</v>
      </c>
      <c r="X113" s="7">
        <f>SUMIFS('1705'!N:N,'1705'!H:H,A113,'1705'!C:C,B113)</f>
        <v>133.93</v>
      </c>
      <c r="Y113" s="7">
        <f>SUMIFS('1706'!N:N,'1706'!H:H,A113,'1706'!C:C,B113)</f>
        <v>86.15</v>
      </c>
      <c r="Z113" s="7">
        <f>SUMIFS('1707'!N:N,'1707'!H:H,A113,'1707'!C:C,B113)</f>
        <v>0</v>
      </c>
      <c r="AA113" s="7">
        <f>SUMIFS('1708'!N:N,'1708'!H:H,A113,'1708'!C:C,B113)</f>
        <v>0</v>
      </c>
      <c r="AB113" s="7">
        <f>SUMIFS('1709'!N:N,'1709'!H:H,A113,'1709'!C:C,B113)</f>
        <v>0.01</v>
      </c>
      <c r="AC113" s="7">
        <f>SUMIFS('1710'!N:N,'1710'!H:H,A113,'1710'!C:C,B113)</f>
        <v>2.2</v>
      </c>
      <c r="AD113" s="7">
        <f>SUMIFS('1711'!N:N,'1711'!H:H,A113,'1711'!C:C,B113)</f>
        <v>0</v>
      </c>
      <c r="AE113" s="7">
        <f>SUMIFS('1712'!N:N,'1712'!H:H,A113,'1712'!C:C,B113)</f>
        <v>0</v>
      </c>
      <c r="AF113" s="7">
        <f>SUMIFS('1801'!N:N,'1801'!H:H,A113,'1801'!C:C,B113)</f>
        <v>23.08</v>
      </c>
      <c r="AG113" s="7">
        <f>SUMIFS('1802'!N:N,'1802'!H:H,A113,'1802'!C:C,B113)</f>
        <v>23.08</v>
      </c>
      <c r="AH113" s="7">
        <f t="shared" si="2"/>
        <v>1285.38</v>
      </c>
    </row>
    <row r="114" spans="1:34">
      <c r="A114" s="5" t="s">
        <v>87</v>
      </c>
      <c r="B114" s="6" t="s">
        <v>23</v>
      </c>
      <c r="C114" s="7">
        <f>SUMIFS('1508'!N:N,'1508'!H:H,A114,'1508'!C:C,B114)</f>
        <v>0</v>
      </c>
      <c r="D114" s="7">
        <f>SUMIFS('1509'!N:N,'1509'!H:H,A114,'1509'!C:C,B114)</f>
        <v>0</v>
      </c>
      <c r="E114" s="7">
        <f>SUMIFS('1510'!N:N,'1510'!H:H,A114,'1510'!C:C,B114)</f>
        <v>0</v>
      </c>
      <c r="F114" s="7">
        <f>SUMIFS('1511'!N:N,'1511'!H:H,A114,'1511'!C:C,B114)</f>
        <v>0</v>
      </c>
      <c r="G114" s="7">
        <f>SUMIFS('1512'!N:N,'1512'!H:H,A114,'1512'!C:C,B114)</f>
        <v>0</v>
      </c>
      <c r="H114" s="7">
        <f>SUMIFS('1601'!N:N,'1601'!H:H,A114,'1601'!C:C,B114)</f>
        <v>0</v>
      </c>
      <c r="I114" s="7">
        <f>SUMIFS('1602'!N:N,'1602'!H:H,A114,'1602'!C:C,B114)</f>
        <v>0</v>
      </c>
      <c r="J114" s="7">
        <f>SUMIFS('1603'!N:N,'1603'!H:H,A114,'1603'!C:C,B114)</f>
        <v>0</v>
      </c>
      <c r="K114" s="7">
        <f>SUMIFS('1604'!N:N,'1604'!H:H,A114,'1604'!C:C,B114)</f>
        <v>0</v>
      </c>
      <c r="L114" s="7">
        <f>SUMIFS('1605'!N:N,'1605'!H:H,A114,'1605'!C:C,B114)</f>
        <v>0</v>
      </c>
      <c r="M114" s="7">
        <f>SUMIFS('1606'!N:N,'1606'!H:H,A114,'1606'!C:C,B114)</f>
        <v>0</v>
      </c>
      <c r="N114" s="7">
        <f>SUMIFS('1607'!N:N,'1607'!H:H,A114,'1607'!C:C,B114)</f>
        <v>0</v>
      </c>
      <c r="O114" s="7">
        <f>SUMIFS('1608'!N:N,'1608'!H:H,A114,'1608'!C:C,B114)</f>
        <v>0</v>
      </c>
      <c r="P114" s="7">
        <f>SUMIFS('1609'!N:N,'1609'!H:H,A114,'1609'!C:C,B114)</f>
        <v>0</v>
      </c>
      <c r="Q114" s="7">
        <f>SUMIFS('1610'!N:N,'1610'!H:H,A114,'1610'!C:C,B114)</f>
        <v>0</v>
      </c>
      <c r="R114" s="7">
        <f>SUMIFS('1611'!N:N,'1611'!H:H,A114,'1611'!C:C,B114)</f>
        <v>0</v>
      </c>
      <c r="S114" s="7">
        <f>SUMIFS('1612'!N:N,'1612'!H:H,A114,'1612'!C:C,B114)</f>
        <v>0</v>
      </c>
      <c r="T114" s="7">
        <f>SUMIFS('1701'!N:N,'1701'!H:H,A114,'1701'!C:C,B114)</f>
        <v>0</v>
      </c>
      <c r="U114" s="7">
        <f>SUMIFS('1702'!N:N,'1702'!H:H,A114,'1702'!C:C,B114)</f>
        <v>0</v>
      </c>
      <c r="V114" s="7">
        <f>SUMIFS('1703'!N:N,'1703'!H:H,A114,'1703'!C:C,B114)</f>
        <v>0</v>
      </c>
      <c r="W114" s="7">
        <f>SUMIFS('1704'!N:N,'1704'!H:H,A114,'1704'!C:C,B114)</f>
        <v>0</v>
      </c>
      <c r="X114" s="7">
        <f>SUMIFS('1705'!N:N,'1705'!H:H,A114,'1705'!C:C,B114)</f>
        <v>0</v>
      </c>
      <c r="Y114" s="7">
        <f>SUMIFS('1706'!N:N,'1706'!H:H,A114,'1706'!C:C,B114)</f>
        <v>0</v>
      </c>
      <c r="Z114" s="7">
        <f>SUMIFS('1707'!N:N,'1707'!H:H,A114,'1707'!C:C,B114)</f>
        <v>0</v>
      </c>
      <c r="AA114" s="7">
        <f>SUMIFS('1708'!N:N,'1708'!H:H,A114,'1708'!C:C,B114)</f>
        <v>0</v>
      </c>
      <c r="AB114" s="7">
        <f>SUMIFS('1709'!N:N,'1709'!H:H,A114,'1709'!C:C,B114)</f>
        <v>0</v>
      </c>
      <c r="AC114" s="7">
        <f>SUMIFS('1710'!N:N,'1710'!H:H,A114,'1710'!C:C,B114)</f>
        <v>0</v>
      </c>
      <c r="AD114" s="7">
        <f>SUMIFS('1711'!N:N,'1711'!H:H,A114,'1711'!C:C,B114)</f>
        <v>0</v>
      </c>
      <c r="AE114" s="7">
        <f>SUMIFS('1712'!N:N,'1712'!H:H,A114,'1712'!C:C,B114)</f>
        <v>0</v>
      </c>
      <c r="AF114" s="7">
        <f>SUMIFS('1801'!N:N,'1801'!H:H,A114,'1801'!C:C,B114)</f>
        <v>0</v>
      </c>
      <c r="AG114" s="7">
        <f>SUMIFS('1802'!N:N,'1802'!H:H,A114,'1802'!C:C,B114)</f>
        <v>0</v>
      </c>
      <c r="AH114" s="7">
        <f t="shared" si="2"/>
        <v>0</v>
      </c>
    </row>
    <row r="115" spans="1:34">
      <c r="A115" s="5" t="s">
        <v>21</v>
      </c>
      <c r="B115" s="6" t="s">
        <v>20</v>
      </c>
      <c r="C115" s="7">
        <f>SUMIFS('1508'!N:N,'1508'!H:H,A115,'1508'!C:C,B115)</f>
        <v>2.5</v>
      </c>
      <c r="D115" s="7">
        <f>SUMIFS('1509'!N:N,'1509'!H:H,A115,'1509'!C:C,B115)</f>
        <v>0</v>
      </c>
      <c r="E115" s="7">
        <f>SUMIFS('1510'!N:N,'1510'!H:H,A115,'1510'!C:C,B115)</f>
        <v>0</v>
      </c>
      <c r="F115" s="7">
        <f>SUMIFS('1511'!N:N,'1511'!H:H,A115,'1511'!C:C,B115)</f>
        <v>0</v>
      </c>
      <c r="G115" s="7">
        <f>SUMIFS('1512'!N:N,'1512'!H:H,A115,'1512'!C:C,B115)</f>
        <v>0</v>
      </c>
      <c r="H115" s="7">
        <f>SUMIFS('1601'!N:N,'1601'!H:H,A115,'1601'!C:C,B115)</f>
        <v>0</v>
      </c>
      <c r="I115" s="7">
        <f>SUMIFS('1602'!N:N,'1602'!H:H,A115,'1602'!C:C,B115)</f>
        <v>0</v>
      </c>
      <c r="J115" s="7">
        <f>SUMIFS('1603'!N:N,'1603'!H:H,A115,'1603'!C:C,B115)</f>
        <v>0</v>
      </c>
      <c r="K115" s="7">
        <f>SUMIFS('1604'!N:N,'1604'!H:H,A115,'1604'!C:C,B115)</f>
        <v>0</v>
      </c>
      <c r="L115" s="7">
        <f>SUMIFS('1605'!N:N,'1605'!H:H,A115,'1605'!C:C,B115)</f>
        <v>0</v>
      </c>
      <c r="M115" s="7">
        <f>SUMIFS('1606'!N:N,'1606'!H:H,A115,'1606'!C:C,B115)</f>
        <v>0</v>
      </c>
      <c r="N115" s="7">
        <f>SUMIFS('1607'!N:N,'1607'!H:H,A115,'1607'!C:C,B115)</f>
        <v>0</v>
      </c>
      <c r="O115" s="7">
        <f>SUMIFS('1608'!N:N,'1608'!H:H,A115,'1608'!C:C,B115)</f>
        <v>0</v>
      </c>
      <c r="P115" s="7">
        <f>SUMIFS('1609'!N:N,'1609'!H:H,A115,'1609'!C:C,B115)</f>
        <v>0</v>
      </c>
      <c r="Q115" s="7">
        <f>SUMIFS('1610'!N:N,'1610'!H:H,A115,'1610'!C:C,B115)</f>
        <v>0</v>
      </c>
      <c r="R115" s="7">
        <f>SUMIFS('1611'!N:N,'1611'!H:H,A115,'1611'!C:C,B115)</f>
        <v>0</v>
      </c>
      <c r="S115" s="7">
        <f>SUMIFS('1612'!N:N,'1612'!H:H,A115,'1612'!C:C,B115)</f>
        <v>0</v>
      </c>
      <c r="T115" s="7">
        <f>SUMIFS('1701'!N:N,'1701'!H:H,A115,'1701'!C:C,B115)</f>
        <v>0</v>
      </c>
      <c r="U115" s="7">
        <f>SUMIFS('1702'!N:N,'1702'!H:H,A115,'1702'!C:C,B115)</f>
        <v>0</v>
      </c>
      <c r="V115" s="7">
        <f>SUMIFS('1703'!N:N,'1703'!H:H,A115,'1703'!C:C,B115)</f>
        <v>0</v>
      </c>
      <c r="W115" s="7">
        <f>SUMIFS('1704'!N:N,'1704'!H:H,A115,'1704'!C:C,B115)</f>
        <v>0</v>
      </c>
      <c r="X115" s="7">
        <f>SUMIFS('1705'!N:N,'1705'!H:H,A115,'1705'!C:C,B115)</f>
        <v>0</v>
      </c>
      <c r="Y115" s="7">
        <f>SUMIFS('1706'!N:N,'1706'!H:H,A115,'1706'!C:C,B115)</f>
        <v>0</v>
      </c>
      <c r="Z115" s="7">
        <f>SUMIFS('1707'!N:N,'1707'!H:H,A115,'1707'!C:C,B115)</f>
        <v>0</v>
      </c>
      <c r="AA115" s="7">
        <f>SUMIFS('1708'!N:N,'1708'!H:H,A115,'1708'!C:C,B115)</f>
        <v>0</v>
      </c>
      <c r="AB115" s="7">
        <f>SUMIFS('1709'!N:N,'1709'!H:H,A115,'1709'!C:C,B115)</f>
        <v>0</v>
      </c>
      <c r="AC115" s="7">
        <f>SUMIFS('1710'!N:N,'1710'!H:H,A115,'1710'!C:C,B115)</f>
        <v>0</v>
      </c>
      <c r="AD115" s="7">
        <f>SUMIFS('1711'!N:N,'1711'!H:H,A115,'1711'!C:C,B115)</f>
        <v>0</v>
      </c>
      <c r="AE115" s="7">
        <f>SUMIFS('1712'!N:N,'1712'!H:H,A115,'1712'!C:C,B115)</f>
        <v>0</v>
      </c>
      <c r="AF115" s="7">
        <f>SUMIFS('1801'!N:N,'1801'!H:H,A115,'1801'!C:C,B115)</f>
        <v>0</v>
      </c>
      <c r="AG115" s="7">
        <f>SUMIFS('1802'!N:N,'1802'!H:H,A115,'1802'!C:C,B115)</f>
        <v>0</v>
      </c>
      <c r="AH115" s="7">
        <f t="shared" si="2"/>
        <v>2.5</v>
      </c>
    </row>
    <row r="116" spans="1:34">
      <c r="A116" s="5" t="s">
        <v>223</v>
      </c>
      <c r="B116" s="6" t="s">
        <v>23</v>
      </c>
      <c r="C116" s="7">
        <f>SUMIFS('1508'!N:N,'1508'!H:H,A116,'1508'!C:C,B116)</f>
        <v>0</v>
      </c>
      <c r="D116" s="7">
        <f>SUMIFS('1509'!N:N,'1509'!H:H,A116,'1509'!C:C,B116)</f>
        <v>0</v>
      </c>
      <c r="E116" s="7">
        <f>SUMIFS('1510'!N:N,'1510'!H:H,A116,'1510'!C:C,B116)</f>
        <v>0</v>
      </c>
      <c r="F116" s="7">
        <f>SUMIFS('1511'!N:N,'1511'!H:H,A116,'1511'!C:C,B116)</f>
        <v>0</v>
      </c>
      <c r="G116" s="7">
        <f>SUMIFS('1512'!N:N,'1512'!H:H,A116,'1512'!C:C,B116)</f>
        <v>0</v>
      </c>
      <c r="H116" s="7">
        <f>SUMIFS('1601'!N:N,'1601'!H:H,A116,'1601'!C:C,B116)</f>
        <v>0</v>
      </c>
      <c r="I116" s="7">
        <f>SUMIFS('1602'!N:N,'1602'!H:H,A116,'1602'!C:C,B116)</f>
        <v>0</v>
      </c>
      <c r="J116" s="7">
        <f>SUMIFS('1603'!N:N,'1603'!H:H,A116,'1603'!C:C,B116)</f>
        <v>0</v>
      </c>
      <c r="K116" s="7">
        <f>SUMIFS('1604'!N:N,'1604'!H:H,A116,'1604'!C:C,B116)</f>
        <v>0</v>
      </c>
      <c r="L116" s="7">
        <f>SUMIFS('1605'!N:N,'1605'!H:H,A116,'1605'!C:C,B116)</f>
        <v>0</v>
      </c>
      <c r="M116" s="7">
        <f>SUMIFS('1606'!N:N,'1606'!H:H,A116,'1606'!C:C,B116)</f>
        <v>0</v>
      </c>
      <c r="N116" s="7">
        <f>SUMIFS('1607'!N:N,'1607'!H:H,A116,'1607'!C:C,B116)</f>
        <v>0</v>
      </c>
      <c r="O116" s="7">
        <f>SUMIFS('1608'!N:N,'1608'!H:H,A116,'1608'!C:C,B116)</f>
        <v>0</v>
      </c>
      <c r="P116" s="7">
        <f>SUMIFS('1609'!N:N,'1609'!H:H,A116,'1609'!C:C,B116)</f>
        <v>0</v>
      </c>
      <c r="Q116" s="7">
        <f>SUMIFS('1610'!N:N,'1610'!H:H,A116,'1610'!C:C,B116)</f>
        <v>0</v>
      </c>
      <c r="R116" s="7">
        <f>SUMIFS('1611'!N:N,'1611'!H:H,A116,'1611'!C:C,B116)</f>
        <v>0</v>
      </c>
      <c r="S116" s="7">
        <f>SUMIFS('1612'!N:N,'1612'!H:H,A116,'1612'!C:C,B116)</f>
        <v>12.08</v>
      </c>
      <c r="T116" s="7">
        <f>SUMIFS('1701'!N:N,'1701'!H:H,A116,'1701'!C:C,B116)</f>
        <v>319.27</v>
      </c>
      <c r="U116" s="7">
        <f>SUMIFS('1702'!N:N,'1702'!H:H,A116,'1702'!C:C,B116)</f>
        <v>443.47</v>
      </c>
      <c r="V116" s="7">
        <f>SUMIFS('1703'!N:N,'1703'!H:H,A116,'1703'!C:C,B116)</f>
        <v>458.17</v>
      </c>
      <c r="W116" s="7">
        <f>SUMIFS('1704'!N:N,'1704'!H:H,A116,'1704'!C:C,B116)</f>
        <v>423.53</v>
      </c>
      <c r="X116" s="7">
        <f>SUMIFS('1705'!N:N,'1705'!H:H,A116,'1705'!C:C,B116)</f>
        <v>427.22</v>
      </c>
      <c r="Y116" s="7">
        <f>SUMIFS('1706'!N:N,'1706'!H:H,A116,'1706'!C:C,B116)</f>
        <v>708.96</v>
      </c>
      <c r="Z116" s="7">
        <f>SUMIFS('1707'!N:N,'1707'!H:H,A116,'1707'!C:C,B116)</f>
        <v>331.98</v>
      </c>
      <c r="AA116" s="7">
        <f>SUMIFS('1708'!N:N,'1708'!H:H,A116,'1708'!C:C,B116)</f>
        <v>396.25</v>
      </c>
      <c r="AB116" s="7">
        <f>SUMIFS('1709'!N:N,'1709'!H:H,A116,'1709'!C:C,B116)</f>
        <v>466.65</v>
      </c>
      <c r="AC116" s="7">
        <f>SUMIFS('1710'!N:N,'1710'!H:H,A116,'1710'!C:C,B116)</f>
        <v>463.68</v>
      </c>
      <c r="AD116" s="7">
        <f>SUMIFS('1711'!N:N,'1711'!H:H,A116,'1711'!C:C,B116)</f>
        <v>482.49</v>
      </c>
      <c r="AE116" s="7">
        <f>SUMIFS('1712'!N:N,'1712'!H:H,A116,'1712'!C:C,B116)</f>
        <v>520.9</v>
      </c>
      <c r="AF116" s="7">
        <f>SUMIFS('1801'!N:N,'1801'!H:H,A116,'1801'!C:C,B116)</f>
        <v>501.33</v>
      </c>
      <c r="AG116" s="7">
        <f>SUMIFS('1802'!N:N,'1802'!H:H,A116,'1802'!C:C,B116)</f>
        <v>501.35</v>
      </c>
      <c r="AH116" s="7">
        <f t="shared" si="2"/>
        <v>6457.33</v>
      </c>
    </row>
    <row r="117" spans="1:34">
      <c r="A117" s="5" t="s">
        <v>70</v>
      </c>
      <c r="B117" s="6" t="s">
        <v>16</v>
      </c>
      <c r="C117" s="7">
        <f>SUMIFS('1508'!N:N,'1508'!H:H,A117,'1508'!C:C,B117)</f>
        <v>0</v>
      </c>
      <c r="D117" s="7">
        <f>SUMIFS('1509'!N:N,'1509'!H:H,A117,'1509'!C:C,B117)</f>
        <v>0</v>
      </c>
      <c r="E117" s="7">
        <f>SUMIFS('1510'!N:N,'1510'!H:H,A117,'1510'!C:C,B117)</f>
        <v>0</v>
      </c>
      <c r="F117" s="7">
        <f>SUMIFS('1511'!N:N,'1511'!H:H,A117,'1511'!C:C,B117)</f>
        <v>0</v>
      </c>
      <c r="G117" s="7">
        <f>SUMIFS('1512'!N:N,'1512'!H:H,A117,'1512'!C:C,B117)</f>
        <v>0</v>
      </c>
      <c r="H117" s="7">
        <f>SUMIFS('1601'!N:N,'1601'!H:H,A117,'1601'!C:C,B117)</f>
        <v>40</v>
      </c>
      <c r="I117" s="7">
        <f>SUMIFS('1602'!N:N,'1602'!H:H,A117,'1602'!C:C,B117)</f>
        <v>40</v>
      </c>
      <c r="J117" s="7">
        <f>SUMIFS('1603'!N:N,'1603'!H:H,A117,'1603'!C:C,B117)</f>
        <v>40</v>
      </c>
      <c r="K117" s="7">
        <f>SUMIFS('1604'!N:N,'1604'!H:H,A117,'1604'!C:C,B117)</f>
        <v>40</v>
      </c>
      <c r="L117" s="7">
        <f>SUMIFS('1605'!N:N,'1605'!H:H,A117,'1605'!C:C,B117)</f>
        <v>40</v>
      </c>
      <c r="M117" s="7">
        <f>SUMIFS('1606'!N:N,'1606'!H:H,A117,'1606'!C:C,B117)</f>
        <v>40</v>
      </c>
      <c r="N117" s="7">
        <f>SUMIFS('1607'!N:N,'1607'!H:H,A117,'1607'!C:C,B117)</f>
        <v>40</v>
      </c>
      <c r="O117" s="7">
        <f>SUMIFS('1608'!N:N,'1608'!H:H,A117,'1608'!C:C,B117)</f>
        <v>40</v>
      </c>
      <c r="P117" s="7">
        <f>SUMIFS('1609'!N:N,'1609'!H:H,A117,'1609'!C:C,B117)</f>
        <v>40</v>
      </c>
      <c r="Q117" s="7">
        <f>SUMIFS('1610'!N:N,'1610'!H:H,A117,'1610'!C:C,B117)</f>
        <v>40</v>
      </c>
      <c r="R117" s="7">
        <f>SUMIFS('1611'!N:N,'1611'!H:H,A117,'1611'!C:C,B117)</f>
        <v>40</v>
      </c>
      <c r="S117" s="7">
        <f>SUMIFS('1612'!N:N,'1612'!H:H,A117,'1612'!C:C,B117)</f>
        <v>40</v>
      </c>
      <c r="T117" s="7">
        <f>SUMIFS('1701'!N:N,'1701'!H:H,A117,'1701'!C:C,B117)</f>
        <v>40</v>
      </c>
      <c r="U117" s="7">
        <f>SUMIFS('1702'!N:N,'1702'!H:H,A117,'1702'!C:C,B117)</f>
        <v>40</v>
      </c>
      <c r="V117" s="7">
        <f>SUMIFS('1703'!N:N,'1703'!H:H,A117,'1703'!C:C,B117)</f>
        <v>40</v>
      </c>
      <c r="W117" s="7">
        <f>SUMIFS('1704'!N:N,'1704'!H:H,A117,'1704'!C:C,B117)</f>
        <v>40</v>
      </c>
      <c r="X117" s="7">
        <f>SUMIFS('1705'!N:N,'1705'!H:H,A117,'1705'!C:C,B117)</f>
        <v>40</v>
      </c>
      <c r="Y117" s="7">
        <f>SUMIFS('1706'!N:N,'1706'!H:H,A117,'1706'!C:C,B117)</f>
        <v>40</v>
      </c>
      <c r="Z117" s="7">
        <f>SUMIFS('1707'!N:N,'1707'!H:H,A117,'1707'!C:C,B117)</f>
        <v>40</v>
      </c>
      <c r="AA117" s="7">
        <f>SUMIFS('1708'!N:N,'1708'!H:H,A117,'1708'!C:C,B117)</f>
        <v>40</v>
      </c>
      <c r="AB117" s="7">
        <f>SUMIFS('1709'!N:N,'1709'!H:H,A117,'1709'!C:C,B117)</f>
        <v>40</v>
      </c>
      <c r="AC117" s="7">
        <f>SUMIFS('1710'!N:N,'1710'!H:H,A117,'1710'!C:C,B117)</f>
        <v>40</v>
      </c>
      <c r="AD117" s="7">
        <f>SUMIFS('1711'!N:N,'1711'!H:H,A117,'1711'!C:C,B117)</f>
        <v>40</v>
      </c>
      <c r="AE117" s="7">
        <f>SUMIFS('1712'!N:N,'1712'!H:H,A117,'1712'!C:C,B117)</f>
        <v>40</v>
      </c>
      <c r="AF117" s="7">
        <f>SUMIFS('1801'!N:N,'1801'!H:H,A117,'1801'!C:C,B117)</f>
        <v>40</v>
      </c>
      <c r="AG117" s="7">
        <f>SUMIFS('1802'!N:N,'1802'!H:H,A117,'1802'!C:C,B117)</f>
        <v>40</v>
      </c>
      <c r="AH117" s="7">
        <f t="shared" si="2"/>
        <v>1040</v>
      </c>
    </row>
    <row r="118" spans="1:34">
      <c r="A118" s="5" t="s">
        <v>92</v>
      </c>
      <c r="B118" s="6" t="s">
        <v>65</v>
      </c>
      <c r="C118" s="7">
        <f>SUMIFS('1508'!N:N,'1508'!H:H,A118,'1508'!C:C,B118)</f>
        <v>0</v>
      </c>
      <c r="D118" s="7">
        <f>SUMIFS('1509'!N:N,'1509'!H:H,A118,'1509'!C:C,B118)</f>
        <v>0</v>
      </c>
      <c r="E118" s="7">
        <f>SUMIFS('1510'!N:N,'1510'!H:H,A118,'1510'!C:C,B118)</f>
        <v>0</v>
      </c>
      <c r="F118" s="7">
        <f>SUMIFS('1511'!N:N,'1511'!H:H,A118,'1511'!C:C,B118)</f>
        <v>0</v>
      </c>
      <c r="G118" s="7">
        <f>SUMIFS('1512'!N:N,'1512'!H:H,A118,'1512'!C:C,B118)</f>
        <v>0</v>
      </c>
      <c r="H118" s="7">
        <f>SUMIFS('1601'!N:N,'1601'!H:H,A118,'1601'!C:C,B118)</f>
        <v>14.85</v>
      </c>
      <c r="I118" s="7">
        <f>SUMIFS('1602'!N:N,'1602'!H:H,A118,'1602'!C:C,B118)</f>
        <v>15.48</v>
      </c>
      <c r="J118" s="7">
        <f>SUMIFS('1603'!N:N,'1603'!H:H,A118,'1603'!C:C,B118)</f>
        <v>15.24</v>
      </c>
      <c r="K118" s="7">
        <f>SUMIFS('1604'!N:N,'1604'!H:H,A118,'1604'!C:C,B118)</f>
        <v>16.06</v>
      </c>
      <c r="L118" s="7">
        <f>SUMIFS('1605'!N:N,'1605'!H:H,A118,'1605'!C:C,B118)</f>
        <v>14.63</v>
      </c>
      <c r="M118" s="7">
        <f>SUMIFS('1606'!N:N,'1606'!H:H,A118,'1606'!C:C,B118)</f>
        <v>14.96</v>
      </c>
      <c r="N118" s="7">
        <f>SUMIFS('1607'!N:N,'1607'!H:H,A118,'1607'!C:C,B118)</f>
        <v>14.42</v>
      </c>
      <c r="O118" s="7">
        <f>SUMIFS('1608'!N:N,'1608'!H:H,A118,'1608'!C:C,B118)</f>
        <v>15.62</v>
      </c>
      <c r="P118" s="7">
        <f>SUMIFS('1609'!N:N,'1609'!H:H,A118,'1609'!C:C,B118)</f>
        <v>30.64</v>
      </c>
      <c r="Q118" s="7">
        <f>SUMIFS('1610'!N:N,'1610'!H:H,A118,'1610'!C:C,B118)</f>
        <v>5</v>
      </c>
      <c r="R118" s="7">
        <f>SUMIFS('1611'!N:N,'1611'!H:H,A118,'1611'!C:C,B118)</f>
        <v>0.65</v>
      </c>
      <c r="S118" s="7">
        <f>SUMIFS('1612'!N:N,'1612'!H:H,A118,'1612'!C:C,B118)</f>
        <v>0</v>
      </c>
      <c r="T118" s="7">
        <f>SUMIFS('1701'!N:N,'1701'!H:H,A118,'1701'!C:C,B118)</f>
        <v>0</v>
      </c>
      <c r="U118" s="7">
        <f>SUMIFS('1702'!N:N,'1702'!H:H,A118,'1702'!C:C,B118)</f>
        <v>0</v>
      </c>
      <c r="V118" s="7">
        <f>SUMIFS('1703'!N:N,'1703'!H:H,A118,'1703'!C:C,B118)</f>
        <v>0</v>
      </c>
      <c r="W118" s="7">
        <f>SUMIFS('1704'!N:N,'1704'!H:H,A118,'1704'!C:C,B118)</f>
        <v>0</v>
      </c>
      <c r="X118" s="7">
        <f>SUMIFS('1705'!N:N,'1705'!H:H,A118,'1705'!C:C,B118)</f>
        <v>13.73</v>
      </c>
      <c r="Y118" s="7">
        <f>SUMIFS('1706'!N:N,'1706'!H:H,A118,'1706'!C:C,B118)</f>
        <v>11.83</v>
      </c>
      <c r="Z118" s="7">
        <f>SUMIFS('1707'!N:N,'1707'!H:H,A118,'1707'!C:C,B118)</f>
        <v>0</v>
      </c>
      <c r="AA118" s="7">
        <f>SUMIFS('1708'!N:N,'1708'!H:H,A118,'1708'!C:C,B118)</f>
        <v>0</v>
      </c>
      <c r="AB118" s="7">
        <f>SUMIFS('1709'!N:N,'1709'!H:H,A118,'1709'!C:C,B118)</f>
        <v>0</v>
      </c>
      <c r="AC118" s="7">
        <f>SUMIFS('1710'!N:N,'1710'!H:H,A118,'1710'!C:C,B118)</f>
        <v>0</v>
      </c>
      <c r="AD118" s="7">
        <f>SUMIFS('1711'!N:N,'1711'!H:H,A118,'1711'!C:C,B118)</f>
        <v>5</v>
      </c>
      <c r="AE118" s="7">
        <f>SUMIFS('1712'!N:N,'1712'!H:H,A118,'1712'!C:C,B118)</f>
        <v>5</v>
      </c>
      <c r="AF118" s="7">
        <f>SUMIFS('1801'!N:N,'1801'!H:H,A118,'1801'!C:C,B118)</f>
        <v>5</v>
      </c>
      <c r="AG118" s="7">
        <f>SUMIFS('1802'!N:N,'1802'!H:H,A118,'1802'!C:C,B118)</f>
        <v>5</v>
      </c>
      <c r="AH118" s="7">
        <f t="shared" si="2"/>
        <v>203.11</v>
      </c>
    </row>
    <row r="119" spans="1:34">
      <c r="A119" s="5" t="s">
        <v>288</v>
      </c>
      <c r="B119" s="6" t="s">
        <v>23</v>
      </c>
      <c r="C119" s="7">
        <f>SUMIFS('1508'!N:N,'1508'!H:H,A119,'1508'!C:C,B119)</f>
        <v>0</v>
      </c>
      <c r="D119" s="7">
        <f>SUMIFS('1509'!N:N,'1509'!H:H,A119,'1509'!C:C,B119)</f>
        <v>0</v>
      </c>
      <c r="E119" s="7">
        <f>SUMIFS('1510'!N:N,'1510'!H:H,A119,'1510'!C:C,B119)</f>
        <v>0</v>
      </c>
      <c r="F119" s="7">
        <f>SUMIFS('1511'!N:N,'1511'!H:H,A119,'1511'!C:C,B119)</f>
        <v>0</v>
      </c>
      <c r="G119" s="7">
        <f>SUMIFS('1512'!N:N,'1512'!H:H,A119,'1512'!C:C,B119)</f>
        <v>0</v>
      </c>
      <c r="H119" s="7">
        <f>SUMIFS('1601'!N:N,'1601'!H:H,A119,'1601'!C:C,B119)</f>
        <v>0</v>
      </c>
      <c r="I119" s="7">
        <f>SUMIFS('1602'!N:N,'1602'!H:H,A119,'1602'!C:C,B119)</f>
        <v>0</v>
      </c>
      <c r="J119" s="7">
        <f>SUMIFS('1603'!N:N,'1603'!H:H,A119,'1603'!C:C,B119)</f>
        <v>0</v>
      </c>
      <c r="K119" s="7">
        <f>SUMIFS('1604'!N:N,'1604'!H:H,A119,'1604'!C:C,B119)</f>
        <v>0</v>
      </c>
      <c r="L119" s="7">
        <f>SUMIFS('1605'!N:N,'1605'!H:H,A119,'1605'!C:C,B119)</f>
        <v>0</v>
      </c>
      <c r="M119" s="7">
        <f>SUMIFS('1606'!N:N,'1606'!H:H,A119,'1606'!C:C,B119)</f>
        <v>0</v>
      </c>
      <c r="N119" s="7">
        <f>SUMIFS('1607'!N:N,'1607'!H:H,A119,'1607'!C:C,B119)</f>
        <v>0</v>
      </c>
      <c r="O119" s="7">
        <f>SUMIFS('1608'!N:N,'1608'!H:H,A119,'1608'!C:C,B119)</f>
        <v>0</v>
      </c>
      <c r="P119" s="7">
        <f>SUMIFS('1609'!N:N,'1609'!H:H,A119,'1609'!C:C,B119)</f>
        <v>0</v>
      </c>
      <c r="Q119" s="7">
        <f>SUMIFS('1610'!N:N,'1610'!H:H,A119,'1610'!C:C,B119)</f>
        <v>0</v>
      </c>
      <c r="R119" s="7">
        <f>SUMIFS('1611'!N:N,'1611'!H:H,A119,'1611'!C:C,B119)</f>
        <v>0</v>
      </c>
      <c r="S119" s="7">
        <f>SUMIFS('1612'!N:N,'1612'!H:H,A119,'1612'!C:C,B119)</f>
        <v>0</v>
      </c>
      <c r="T119" s="7">
        <f>SUMIFS('1701'!N:N,'1701'!H:H,A119,'1701'!C:C,B119)</f>
        <v>0</v>
      </c>
      <c r="U119" s="7">
        <f>SUMIFS('1702'!N:N,'1702'!H:H,A119,'1702'!C:C,B119)</f>
        <v>0</v>
      </c>
      <c r="V119" s="7">
        <f>SUMIFS('1703'!N:N,'1703'!H:H,A119,'1703'!C:C,B119)</f>
        <v>0</v>
      </c>
      <c r="W119" s="7">
        <f>SUMIFS('1704'!N:N,'1704'!H:H,A119,'1704'!C:C,B119)</f>
        <v>0</v>
      </c>
      <c r="X119" s="7">
        <f>SUMIFS('1705'!N:N,'1705'!H:H,A119,'1705'!C:C,B119)</f>
        <v>0</v>
      </c>
      <c r="Y119" s="7">
        <f>SUMIFS('1706'!N:N,'1706'!H:H,A119,'1706'!C:C,B119)</f>
        <v>0</v>
      </c>
      <c r="Z119" s="7">
        <f>SUMIFS('1707'!N:N,'1707'!H:H,A119,'1707'!C:C,B119)</f>
        <v>0</v>
      </c>
      <c r="AA119" s="7">
        <f>SUMIFS('1708'!N:N,'1708'!H:H,A119,'1708'!C:C,B119)</f>
        <v>0</v>
      </c>
      <c r="AB119" s="7">
        <f>SUMIFS('1709'!N:N,'1709'!H:H,A119,'1709'!C:C,B119)</f>
        <v>0</v>
      </c>
      <c r="AC119" s="7">
        <f>SUMIFS('1710'!N:N,'1710'!H:H,A119,'1710'!C:C,B119)</f>
        <v>0</v>
      </c>
      <c r="AD119" s="7">
        <f>SUMIFS('1711'!N:N,'1711'!H:H,A119,'1711'!C:C,B119)</f>
        <v>10</v>
      </c>
      <c r="AE119" s="7">
        <f>SUMIFS('1712'!N:N,'1712'!H:H,A119,'1712'!C:C,B119)</f>
        <v>10</v>
      </c>
      <c r="AF119" s="7">
        <f>SUMIFS('1801'!N:N,'1801'!H:H,A119,'1801'!C:C,B119)</f>
        <v>10</v>
      </c>
      <c r="AG119" s="7">
        <f>SUMIFS('1802'!N:N,'1802'!H:H,A119,'1802'!C:C,B119)</f>
        <v>10</v>
      </c>
      <c r="AH119" s="7">
        <f t="shared" si="2"/>
        <v>40</v>
      </c>
    </row>
    <row r="120" spans="1:34">
      <c r="A120" s="5" t="s">
        <v>143</v>
      </c>
      <c r="B120" s="6" t="s">
        <v>26</v>
      </c>
      <c r="C120" s="7">
        <f>SUMIFS('1508'!N:N,'1508'!H:H,A120,'1508'!C:C,B120)</f>
        <v>0</v>
      </c>
      <c r="D120" s="7">
        <f>SUMIFS('1509'!N:N,'1509'!H:H,A120,'1509'!C:C,B120)</f>
        <v>0</v>
      </c>
      <c r="E120" s="7">
        <f>SUMIFS('1510'!N:N,'1510'!H:H,A120,'1510'!C:C,B120)</f>
        <v>0</v>
      </c>
      <c r="F120" s="7">
        <f>SUMIFS('1511'!N:N,'1511'!H:H,A120,'1511'!C:C,B120)</f>
        <v>0</v>
      </c>
      <c r="G120" s="7">
        <f>SUMIFS('1512'!N:N,'1512'!H:H,A120,'1512'!C:C,B120)</f>
        <v>0</v>
      </c>
      <c r="H120" s="7">
        <f>SUMIFS('1601'!N:N,'1601'!H:H,A120,'1601'!C:C,B120)</f>
        <v>0</v>
      </c>
      <c r="I120" s="7">
        <f>SUMIFS('1602'!N:N,'1602'!H:H,A120,'1602'!C:C,B120)</f>
        <v>0</v>
      </c>
      <c r="J120" s="7">
        <f>SUMIFS('1603'!N:N,'1603'!H:H,A120,'1603'!C:C,B120)</f>
        <v>0</v>
      </c>
      <c r="K120" s="7">
        <f>SUMIFS('1604'!N:N,'1604'!H:H,A120,'1604'!C:C,B120)</f>
        <v>0</v>
      </c>
      <c r="L120" s="7">
        <f>SUMIFS('1605'!N:N,'1605'!H:H,A120,'1605'!C:C,B120)</f>
        <v>2.5</v>
      </c>
      <c r="M120" s="7">
        <f>SUMIFS('1606'!N:N,'1606'!H:H,A120,'1606'!C:C,B120)</f>
        <v>2.5</v>
      </c>
      <c r="N120" s="7">
        <f>SUMIFS('1607'!N:N,'1607'!H:H,A120,'1607'!C:C,B120)</f>
        <v>2.5</v>
      </c>
      <c r="O120" s="7">
        <f>SUMIFS('1608'!N:N,'1608'!H:H,A120,'1608'!C:C,B120)</f>
        <v>5.19</v>
      </c>
      <c r="P120" s="7">
        <f>SUMIFS('1609'!N:N,'1609'!H:H,A120,'1609'!C:C,B120)</f>
        <v>5</v>
      </c>
      <c r="Q120" s="7">
        <f>SUMIFS('1610'!N:N,'1610'!H:H,A120,'1610'!C:C,B120)</f>
        <v>0</v>
      </c>
      <c r="R120" s="7">
        <f>SUMIFS('1611'!N:N,'1611'!H:H,A120,'1611'!C:C,B120)</f>
        <v>5</v>
      </c>
      <c r="S120" s="7">
        <f>SUMIFS('1612'!N:N,'1612'!H:H,A120,'1612'!C:C,B120)</f>
        <v>11.47</v>
      </c>
      <c r="T120" s="7">
        <f>SUMIFS('1701'!N:N,'1701'!H:H,A120,'1701'!C:C,B120)</f>
        <v>5</v>
      </c>
      <c r="U120" s="7">
        <f>SUMIFS('1702'!N:N,'1702'!H:H,A120,'1702'!C:C,B120)</f>
        <v>2.5</v>
      </c>
      <c r="V120" s="7">
        <f>SUMIFS('1703'!N:N,'1703'!H:H,A120,'1703'!C:C,B120)</f>
        <v>2.5</v>
      </c>
      <c r="W120" s="7">
        <f>SUMIFS('1704'!N:N,'1704'!H:H,A120,'1704'!C:C,B120)</f>
        <v>2.5</v>
      </c>
      <c r="X120" s="7">
        <f>SUMIFS('1705'!N:N,'1705'!H:H,A120,'1705'!C:C,B120)</f>
        <v>2.5</v>
      </c>
      <c r="Y120" s="7">
        <f>SUMIFS('1706'!N:N,'1706'!H:H,A120,'1706'!C:C,B120)</f>
        <v>2.5</v>
      </c>
      <c r="Z120" s="7">
        <f>SUMIFS('1707'!N:N,'1707'!H:H,A120,'1707'!C:C,B120)</f>
        <v>2.5</v>
      </c>
      <c r="AA120" s="7">
        <f>SUMIFS('1708'!N:N,'1708'!H:H,A120,'1708'!C:C,B120)</f>
        <v>2.5</v>
      </c>
      <c r="AB120" s="7">
        <f>SUMIFS('1709'!N:N,'1709'!H:H,A120,'1709'!C:C,B120)</f>
        <v>7.5</v>
      </c>
      <c r="AC120" s="7">
        <f>SUMIFS('1710'!N:N,'1710'!H:H,A120,'1710'!C:C,B120)</f>
        <v>6.93</v>
      </c>
      <c r="AD120" s="7">
        <f>SUMIFS('1711'!N:N,'1711'!H:H,A120,'1711'!C:C,B120)</f>
        <v>2.5</v>
      </c>
      <c r="AE120" s="7">
        <f>SUMIFS('1712'!N:N,'1712'!H:H,A120,'1712'!C:C,B120)</f>
        <v>2.81</v>
      </c>
      <c r="AF120" s="7">
        <f>SUMIFS('1801'!N:N,'1801'!H:H,A120,'1801'!C:C,B120)</f>
        <v>2.5</v>
      </c>
      <c r="AG120" s="7">
        <f>SUMIFS('1802'!N:N,'1802'!H:H,A120,'1802'!C:C,B120)</f>
        <v>2.5</v>
      </c>
      <c r="AH120" s="7">
        <f t="shared" si="2"/>
        <v>81.4</v>
      </c>
    </row>
    <row r="121" spans="1:34">
      <c r="A121" s="8" t="s">
        <v>59</v>
      </c>
      <c r="B121" s="8" t="s">
        <v>54</v>
      </c>
      <c r="C121" s="7">
        <f>SUMIFS('1508'!N:N,'1508'!H:H,A121,'1508'!C:C,B121)</f>
        <v>0</v>
      </c>
      <c r="D121" s="7">
        <f>SUMIFS('1509'!N:N,'1509'!H:H,A121,'1509'!C:C,B121)</f>
        <v>0</v>
      </c>
      <c r="E121" s="7">
        <f>SUMIFS('1510'!N:N,'1510'!H:H,A121,'1510'!C:C,B121)</f>
        <v>0</v>
      </c>
      <c r="F121" s="7">
        <f>SUMIFS('1511'!N:N,'1511'!H:H,A121,'1511'!C:C,B121)</f>
        <v>0</v>
      </c>
      <c r="G121" s="7">
        <f>SUMIFS('1512'!N:N,'1512'!H:H,A121,'1512'!C:C,B121)</f>
        <v>40</v>
      </c>
      <c r="H121" s="7">
        <f>SUMIFS('1601'!N:N,'1601'!H:H,A121,'1601'!C:C,B121)</f>
        <v>0</v>
      </c>
      <c r="I121" s="7">
        <f>SUMIFS('1602'!N:N,'1602'!H:H,A121,'1602'!C:C,B121)</f>
        <v>0</v>
      </c>
      <c r="J121" s="7">
        <f>SUMIFS('1603'!N:N,'1603'!H:H,A121,'1603'!C:C,B121)</f>
        <v>0</v>
      </c>
      <c r="K121" s="7">
        <f>SUMIFS('1604'!N:N,'1604'!H:H,A121,'1604'!C:C,B121)</f>
        <v>0</v>
      </c>
      <c r="L121" s="7">
        <f>SUMIFS('1605'!N:N,'1605'!H:H,A121,'1605'!C:C,B121)</f>
        <v>0</v>
      </c>
      <c r="M121" s="7">
        <f>SUMIFS('1606'!N:N,'1606'!H:H,A121,'1606'!C:C,B121)</f>
        <v>0</v>
      </c>
      <c r="N121" s="7">
        <f>SUMIFS('1607'!N:N,'1607'!H:H,A121,'1607'!C:C,B121)</f>
        <v>0</v>
      </c>
      <c r="O121" s="7">
        <f>SUMIFS('1608'!N:N,'1608'!H:H,A121,'1608'!C:C,B121)</f>
        <v>0</v>
      </c>
      <c r="P121" s="7">
        <f>SUMIFS('1609'!N:N,'1609'!H:H,A121,'1609'!C:C,B121)</f>
        <v>0</v>
      </c>
      <c r="Q121" s="7">
        <f>SUMIFS('1610'!N:N,'1610'!H:H,A121,'1610'!C:C,B121)</f>
        <v>0</v>
      </c>
      <c r="R121" s="7">
        <f>SUMIFS('1611'!N:N,'1611'!H:H,A121,'1611'!C:C,B121)</f>
        <v>0</v>
      </c>
      <c r="S121" s="7">
        <f>SUMIFS('1612'!N:N,'1612'!H:H,A121,'1612'!C:C,B121)</f>
        <v>0</v>
      </c>
      <c r="T121" s="7">
        <f>SUMIFS('1701'!N:N,'1701'!H:H,A121,'1701'!C:C,B121)</f>
        <v>0</v>
      </c>
      <c r="U121" s="7">
        <f>SUMIFS('1702'!N:N,'1702'!H:H,A121,'1702'!C:C,B121)</f>
        <v>0</v>
      </c>
      <c r="V121" s="7">
        <f>SUMIFS('1703'!N:N,'1703'!H:H,A121,'1703'!C:C,B121)</f>
        <v>0</v>
      </c>
      <c r="W121" s="7">
        <f>SUMIFS('1704'!N:N,'1704'!H:H,A121,'1704'!C:C,B121)</f>
        <v>0</v>
      </c>
      <c r="X121" s="7">
        <f>SUMIFS('1705'!N:N,'1705'!H:H,A121,'1705'!C:C,B121)</f>
        <v>0</v>
      </c>
      <c r="Y121" s="7">
        <f>SUMIFS('1706'!N:N,'1706'!H:H,A121,'1706'!C:C,B121)</f>
        <v>0</v>
      </c>
      <c r="Z121" s="7">
        <f>SUMIFS('1707'!N:N,'1707'!H:H,A121,'1707'!C:C,B121)</f>
        <v>0</v>
      </c>
      <c r="AA121" s="7">
        <f>SUMIFS('1708'!N:N,'1708'!H:H,A121,'1708'!C:C,B121)</f>
        <v>0</v>
      </c>
      <c r="AB121" s="7">
        <f>SUMIFS('1709'!N:N,'1709'!H:H,A121,'1709'!C:C,B121)</f>
        <v>0</v>
      </c>
      <c r="AC121" s="7">
        <f>SUMIFS('1710'!N:N,'1710'!H:H,A121,'1710'!C:C,B121)</f>
        <v>0</v>
      </c>
      <c r="AD121" s="7">
        <f>SUMIFS('1711'!N:N,'1711'!H:H,A121,'1711'!C:C,B121)</f>
        <v>0</v>
      </c>
      <c r="AE121" s="7">
        <f>SUMIFS('1712'!N:N,'1712'!H:H,A121,'1712'!C:C,B121)</f>
        <v>0</v>
      </c>
      <c r="AF121" s="7">
        <f>SUMIFS('1801'!N:N,'1801'!H:H,A121,'1801'!C:C,B121)</f>
        <v>0</v>
      </c>
      <c r="AG121" s="7">
        <f>SUMIFS('1802'!N:N,'1802'!H:H,A121,'1802'!C:C,B121)</f>
        <v>0</v>
      </c>
      <c r="AH121" s="7">
        <f t="shared" si="2"/>
        <v>40</v>
      </c>
    </row>
    <row r="122" spans="1:34">
      <c r="A122" s="8" t="s">
        <v>18</v>
      </c>
      <c r="B122" s="8" t="s">
        <v>61</v>
      </c>
      <c r="C122" s="7">
        <f>SUMIFS('1508'!N:N,'1508'!H:H,A122,'1508'!C:C,B122)</f>
        <v>0</v>
      </c>
      <c r="D122" s="7">
        <f>SUMIFS('1509'!N:N,'1509'!H:H,A122,'1509'!C:C,B122)</f>
        <v>0</v>
      </c>
      <c r="E122" s="7">
        <f>SUMIFS('1510'!N:N,'1510'!H:H,A122,'1510'!C:C,B122)</f>
        <v>0</v>
      </c>
      <c r="F122" s="7">
        <f>SUMIFS('1511'!N:N,'1511'!H:H,A122,'1511'!C:C,B122)</f>
        <v>0</v>
      </c>
      <c r="G122" s="7">
        <f>SUMIFS('1512'!N:N,'1512'!H:H,A122,'1512'!C:C,B122)</f>
        <v>60</v>
      </c>
      <c r="H122" s="7">
        <f>SUMIFS('1601'!N:N,'1601'!H:H,A122,'1601'!C:C,B122)</f>
        <v>0</v>
      </c>
      <c r="I122" s="7">
        <f>SUMIFS('1602'!N:N,'1602'!H:H,A122,'1602'!C:C,B122)</f>
        <v>0</v>
      </c>
      <c r="J122" s="7">
        <f>SUMIFS('1603'!N:N,'1603'!H:H,A122,'1603'!C:C,B122)</f>
        <v>0</v>
      </c>
      <c r="K122" s="7">
        <f>SUMIFS('1604'!N:N,'1604'!H:H,A122,'1604'!C:C,B122)</f>
        <v>0</v>
      </c>
      <c r="L122" s="7">
        <f>SUMIFS('1605'!N:N,'1605'!H:H,A122,'1605'!C:C,B122)</f>
        <v>0</v>
      </c>
      <c r="M122" s="7">
        <f>SUMIFS('1606'!N:N,'1606'!H:H,A122,'1606'!C:C,B122)</f>
        <v>0</v>
      </c>
      <c r="N122" s="7">
        <f>SUMIFS('1607'!N:N,'1607'!H:H,A122,'1607'!C:C,B122)</f>
        <v>0</v>
      </c>
      <c r="O122" s="7">
        <f>SUMIFS('1608'!N:N,'1608'!H:H,A122,'1608'!C:C,B122)</f>
        <v>0</v>
      </c>
      <c r="P122" s="7">
        <f>SUMIFS('1609'!N:N,'1609'!H:H,A122,'1609'!C:C,B122)</f>
        <v>0</v>
      </c>
      <c r="Q122" s="7">
        <f>SUMIFS('1610'!N:N,'1610'!H:H,A122,'1610'!C:C,B122)</f>
        <v>0</v>
      </c>
      <c r="R122" s="7">
        <f>SUMIFS('1611'!N:N,'1611'!H:H,A122,'1611'!C:C,B122)</f>
        <v>0</v>
      </c>
      <c r="S122" s="7">
        <f>SUMIFS('1612'!N:N,'1612'!H:H,A122,'1612'!C:C,B122)</f>
        <v>0</v>
      </c>
      <c r="T122" s="7">
        <f>SUMIFS('1701'!N:N,'1701'!H:H,A122,'1701'!C:C,B122)</f>
        <v>0</v>
      </c>
      <c r="U122" s="7">
        <f>SUMIFS('1702'!N:N,'1702'!H:H,A122,'1702'!C:C,B122)</f>
        <v>0</v>
      </c>
      <c r="V122" s="7">
        <f>SUMIFS('1703'!N:N,'1703'!H:H,A122,'1703'!C:C,B122)</f>
        <v>0</v>
      </c>
      <c r="W122" s="7">
        <f>SUMIFS('1704'!N:N,'1704'!H:H,A122,'1704'!C:C,B122)</f>
        <v>0</v>
      </c>
      <c r="X122" s="7">
        <f>SUMIFS('1705'!N:N,'1705'!H:H,A122,'1705'!C:C,B122)</f>
        <v>0</v>
      </c>
      <c r="Y122" s="7">
        <f>SUMIFS('1706'!N:N,'1706'!H:H,A122,'1706'!C:C,B122)</f>
        <v>0</v>
      </c>
      <c r="Z122" s="7">
        <f>SUMIFS('1707'!N:N,'1707'!H:H,A122,'1707'!C:C,B122)</f>
        <v>0</v>
      </c>
      <c r="AA122" s="7">
        <f>SUMIFS('1708'!N:N,'1708'!H:H,A122,'1708'!C:C,B122)</f>
        <v>0</v>
      </c>
      <c r="AB122" s="7">
        <f>SUMIFS('1709'!N:N,'1709'!H:H,A122,'1709'!C:C,B122)</f>
        <v>0</v>
      </c>
      <c r="AC122" s="7">
        <f>SUMIFS('1710'!N:N,'1710'!H:H,A122,'1710'!C:C,B122)</f>
        <v>0</v>
      </c>
      <c r="AD122" s="7">
        <f>SUMIFS('1711'!N:N,'1711'!H:H,A122,'1711'!C:C,B122)</f>
        <v>0</v>
      </c>
      <c r="AE122" s="7">
        <f>SUMIFS('1712'!N:N,'1712'!H:H,A122,'1712'!C:C,B122)</f>
        <v>0</v>
      </c>
      <c r="AF122" s="7">
        <f>SUMIFS('1801'!N:N,'1801'!H:H,A122,'1801'!C:C,B122)</f>
        <v>0</v>
      </c>
      <c r="AG122" s="7">
        <f>SUMIFS('1802'!N:N,'1802'!H:H,A122,'1802'!C:C,B122)</f>
        <v>0</v>
      </c>
      <c r="AH122" s="7">
        <f t="shared" si="2"/>
        <v>60</v>
      </c>
    </row>
    <row r="123" spans="1:34">
      <c r="A123" s="8" t="s">
        <v>18</v>
      </c>
      <c r="B123" s="8" t="s">
        <v>65</v>
      </c>
      <c r="C123" s="7">
        <f>SUMIFS('1508'!N:N,'1508'!H:H,A123,'1508'!C:C,B123)</f>
        <v>0</v>
      </c>
      <c r="D123" s="7">
        <f>SUMIFS('1509'!N:N,'1509'!H:H,A123,'1509'!C:C,B123)</f>
        <v>0</v>
      </c>
      <c r="E123" s="7">
        <f>SUMIFS('1510'!N:N,'1510'!H:H,A123,'1510'!C:C,B123)</f>
        <v>0</v>
      </c>
      <c r="F123" s="7">
        <f>SUMIFS('1511'!N:N,'1511'!H:H,A123,'1511'!C:C,B123)</f>
        <v>0</v>
      </c>
      <c r="G123" s="7">
        <f>SUMIFS('1512'!N:N,'1512'!H:H,A123,'1512'!C:C,B123)</f>
        <v>0</v>
      </c>
      <c r="H123" s="7">
        <f>SUMIFS('1601'!N:N,'1601'!H:H,A123,'1601'!C:C,B123)</f>
        <v>0</v>
      </c>
      <c r="I123" s="7">
        <f>SUMIFS('1602'!N:N,'1602'!H:H,A123,'1602'!C:C,B123)</f>
        <v>0</v>
      </c>
      <c r="J123" s="7">
        <f>SUMIFS('1603'!N:N,'1603'!H:H,A123,'1603'!C:C,B123)</f>
        <v>0</v>
      </c>
      <c r="K123" s="7">
        <f>SUMIFS('1604'!N:N,'1604'!H:H,A123,'1604'!C:C,B123)</f>
        <v>0</v>
      </c>
      <c r="L123" s="7">
        <f>SUMIFS('1605'!N:N,'1605'!H:H,A123,'1605'!C:C,B123)</f>
        <v>0</v>
      </c>
      <c r="M123" s="7">
        <f>SUMIFS('1606'!N:N,'1606'!H:H,A123,'1606'!C:C,B123)</f>
        <v>0</v>
      </c>
      <c r="N123" s="7">
        <f>SUMIFS('1607'!N:N,'1607'!H:H,A123,'1607'!C:C,B123)</f>
        <v>0</v>
      </c>
      <c r="O123" s="7">
        <f>SUMIFS('1608'!N:N,'1608'!H:H,A123,'1608'!C:C,B123)</f>
        <v>0</v>
      </c>
      <c r="P123" s="7">
        <f>SUMIFS('1609'!N:N,'1609'!H:H,A123,'1609'!C:C,B123)</f>
        <v>0</v>
      </c>
      <c r="Q123" s="7">
        <f>SUMIFS('1610'!N:N,'1610'!H:H,A123,'1610'!C:C,B123)</f>
        <v>0</v>
      </c>
      <c r="R123" s="7">
        <f>SUMIFS('1611'!N:N,'1611'!H:H,A123,'1611'!C:C,B123)</f>
        <v>0</v>
      </c>
      <c r="S123" s="7">
        <f>SUMIFS('1612'!N:N,'1612'!H:H,A123,'1612'!C:C,B123)</f>
        <v>0</v>
      </c>
      <c r="T123" s="7">
        <f>SUMIFS('1701'!N:N,'1701'!H:H,A123,'1701'!C:C,B123)</f>
        <v>0</v>
      </c>
      <c r="U123" s="7">
        <f>SUMIFS('1702'!N:N,'1702'!H:H,A123,'1702'!C:C,B123)</f>
        <v>0</v>
      </c>
      <c r="V123" s="7">
        <f>SUMIFS('1703'!N:N,'1703'!H:H,A123,'1703'!C:C,B123)</f>
        <v>0</v>
      </c>
      <c r="W123" s="7">
        <f>SUMIFS('1704'!N:N,'1704'!H:H,A123,'1704'!C:C,B123)</f>
        <v>0</v>
      </c>
      <c r="X123" s="7">
        <f>SUMIFS('1705'!N:N,'1705'!H:H,A123,'1705'!C:C,B123)</f>
        <v>0</v>
      </c>
      <c r="Y123" s="7">
        <f>SUMIFS('1706'!N:N,'1706'!H:H,A123,'1706'!C:C,B123)</f>
        <v>0</v>
      </c>
      <c r="Z123" s="7">
        <f>SUMIFS('1707'!N:N,'1707'!H:H,A123,'1707'!C:C,B123)</f>
        <v>0</v>
      </c>
      <c r="AA123" s="7">
        <f>SUMIFS('1708'!N:N,'1708'!H:H,A123,'1708'!C:C,B123)</f>
        <v>0</v>
      </c>
      <c r="AB123" s="7">
        <f>SUMIFS('1709'!N:N,'1709'!H:H,A123,'1709'!C:C,B123)</f>
        <v>0</v>
      </c>
      <c r="AC123" s="7">
        <f>SUMIFS('1710'!N:N,'1710'!H:H,A123,'1710'!C:C,B123)</f>
        <v>0</v>
      </c>
      <c r="AD123" s="7">
        <f>SUMIFS('1711'!N:N,'1711'!H:H,A123,'1711'!C:C,B123)</f>
        <v>0</v>
      </c>
      <c r="AE123" s="7">
        <f>SUMIFS('1712'!N:N,'1712'!H:H,A123,'1712'!C:C,B123)</f>
        <v>0</v>
      </c>
      <c r="AF123" s="7">
        <f>SUMIFS('1801'!N:N,'1801'!H:H,A123,'1801'!C:C,B123)</f>
        <v>0</v>
      </c>
      <c r="AG123" s="7">
        <f>SUMIFS('1802'!N:N,'1802'!H:H,A123,'1802'!C:C,B123)</f>
        <v>0</v>
      </c>
      <c r="AH123" s="7">
        <f t="shared" si="2"/>
        <v>0</v>
      </c>
    </row>
    <row r="124" spans="1:34">
      <c r="A124" s="8"/>
      <c r="B124" s="8"/>
      <c r="C124" s="7">
        <f>SUMIFS('1508'!N:N,'1508'!H:H,A124,'1508'!C:C,B124)</f>
        <v>0</v>
      </c>
      <c r="D124" s="7">
        <f>SUMIFS('1509'!N:N,'1509'!H:H,A124,'1509'!C:C,B124)</f>
        <v>0</v>
      </c>
      <c r="E124" s="7">
        <f>SUMIFS('1510'!N:N,'1510'!H:H,A124,'1510'!C:C,B124)</f>
        <v>0</v>
      </c>
      <c r="F124" s="7">
        <f>SUMIFS('1511'!N:N,'1511'!H:H,A124,'1511'!C:C,B124)</f>
        <v>0</v>
      </c>
      <c r="G124" s="7">
        <f>SUMIFS('1512'!N:N,'1512'!H:H,A124,'1512'!C:C,B124)</f>
        <v>0</v>
      </c>
      <c r="H124" s="7">
        <f>SUMIFS('1601'!N:N,'1601'!H:H,A124,'1601'!C:C,B124)</f>
        <v>0</v>
      </c>
      <c r="I124" s="7">
        <f>SUMIFS('1602'!N:N,'1602'!H:H,A124,'1602'!C:C,B124)</f>
        <v>0</v>
      </c>
      <c r="J124" s="7">
        <f>SUMIFS('1603'!N:N,'1603'!H:H,A124,'1603'!C:C,B124)</f>
        <v>0</v>
      </c>
      <c r="K124" s="7">
        <f>SUMIFS('1604'!N:N,'1604'!H:H,A124,'1604'!C:C,B124)</f>
        <v>0</v>
      </c>
      <c r="L124" s="7">
        <f>SUMIFS('1605'!N:N,'1605'!H:H,A124,'1605'!C:C,B124)</f>
        <v>0</v>
      </c>
      <c r="M124" s="7">
        <f>SUMIFS('1606'!N:N,'1606'!H:H,A124,'1606'!C:C,B124)</f>
        <v>0</v>
      </c>
      <c r="N124" s="7">
        <f>SUMIFS('1607'!N:N,'1607'!H:H,A124,'1607'!C:C,B124)</f>
        <v>0</v>
      </c>
      <c r="O124" s="7">
        <f>SUMIFS('1608'!N:N,'1608'!H:H,A124,'1608'!C:C,B124)</f>
        <v>0</v>
      </c>
      <c r="P124" s="7">
        <f>SUMIFS('1609'!N:N,'1609'!H:H,A124,'1609'!C:C,B124)</f>
        <v>0</v>
      </c>
      <c r="Q124" s="7">
        <f>SUMIFS('1610'!N:N,'1610'!H:H,A124,'1610'!C:C,B124)</f>
        <v>0</v>
      </c>
      <c r="R124" s="7">
        <f>SUMIFS('1611'!N:N,'1611'!H:H,A124,'1611'!C:C,B124)</f>
        <v>0</v>
      </c>
      <c r="S124" s="7">
        <f>SUMIFS('1612'!N:N,'1612'!H:H,A124,'1612'!C:C,B124)</f>
        <v>0</v>
      </c>
      <c r="T124" s="7">
        <f>SUMIFS('1701'!N:N,'1701'!H:H,A124,'1701'!C:C,B124)</f>
        <v>0</v>
      </c>
      <c r="U124" s="7">
        <f>SUMIFS('1702'!N:N,'1702'!H:H,A124,'1702'!C:C,B124)</f>
        <v>0</v>
      </c>
      <c r="V124" s="7">
        <f>SUMIFS('1703'!N:N,'1703'!H:H,A124,'1703'!C:C,B124)</f>
        <v>0</v>
      </c>
      <c r="W124" s="7">
        <f>SUMIFS('1704'!N:N,'1704'!H:H,A124,'1704'!C:C,B124)</f>
        <v>0</v>
      </c>
      <c r="X124" s="7">
        <f>SUMIFS('1705'!N:N,'1705'!H:H,A124,'1705'!C:C,B124)</f>
        <v>0</v>
      </c>
      <c r="Y124" s="7">
        <f>SUMIFS('1706'!N:N,'1706'!H:H,A124,'1706'!C:C,B124)</f>
        <v>0</v>
      </c>
      <c r="Z124" s="7">
        <f>SUMIFS('1707'!N:N,'1707'!H:H,A124,'1707'!C:C,B124)</f>
        <v>0</v>
      </c>
      <c r="AA124" s="7">
        <f>SUMIFS('1708'!N:N,'1708'!H:H,A124,'1708'!C:C,B124)</f>
        <v>0</v>
      </c>
      <c r="AB124" s="7">
        <f>SUMIFS('1709'!N:N,'1709'!H:H,A124,'1709'!C:C,B124)</f>
        <v>0</v>
      </c>
      <c r="AC124" s="7">
        <f>SUMIFS('1710'!N:N,'1710'!H:H,A124,'1710'!C:C,B124)</f>
        <v>0</v>
      </c>
      <c r="AD124" s="7">
        <f>SUMIFS('1711'!N:N,'1711'!H:H,A124,'1711'!C:C,B124)</f>
        <v>0</v>
      </c>
      <c r="AE124" s="7">
        <f>SUMIFS('1712'!N:N,'1712'!H:H,A124,'1712'!C:C,B124)</f>
        <v>0</v>
      </c>
      <c r="AF124" s="7">
        <f>SUMIFS('1801'!N:N,'1801'!H:H,A124,'1801'!C:C,B124)</f>
        <v>0</v>
      </c>
      <c r="AG124" s="7">
        <f>SUMIFS('1802'!N:N,'1802'!H:H,A124,'1802'!C:C,B124)</f>
        <v>0</v>
      </c>
      <c r="AH124" s="7">
        <f t="shared" si="2"/>
        <v>0</v>
      </c>
    </row>
    <row r="125" spans="1:34">
      <c r="A125" s="8"/>
      <c r="B125" s="8"/>
      <c r="C125" s="7">
        <f>SUMIFS('1508'!N:N,'1508'!H:H,A125,'1508'!C:C,B125)</f>
        <v>0</v>
      </c>
      <c r="D125" s="7">
        <f>SUMIFS('1509'!N:N,'1509'!H:H,A125,'1509'!C:C,B125)</f>
        <v>0</v>
      </c>
      <c r="E125" s="7">
        <f>SUMIFS('1510'!N:N,'1510'!H:H,A125,'1510'!C:C,B125)</f>
        <v>0</v>
      </c>
      <c r="F125" s="7">
        <f>SUMIFS('1511'!N:N,'1511'!H:H,A125,'1511'!C:C,B125)</f>
        <v>0</v>
      </c>
      <c r="G125" s="7">
        <f>SUMIFS('1512'!N:N,'1512'!H:H,A125,'1512'!C:C,B125)</f>
        <v>0</v>
      </c>
      <c r="H125" s="7">
        <f>SUMIFS('1601'!N:N,'1601'!H:H,A125,'1601'!C:C,B125)</f>
        <v>0</v>
      </c>
      <c r="I125" s="7">
        <f>SUMIFS('1602'!N:N,'1602'!H:H,A125,'1602'!C:C,B125)</f>
        <v>0</v>
      </c>
      <c r="J125" s="7">
        <f>SUMIFS('1603'!N:N,'1603'!H:H,A125,'1603'!C:C,B125)</f>
        <v>0</v>
      </c>
      <c r="K125" s="7">
        <f>SUMIFS('1604'!N:N,'1604'!H:H,A125,'1604'!C:C,B125)</f>
        <v>0</v>
      </c>
      <c r="L125" s="7">
        <f>SUMIFS('1605'!N:N,'1605'!H:H,A125,'1605'!C:C,B125)</f>
        <v>0</v>
      </c>
      <c r="M125" s="7">
        <f>SUMIFS('1606'!N:N,'1606'!H:H,A125,'1606'!C:C,B125)</f>
        <v>0</v>
      </c>
      <c r="N125" s="7">
        <f>SUMIFS('1607'!N:N,'1607'!H:H,A125,'1607'!C:C,B125)</f>
        <v>0</v>
      </c>
      <c r="O125" s="7">
        <f>SUMIFS('1608'!N:N,'1608'!H:H,A125,'1608'!C:C,B125)</f>
        <v>0</v>
      </c>
      <c r="P125" s="7">
        <f>SUMIFS('1609'!N:N,'1609'!H:H,A125,'1609'!C:C,B125)</f>
        <v>0</v>
      </c>
      <c r="Q125" s="7">
        <f>SUMIFS('1610'!N:N,'1610'!H:H,A125,'1610'!C:C,B125)</f>
        <v>0</v>
      </c>
      <c r="R125" s="7">
        <f>SUMIFS('1611'!N:N,'1611'!H:H,A125,'1611'!C:C,B125)</f>
        <v>0</v>
      </c>
      <c r="S125" s="7">
        <f>SUMIFS('1612'!N:N,'1612'!H:H,A125,'1612'!C:C,B125)</f>
        <v>0</v>
      </c>
      <c r="T125" s="7">
        <f>SUMIFS('1701'!N:N,'1701'!H:H,A125,'1701'!C:C,B125)</f>
        <v>0</v>
      </c>
      <c r="U125" s="7">
        <f>SUMIFS('1702'!N:N,'1702'!H:H,A125,'1702'!C:C,B125)</f>
        <v>0</v>
      </c>
      <c r="V125" s="7">
        <f>SUMIFS('1703'!N:N,'1703'!H:H,A125,'1703'!C:C,B125)</f>
        <v>0</v>
      </c>
      <c r="W125" s="7">
        <f>SUMIFS('1704'!N:N,'1704'!H:H,A125,'1704'!C:C,B125)</f>
        <v>0</v>
      </c>
      <c r="X125" s="7">
        <f>SUMIFS('1705'!N:N,'1705'!H:H,A125,'1705'!C:C,B125)</f>
        <v>0</v>
      </c>
      <c r="Y125" s="7">
        <f>SUMIFS('1706'!N:N,'1706'!H:H,A125,'1706'!C:C,B125)</f>
        <v>0</v>
      </c>
      <c r="Z125" s="7">
        <f>SUMIFS('1707'!N:N,'1707'!H:H,A125,'1707'!C:C,B125)</f>
        <v>0</v>
      </c>
      <c r="AA125" s="7">
        <f>SUMIFS('1708'!N:N,'1708'!H:H,A125,'1708'!C:C,B125)</f>
        <v>0</v>
      </c>
      <c r="AB125" s="7">
        <f>SUMIFS('1709'!N:N,'1709'!H:H,A125,'1709'!C:C,B125)</f>
        <v>0</v>
      </c>
      <c r="AC125" s="7">
        <f>SUMIFS('1710'!N:N,'1710'!H:H,A125,'1710'!C:C,B125)</f>
        <v>0</v>
      </c>
      <c r="AD125" s="7">
        <f>SUMIFS('1711'!N:N,'1711'!H:H,A125,'1711'!C:C,B125)</f>
        <v>0</v>
      </c>
      <c r="AE125" s="7">
        <f>SUMIFS('1712'!N:N,'1712'!H:H,A125,'1712'!C:C,B125)</f>
        <v>0</v>
      </c>
      <c r="AF125" s="7">
        <f>SUMIFS('1801'!N:N,'1801'!H:H,A125,'1801'!C:C,B125)</f>
        <v>0</v>
      </c>
      <c r="AG125" s="7">
        <f>SUMIFS('1802'!N:N,'1802'!H:H,A125,'1802'!C:C,B125)</f>
        <v>0</v>
      </c>
      <c r="AH125" s="7">
        <f t="shared" si="2"/>
        <v>0</v>
      </c>
    </row>
    <row r="126" spans="1:2">
      <c r="A126" s="10"/>
      <c r="B126" s="10"/>
    </row>
    <row r="128" spans="3:34">
      <c r="C128" s="2">
        <f>SUM(C2:C127)</f>
        <v>90</v>
      </c>
      <c r="D128" s="2">
        <f t="shared" ref="D128:L128" si="3">SUM(D2:D127)</f>
        <v>100.88</v>
      </c>
      <c r="E128" s="2">
        <f t="shared" si="3"/>
        <v>192.5</v>
      </c>
      <c r="F128" s="2">
        <f t="shared" si="3"/>
        <v>326.75</v>
      </c>
      <c r="G128" s="2">
        <f t="shared" si="3"/>
        <v>567.86</v>
      </c>
      <c r="H128" s="2">
        <f t="shared" si="3"/>
        <v>601.93</v>
      </c>
      <c r="I128" s="2">
        <f t="shared" si="3"/>
        <v>584.98</v>
      </c>
      <c r="J128" s="2">
        <f t="shared" si="3"/>
        <v>798.68</v>
      </c>
      <c r="K128" s="2">
        <f t="shared" si="3"/>
        <v>972.28</v>
      </c>
      <c r="L128" s="2">
        <f t="shared" ref="L128:AH128" si="4">SUM(L2:L127)</f>
        <v>1260.15</v>
      </c>
      <c r="M128" s="2">
        <f t="shared" si="4"/>
        <v>2171</v>
      </c>
      <c r="N128" s="2">
        <f t="shared" si="4"/>
        <v>1207.7</v>
      </c>
      <c r="O128" s="2">
        <f t="shared" si="4"/>
        <v>1378.4</v>
      </c>
      <c r="P128" s="2">
        <f t="shared" si="4"/>
        <v>1545.73</v>
      </c>
      <c r="Q128" s="2">
        <f t="shared" si="4"/>
        <v>1577</v>
      </c>
      <c r="R128" s="2">
        <f t="shared" si="4"/>
        <v>2594.15</v>
      </c>
      <c r="S128" s="2">
        <f t="shared" si="4"/>
        <v>2155.52</v>
      </c>
      <c r="T128" s="2">
        <f t="shared" si="4"/>
        <v>3074.57</v>
      </c>
      <c r="U128" s="2">
        <f t="shared" si="4"/>
        <v>2000.6</v>
      </c>
      <c r="V128" s="2">
        <f t="shared" si="4"/>
        <v>2625.03</v>
      </c>
      <c r="W128" s="2">
        <f t="shared" si="4"/>
        <v>3157.52</v>
      </c>
      <c r="X128" s="2">
        <f t="shared" si="4"/>
        <v>2566.45</v>
      </c>
      <c r="Y128" s="2">
        <f t="shared" si="4"/>
        <v>2285.14</v>
      </c>
      <c r="Z128" s="2">
        <f t="shared" si="4"/>
        <v>1780.73</v>
      </c>
      <c r="AA128" s="2">
        <f t="shared" si="4"/>
        <v>2024.38</v>
      </c>
      <c r="AB128" s="2">
        <f t="shared" si="4"/>
        <v>2118.67</v>
      </c>
      <c r="AC128" s="2">
        <f t="shared" si="4"/>
        <v>4617.39</v>
      </c>
      <c r="AD128" s="2">
        <f t="shared" si="4"/>
        <v>3386.26</v>
      </c>
      <c r="AE128" s="2">
        <f t="shared" si="4"/>
        <v>5844.38</v>
      </c>
      <c r="AF128" s="2">
        <f t="shared" si="4"/>
        <v>4821.55</v>
      </c>
      <c r="AG128" s="2">
        <f t="shared" si="4"/>
        <v>4191.55</v>
      </c>
      <c r="AH128" s="2">
        <f t="shared" si="4"/>
        <v>62619.73</v>
      </c>
    </row>
    <row r="130" spans="3:34">
      <c r="C130" s="2">
        <f>SUMIFS('1508'!N:N,'1508'!H:H,"")</f>
        <v>20</v>
      </c>
      <c r="D130" s="2">
        <f>SUMIFS('1509'!N:N,'1509'!H:H,"")</f>
        <v>20</v>
      </c>
      <c r="E130" s="2">
        <f>SUMIFS('1510'!N:N,'1510'!H:H,"")</f>
        <v>20</v>
      </c>
      <c r="F130" s="2">
        <f>SUMIFS('1511'!N:N,'1511'!H:H,"")</f>
        <v>20</v>
      </c>
      <c r="G130" s="2">
        <f>SUMIFS('1512'!N:N,'1512'!H:H,"")</f>
        <v>20</v>
      </c>
      <c r="H130" s="2">
        <f>SUMIFS('1601'!N:N,'1601'!H:H,"")</f>
        <v>99.88</v>
      </c>
      <c r="I130" s="2">
        <f>SUMIFS('1602'!N:N,'1602'!H:H,"")</f>
        <v>0</v>
      </c>
      <c r="J130" s="2">
        <f>SUMIFS('1603'!N:N,'1603'!H:H,"")</f>
        <v>0</v>
      </c>
      <c r="K130" s="2">
        <f>SUMIFS('1604'!$N:$N,'1604'!$H:$H,"")</f>
        <v>0</v>
      </c>
      <c r="L130" s="2">
        <f>SUMIFS('1605'!$N:$N,'1605'!$H:$H,"")</f>
        <v>0</v>
      </c>
      <c r="M130" s="2">
        <f>SUMIFS('1606'!$N:$N,'1606'!$H:$H,"")</f>
        <v>0</v>
      </c>
      <c r="N130" s="2">
        <f>SUMIFS('1607'!$N:$N,'1607'!$H:$H,"")</f>
        <v>0</v>
      </c>
      <c r="O130" s="2">
        <f>SUMIFS('1608'!$N:$N,'1608'!$H:$H,"")</f>
        <v>0</v>
      </c>
      <c r="P130" s="2">
        <f>SUMIFS('1609'!$N:$N,'1609'!$H:$H,"")</f>
        <v>0</v>
      </c>
      <c r="Q130" s="2">
        <f>SUMIFS('1610'!$N:$N,'1610'!$H:$H,"")</f>
        <v>0</v>
      </c>
      <c r="R130" s="2">
        <f>SUMIFS('1611'!$N:$N,'1611'!$H:$H,"")</f>
        <v>0</v>
      </c>
      <c r="S130" s="2">
        <f>SUMIFS('1612'!$N:$N,'1612'!$H:$H,"")</f>
        <v>0</v>
      </c>
      <c r="T130" s="2">
        <f>SUMIFS('1701'!$N:$N,'1701'!$H:$H,"")</f>
        <v>0</v>
      </c>
      <c r="U130" s="2">
        <f>SUMIFS('1702'!$N:$N,'1702'!$H:$H,"")</f>
        <v>0</v>
      </c>
      <c r="V130" s="2">
        <f>SUMIFS('1703'!$N:$N,'1703'!$H:$H,"")</f>
        <v>0</v>
      </c>
      <c r="W130" s="2">
        <f>SUMIFS('1704'!$N:$N,'1704'!$H:$H,"")</f>
        <v>0</v>
      </c>
      <c r="X130" s="2">
        <f>SUMIFS('1705'!$N:$N,'1705'!$H:$H,"")</f>
        <v>0</v>
      </c>
      <c r="Y130" s="2">
        <f>SUMIFS('1706'!$N:$N,'1706'!$H:$H,"")</f>
        <v>0</v>
      </c>
      <c r="Z130" s="2">
        <f>SUMIFS('1707'!$N:$N,'1707'!$H:$H,"")</f>
        <v>0</v>
      </c>
      <c r="AA130" s="2">
        <f>SUMIFS('1708'!$N:$N,'1708'!$H:$H,"")</f>
        <v>0</v>
      </c>
      <c r="AB130" s="2">
        <f>SUMIFS('1709'!$N:$N,'1709'!$H:$H,"")</f>
        <v>0</v>
      </c>
      <c r="AC130" s="2">
        <f>SUMIFS('1710'!$N:$N,'1710'!$H:$H,"")</f>
        <v>0</v>
      </c>
      <c r="AD130" s="2">
        <f>SUMIFS('1711'!$N:$N,'1711'!$H:$H,"")</f>
        <v>0</v>
      </c>
      <c r="AE130" s="2">
        <f>SUMIFS('1712'!$N:$N,'1712'!$H:$H,"")</f>
        <v>0</v>
      </c>
      <c r="AF130" s="2">
        <f>SUMIFS('1801'!$N:$N,'1801'!$H:$H,"")</f>
        <v>0</v>
      </c>
      <c r="AG130" s="2">
        <f>SUMIFS('1802'!$N:$N,'1802'!$H:$H,"")</f>
        <v>0</v>
      </c>
      <c r="AH130" s="2">
        <f>SUM(C130:AG130)</f>
        <v>199.88</v>
      </c>
    </row>
    <row r="132" spans="3:34">
      <c r="C132" s="2">
        <f>SUM('1508'!N:N)</f>
        <v>110</v>
      </c>
      <c r="D132" s="2">
        <f>SUM('1509'!N:N)</f>
        <v>120.88</v>
      </c>
      <c r="E132" s="2">
        <f>SUM('1510'!N:N)</f>
        <v>212.5</v>
      </c>
      <c r="F132" s="2">
        <f>SUM('1511'!N:N)</f>
        <v>346.75</v>
      </c>
      <c r="G132" s="2">
        <f>SUM('1512'!N:N)</f>
        <v>587.86</v>
      </c>
      <c r="H132" s="2">
        <f>SUM('1601'!N:N)</f>
        <v>701.81</v>
      </c>
      <c r="I132" s="2">
        <f>SUM('1602'!N:N)</f>
        <v>584.98</v>
      </c>
      <c r="J132" s="2">
        <f>SUM('1603'!N:N)</f>
        <v>798.68</v>
      </c>
      <c r="K132" s="2">
        <f>SUM('1604'!$N:$N)</f>
        <v>972.28</v>
      </c>
      <c r="L132" s="2">
        <f>SUM('1605'!$N:$N)</f>
        <v>1260.15</v>
      </c>
      <c r="M132" s="2">
        <f>SUM('1606'!$N:$N)</f>
        <v>2171</v>
      </c>
      <c r="N132" s="2">
        <f>SUM('1607'!$N:$N)</f>
        <v>1207.7</v>
      </c>
      <c r="O132" s="2">
        <f>SUM('1608'!$N:$N)</f>
        <v>1378.4</v>
      </c>
      <c r="P132" s="2">
        <f>SUM('1609'!$N:$N)</f>
        <v>1545.73</v>
      </c>
      <c r="Q132" s="2">
        <f>SUM('1610'!$N:$N)</f>
        <v>1577</v>
      </c>
      <c r="R132" s="2">
        <f>SUM('1611'!$N:$N)</f>
        <v>2594.15</v>
      </c>
      <c r="S132" s="2">
        <f>SUM('1612'!$N:$N)</f>
        <v>2155.52</v>
      </c>
      <c r="T132" s="2">
        <f>SUM('1701'!$N:$N)</f>
        <v>3074.57</v>
      </c>
      <c r="U132" s="2">
        <f>SUM('1702'!$N:$N)</f>
        <v>2000.6</v>
      </c>
      <c r="V132" s="2">
        <f>SUM('1703'!$N:$N)</f>
        <v>2625.03</v>
      </c>
      <c r="W132" s="2">
        <f>SUM('1704'!$N:$N)</f>
        <v>3157.52</v>
      </c>
      <c r="X132" s="2">
        <f>SUM('1705'!$N:$N)</f>
        <v>2566.45</v>
      </c>
      <c r="Y132" s="2">
        <f>SUM('1706'!$N:$N)</f>
        <v>2285.14</v>
      </c>
      <c r="Z132" s="2">
        <f>SUM('1707'!$N:$N)</f>
        <v>1780.73</v>
      </c>
      <c r="AA132" s="2">
        <f>SUM('1708'!$N:$N)</f>
        <v>2024.38</v>
      </c>
      <c r="AB132" s="2">
        <f>SUM('1709'!$N:$N)</f>
        <v>2118.67</v>
      </c>
      <c r="AC132" s="2">
        <f>SUM('1710'!$N:$N)</f>
        <v>4617.39</v>
      </c>
      <c r="AD132" s="2">
        <f>SUM('1711'!$N:$N)</f>
        <v>3386.26</v>
      </c>
      <c r="AE132" s="2">
        <f>SUM('1712'!$N:$N)</f>
        <v>5844.38</v>
      </c>
      <c r="AF132" s="2">
        <f>SUM('1801'!$N:$N)</f>
        <v>4821.55</v>
      </c>
      <c r="AG132" s="2">
        <f>SUM('1802'!$N:$N)</f>
        <v>4191.55</v>
      </c>
      <c r="AH132" s="2">
        <f>SUM(C132:AG132)</f>
        <v>62819.61</v>
      </c>
    </row>
    <row r="134" spans="3:34">
      <c r="C134" s="2">
        <f>企业汇总!H156</f>
        <v>110</v>
      </c>
      <c r="D134" s="2">
        <f>企业汇总!I156</f>
        <v>120.88</v>
      </c>
      <c r="E134" s="2">
        <f>企业汇总!J156</f>
        <v>212.5</v>
      </c>
      <c r="F134" s="2">
        <f>企业汇总!K156</f>
        <v>346.75</v>
      </c>
      <c r="G134" s="2">
        <f>企业汇总!L156</f>
        <v>587.86</v>
      </c>
      <c r="H134" s="2">
        <f>企业汇总!M156</f>
        <v>701.81</v>
      </c>
      <c r="I134" s="2">
        <f>企业汇总!N156</f>
        <v>584.98</v>
      </c>
      <c r="J134" s="2">
        <f>企业汇总!O156</f>
        <v>798.68</v>
      </c>
      <c r="K134" s="2">
        <f>企业汇总!P156</f>
        <v>972.28</v>
      </c>
      <c r="L134" s="2">
        <f>企业汇总!Q156</f>
        <v>1260.15</v>
      </c>
      <c r="M134" s="2">
        <f>企业汇总!R156</f>
        <v>2171</v>
      </c>
      <c r="N134" s="2">
        <f>企业汇总!S156</f>
        <v>1207.7</v>
      </c>
      <c r="O134" s="2">
        <f>企业汇总!T156</f>
        <v>1378.4</v>
      </c>
      <c r="P134" s="2">
        <f>企业汇总!U156</f>
        <v>1545.73</v>
      </c>
      <c r="Q134" s="2">
        <f>企业汇总!V156</f>
        <v>1577</v>
      </c>
      <c r="R134" s="2">
        <f>企业汇总!W156</f>
        <v>2594.15</v>
      </c>
      <c r="S134" s="2">
        <f>企业汇总!X156</f>
        <v>2155.52</v>
      </c>
      <c r="T134" s="2">
        <f>企业汇总!Y156</f>
        <v>3074.57</v>
      </c>
      <c r="U134" s="2">
        <f>企业汇总!Z156</f>
        <v>2000.6</v>
      </c>
      <c r="V134" s="2">
        <f>企业汇总!AA156</f>
        <v>2625.03</v>
      </c>
      <c r="W134" s="2">
        <f>企业汇总!AB156</f>
        <v>3157.52</v>
      </c>
      <c r="X134" s="2">
        <f>企业汇总!AC156</f>
        <v>2566.45</v>
      </c>
      <c r="Y134" s="2">
        <f>企业汇总!AD156</f>
        <v>2285.14</v>
      </c>
      <c r="Z134" s="2">
        <f>企业汇总!AE156</f>
        <v>1780.73</v>
      </c>
      <c r="AA134" s="2">
        <f>企业汇总!AF156</f>
        <v>2024.38</v>
      </c>
      <c r="AB134" s="2">
        <f>企业汇总!AG156</f>
        <v>2118.67</v>
      </c>
      <c r="AC134" s="2">
        <f>企业汇总!AH156</f>
        <v>4617.39</v>
      </c>
      <c r="AD134" s="2">
        <f>企业汇总!AI156</f>
        <v>3386.26</v>
      </c>
      <c r="AE134" s="2">
        <f>企业汇总!AJ156</f>
        <v>5844.38</v>
      </c>
      <c r="AF134" s="2">
        <f>企业汇总!AK156</f>
        <v>4821.55</v>
      </c>
      <c r="AG134" s="2">
        <f>企业汇总!AL156</f>
        <v>4191.55</v>
      </c>
      <c r="AH134" s="2">
        <f>企业汇总!AM156</f>
        <v>62819.61</v>
      </c>
    </row>
    <row r="136" spans="3:34">
      <c r="C136" s="2">
        <f>C128+C130-C132</f>
        <v>0</v>
      </c>
      <c r="D136" s="2">
        <f t="shared" ref="D136:L136" si="5">D128+D130-D132</f>
        <v>0</v>
      </c>
      <c r="E136" s="2">
        <f t="shared" si="5"/>
        <v>0</v>
      </c>
      <c r="F136" s="2">
        <f t="shared" si="5"/>
        <v>0</v>
      </c>
      <c r="G136" s="2">
        <f t="shared" si="5"/>
        <v>0</v>
      </c>
      <c r="H136" s="2">
        <f t="shared" si="5"/>
        <v>0</v>
      </c>
      <c r="I136" s="2">
        <f t="shared" si="5"/>
        <v>0</v>
      </c>
      <c r="J136" s="2">
        <f t="shared" si="5"/>
        <v>0</v>
      </c>
      <c r="K136" s="2">
        <f t="shared" si="5"/>
        <v>0</v>
      </c>
      <c r="L136" s="2">
        <f t="shared" ref="L136:AH136" si="6">L128+L130-L132</f>
        <v>0</v>
      </c>
      <c r="M136" s="2">
        <f t="shared" si="6"/>
        <v>0</v>
      </c>
      <c r="N136" s="2">
        <f t="shared" si="6"/>
        <v>0</v>
      </c>
      <c r="O136" s="2">
        <f t="shared" si="6"/>
        <v>0</v>
      </c>
      <c r="P136" s="2">
        <f t="shared" si="6"/>
        <v>0</v>
      </c>
      <c r="Q136" s="2">
        <f t="shared" si="6"/>
        <v>0</v>
      </c>
      <c r="R136" s="2">
        <f t="shared" si="6"/>
        <v>0</v>
      </c>
      <c r="S136" s="2">
        <f t="shared" si="6"/>
        <v>0</v>
      </c>
      <c r="T136" s="2">
        <f t="shared" si="6"/>
        <v>0</v>
      </c>
      <c r="U136" s="2">
        <f t="shared" si="6"/>
        <v>0</v>
      </c>
      <c r="V136" s="2">
        <f t="shared" si="6"/>
        <v>0</v>
      </c>
      <c r="W136" s="2">
        <f t="shared" si="6"/>
        <v>0</v>
      </c>
      <c r="X136" s="2">
        <f t="shared" si="6"/>
        <v>0</v>
      </c>
      <c r="Y136" s="2">
        <f t="shared" si="6"/>
        <v>0</v>
      </c>
      <c r="Z136" s="2">
        <f t="shared" si="6"/>
        <v>0</v>
      </c>
      <c r="AA136" s="2">
        <f t="shared" si="6"/>
        <v>0</v>
      </c>
      <c r="AB136" s="2">
        <f t="shared" si="6"/>
        <v>0</v>
      </c>
      <c r="AC136" s="2">
        <f t="shared" si="6"/>
        <v>0</v>
      </c>
      <c r="AD136" s="2">
        <f t="shared" si="6"/>
        <v>0</v>
      </c>
      <c r="AE136" s="2">
        <f t="shared" si="6"/>
        <v>0</v>
      </c>
      <c r="AF136" s="2">
        <f t="shared" si="6"/>
        <v>0</v>
      </c>
      <c r="AG136" s="2">
        <f t="shared" si="6"/>
        <v>0</v>
      </c>
      <c r="AH136" s="2">
        <f t="shared" si="6"/>
        <v>0</v>
      </c>
    </row>
    <row r="138" spans="3:34">
      <c r="C138" s="2">
        <f>C132-C134</f>
        <v>0</v>
      </c>
      <c r="D138" s="2">
        <f t="shared" ref="D138:L138" si="7">D132-D134</f>
        <v>0</v>
      </c>
      <c r="E138" s="2">
        <f t="shared" si="7"/>
        <v>0</v>
      </c>
      <c r="F138" s="2">
        <f t="shared" si="7"/>
        <v>0</v>
      </c>
      <c r="G138" s="2">
        <f t="shared" si="7"/>
        <v>0</v>
      </c>
      <c r="H138" s="2">
        <f t="shared" si="7"/>
        <v>0</v>
      </c>
      <c r="I138" s="2">
        <f t="shared" si="7"/>
        <v>0</v>
      </c>
      <c r="J138" s="2">
        <f t="shared" si="7"/>
        <v>0</v>
      </c>
      <c r="K138" s="2">
        <f t="shared" si="7"/>
        <v>0</v>
      </c>
      <c r="L138" s="2">
        <f t="shared" ref="L138:AH138" si="8">L132-L134</f>
        <v>0</v>
      </c>
      <c r="M138" s="2">
        <f t="shared" si="8"/>
        <v>0</v>
      </c>
      <c r="N138" s="2">
        <f t="shared" si="8"/>
        <v>0</v>
      </c>
      <c r="O138" s="2">
        <f t="shared" si="8"/>
        <v>0</v>
      </c>
      <c r="P138" s="2">
        <f t="shared" si="8"/>
        <v>0</v>
      </c>
      <c r="Q138" s="2">
        <f t="shared" si="8"/>
        <v>0</v>
      </c>
      <c r="R138" s="2">
        <f t="shared" si="8"/>
        <v>0</v>
      </c>
      <c r="S138" s="2">
        <f t="shared" si="8"/>
        <v>0</v>
      </c>
      <c r="T138" s="2">
        <f t="shared" si="8"/>
        <v>0</v>
      </c>
      <c r="U138" s="2">
        <f t="shared" si="8"/>
        <v>0</v>
      </c>
      <c r="V138" s="2">
        <f t="shared" si="8"/>
        <v>0</v>
      </c>
      <c r="W138" s="2">
        <f t="shared" si="8"/>
        <v>0</v>
      </c>
      <c r="X138" s="2">
        <f t="shared" si="8"/>
        <v>0</v>
      </c>
      <c r="Y138" s="2">
        <f t="shared" si="8"/>
        <v>0</v>
      </c>
      <c r="Z138" s="2">
        <f t="shared" si="8"/>
        <v>0</v>
      </c>
      <c r="AA138" s="2">
        <f t="shared" si="8"/>
        <v>0</v>
      </c>
      <c r="AB138" s="2">
        <f t="shared" si="8"/>
        <v>0</v>
      </c>
      <c r="AC138" s="2">
        <f t="shared" si="8"/>
        <v>0</v>
      </c>
      <c r="AD138" s="2">
        <f t="shared" si="8"/>
        <v>0</v>
      </c>
      <c r="AE138" s="2">
        <f t="shared" si="8"/>
        <v>0</v>
      </c>
      <c r="AF138" s="2">
        <f t="shared" si="8"/>
        <v>0</v>
      </c>
      <c r="AG138" s="2">
        <f t="shared" si="8"/>
        <v>0</v>
      </c>
      <c r="AH138" s="2">
        <f t="shared" si="8"/>
        <v>0</v>
      </c>
    </row>
  </sheetData>
  <conditionalFormatting sqref="A1:A1048568">
    <cfRule type="expression" dxfId="0" priority="1" stopIfTrue="1">
      <formula>AND(COUNTIF($A:$A,A1)&gt;1,NOT(ISBLANK(A1)))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7"/>
  <sheetViews>
    <sheetView workbookViewId="0">
      <pane xSplit="14" ySplit="1" topLeftCell="O13" activePane="bottomRight" state="frozen"/>
      <selection/>
      <selection pane="topRight"/>
      <selection pane="bottomLeft"/>
      <selection pane="bottomRight" activeCell="K2" sqref="K2:K26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0.25" style="12" customWidth="1"/>
    <col min="10" max="10" width="10.375"/>
    <col min="12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46</v>
      </c>
    </row>
    <row r="2" spans="1:15">
      <c r="A2" s="50">
        <v>222412</v>
      </c>
      <c r="B2" s="9" t="s">
        <v>15</v>
      </c>
      <c r="C2" s="9" t="s">
        <v>16</v>
      </c>
      <c r="D2" s="51">
        <v>42166</v>
      </c>
      <c r="E2" s="9" t="s">
        <v>17</v>
      </c>
      <c r="F2" s="50">
        <v>18603679568</v>
      </c>
      <c r="G2" s="9" t="s">
        <v>18</v>
      </c>
      <c r="H2" s="9" t="s">
        <v>18</v>
      </c>
      <c r="I2" s="17"/>
      <c r="J2" s="52">
        <v>800</v>
      </c>
      <c r="K2" s="49">
        <v>0</v>
      </c>
      <c r="L2" s="7">
        <f>J2*5%+K2*7.5%</f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hidden="1" spans="1:15">
      <c r="A3" s="50">
        <v>223048</v>
      </c>
      <c r="B3" s="9" t="s">
        <v>30</v>
      </c>
      <c r="C3" s="9" t="s">
        <v>20</v>
      </c>
      <c r="D3" s="51">
        <v>42186</v>
      </c>
      <c r="E3" s="9" t="s">
        <v>17</v>
      </c>
      <c r="F3" s="50">
        <v>15694538416</v>
      </c>
      <c r="G3" s="9" t="s">
        <v>18</v>
      </c>
      <c r="H3" s="9" t="s">
        <v>21</v>
      </c>
      <c r="I3" s="17">
        <v>18604530197</v>
      </c>
      <c r="J3" s="52">
        <v>50</v>
      </c>
      <c r="K3" s="49">
        <v>0</v>
      </c>
      <c r="L3" s="7">
        <f t="shared" ref="L3:L27" si="0">J3*5%+K3*7.5%</f>
        <v>2.5</v>
      </c>
      <c r="M3" s="30">
        <f t="shared" ref="M3:M27" si="1">IF(J3+K3&gt;0,1-O3/(J3+K3),0)</f>
        <v>1</v>
      </c>
      <c r="N3" s="20">
        <f t="shared" ref="N3:N27" si="2">ROUND(L3*(1-M3),2)</f>
        <v>0</v>
      </c>
      <c r="O3">
        <f>SUMIFS(联通数据!I:I,联通数据!A:A,LEFT(O$1,6),联通数据!C:C,F3)/1000</f>
        <v>0</v>
      </c>
    </row>
    <row r="4" spans="1:15">
      <c r="A4" s="50">
        <v>224085</v>
      </c>
      <c r="B4" s="9" t="s">
        <v>22</v>
      </c>
      <c r="C4" s="9" t="s">
        <v>23</v>
      </c>
      <c r="D4" s="51">
        <v>42221</v>
      </c>
      <c r="E4" s="9" t="s">
        <v>17</v>
      </c>
      <c r="F4" s="50">
        <v>13101605147</v>
      </c>
      <c r="G4" s="9" t="s">
        <v>18</v>
      </c>
      <c r="H4" s="9" t="s">
        <v>18</v>
      </c>
      <c r="I4" s="17"/>
      <c r="J4" s="52">
        <v>50</v>
      </c>
      <c r="K4" s="49">
        <v>0</v>
      </c>
      <c r="L4" s="7">
        <f t="shared" si="0"/>
        <v>2.5</v>
      </c>
      <c r="M4" s="30">
        <f t="shared" si="1"/>
        <v>1</v>
      </c>
      <c r="N4" s="20">
        <f t="shared" si="2"/>
        <v>0</v>
      </c>
      <c r="O4">
        <f>SUMIFS(联通数据!I:I,联通数据!A:A,LEFT(O$1,6),联通数据!C:C,F4)/1000</f>
        <v>0</v>
      </c>
    </row>
    <row r="5" hidden="1" spans="1:15">
      <c r="A5" s="50">
        <v>224098</v>
      </c>
      <c r="B5" s="9" t="s">
        <v>24</v>
      </c>
      <c r="C5" s="9" t="s">
        <v>16</v>
      </c>
      <c r="D5" s="51">
        <v>42222</v>
      </c>
      <c r="E5" s="9" t="s">
        <v>17</v>
      </c>
      <c r="F5" s="50">
        <v>13029828095</v>
      </c>
      <c r="G5" s="9" t="s">
        <v>18</v>
      </c>
      <c r="H5" s="9"/>
      <c r="I5" s="17"/>
      <c r="J5" s="52">
        <v>400</v>
      </c>
      <c r="K5" s="49">
        <v>0</v>
      </c>
      <c r="L5" s="7">
        <f t="shared" si="0"/>
        <v>20</v>
      </c>
      <c r="M5" s="30">
        <f t="shared" si="1"/>
        <v>0</v>
      </c>
      <c r="N5" s="20">
        <f t="shared" si="2"/>
        <v>20</v>
      </c>
      <c r="O5">
        <f>SUMIFS(联通数据!I:I,联通数据!A:A,LEFT(O$1,6),联通数据!C:C,F5)/1000</f>
        <v>400</v>
      </c>
    </row>
    <row r="6" hidden="1" spans="1:15">
      <c r="A6" s="50">
        <v>224191</v>
      </c>
      <c r="B6" s="9" t="s">
        <v>25</v>
      </c>
      <c r="C6" s="9" t="s">
        <v>26</v>
      </c>
      <c r="D6" s="51">
        <v>42227</v>
      </c>
      <c r="E6" s="9" t="s">
        <v>17</v>
      </c>
      <c r="F6" s="50">
        <v>13089755402</v>
      </c>
      <c r="G6" s="9" t="s">
        <v>18</v>
      </c>
      <c r="H6" s="9" t="s">
        <v>27</v>
      </c>
      <c r="I6" s="17">
        <v>15646202616</v>
      </c>
      <c r="J6" s="52">
        <v>800</v>
      </c>
      <c r="K6" s="49">
        <v>0</v>
      </c>
      <c r="L6" s="7">
        <f t="shared" si="0"/>
        <v>40</v>
      </c>
      <c r="M6" s="30">
        <f t="shared" si="1"/>
        <v>0</v>
      </c>
      <c r="N6" s="20">
        <f t="shared" si="2"/>
        <v>40</v>
      </c>
      <c r="O6">
        <f>SUMIFS(联通数据!I:I,联通数据!A:A,LEFT(O$1,6),联通数据!C:C,F6)/1000</f>
        <v>800</v>
      </c>
    </row>
    <row r="7" spans="1:15">
      <c r="A7" s="50">
        <v>224497</v>
      </c>
      <c r="B7" s="9" t="s">
        <v>28</v>
      </c>
      <c r="C7" s="9" t="s">
        <v>20</v>
      </c>
      <c r="D7" s="51">
        <v>42236</v>
      </c>
      <c r="E7" s="9" t="s">
        <v>17</v>
      </c>
      <c r="F7" s="50">
        <v>13039700587</v>
      </c>
      <c r="G7" s="9" t="s">
        <v>18</v>
      </c>
      <c r="H7" s="9" t="s">
        <v>18</v>
      </c>
      <c r="I7" s="17"/>
      <c r="J7" s="52">
        <v>116.16</v>
      </c>
      <c r="K7" s="49">
        <v>0</v>
      </c>
      <c r="L7" s="7">
        <f t="shared" si="0"/>
        <v>5.808</v>
      </c>
      <c r="M7" s="30">
        <f t="shared" si="1"/>
        <v>0.139118457300275</v>
      </c>
      <c r="N7" s="20">
        <f t="shared" si="2"/>
        <v>5</v>
      </c>
      <c r="O7">
        <f>SUMIFS(联通数据!I:I,联通数据!A:A,LEFT(O$1,6),联通数据!C:C,F7)/1000</f>
        <v>100</v>
      </c>
    </row>
    <row r="8" spans="1:15">
      <c r="A8" s="50">
        <v>224782</v>
      </c>
      <c r="B8" s="9" t="s">
        <v>31</v>
      </c>
      <c r="C8" s="9" t="s">
        <v>32</v>
      </c>
      <c r="D8" s="51">
        <v>42248</v>
      </c>
      <c r="E8" s="9" t="s">
        <v>17</v>
      </c>
      <c r="F8" s="50">
        <v>18645845558</v>
      </c>
      <c r="G8" s="9" t="s">
        <v>18</v>
      </c>
      <c r="H8" s="9" t="s">
        <v>18</v>
      </c>
      <c r="I8" s="17"/>
      <c r="J8" s="52">
        <v>50</v>
      </c>
      <c r="K8" s="49">
        <v>0</v>
      </c>
      <c r="L8" s="7">
        <f t="shared" si="0"/>
        <v>2.5</v>
      </c>
      <c r="M8" s="30">
        <f t="shared" si="1"/>
        <v>0</v>
      </c>
      <c r="N8" s="20">
        <f t="shared" si="2"/>
        <v>2.5</v>
      </c>
      <c r="O8">
        <f>SUMIFS(联通数据!I:I,联通数据!A:A,LEFT(O$1,6),联通数据!C:C,F8)/1000</f>
        <v>50</v>
      </c>
    </row>
    <row r="9" spans="1:15">
      <c r="A9" s="50">
        <v>225078</v>
      </c>
      <c r="B9" s="9" t="s">
        <v>33</v>
      </c>
      <c r="C9" s="9" t="s">
        <v>32</v>
      </c>
      <c r="D9" s="51">
        <v>42257</v>
      </c>
      <c r="E9" s="9" t="s">
        <v>17</v>
      </c>
      <c r="F9" s="50">
        <v>13194585998</v>
      </c>
      <c r="G9" s="9" t="s">
        <v>18</v>
      </c>
      <c r="H9" s="9" t="s">
        <v>18</v>
      </c>
      <c r="I9" s="17"/>
      <c r="J9" s="52">
        <v>50</v>
      </c>
      <c r="K9" s="49">
        <v>0</v>
      </c>
      <c r="L9" s="7">
        <f t="shared" si="0"/>
        <v>2.5</v>
      </c>
      <c r="M9" s="30">
        <f t="shared" si="1"/>
        <v>1</v>
      </c>
      <c r="N9" s="20">
        <f t="shared" si="2"/>
        <v>0</v>
      </c>
      <c r="O9">
        <f>SUMIFS(联通数据!I:I,联通数据!A:A,LEFT(O$1,6),联通数据!C:C,F9)/1000</f>
        <v>0</v>
      </c>
    </row>
    <row r="10" spans="1:15">
      <c r="A10" s="50">
        <v>225177</v>
      </c>
      <c r="B10" s="9" t="s">
        <v>34</v>
      </c>
      <c r="C10" s="9" t="s">
        <v>35</v>
      </c>
      <c r="D10" s="51">
        <v>42261</v>
      </c>
      <c r="E10" s="9" t="s">
        <v>17</v>
      </c>
      <c r="F10" s="50">
        <v>13144665014</v>
      </c>
      <c r="G10" s="9" t="s">
        <v>18</v>
      </c>
      <c r="H10" s="9" t="s">
        <v>18</v>
      </c>
      <c r="I10" s="17"/>
      <c r="J10" s="52">
        <v>2000</v>
      </c>
      <c r="K10" s="49">
        <v>0</v>
      </c>
      <c r="L10" s="7">
        <f t="shared" si="0"/>
        <v>100</v>
      </c>
      <c r="M10" s="30">
        <f t="shared" si="1"/>
        <v>1</v>
      </c>
      <c r="N10" s="20">
        <f t="shared" si="2"/>
        <v>0</v>
      </c>
      <c r="O10">
        <f>SUMIFS(联通数据!I:I,联通数据!A:A,LEFT(O$1,6),联通数据!C:C,F10)/1000</f>
        <v>0</v>
      </c>
    </row>
    <row r="11" spans="1:15">
      <c r="A11" s="50">
        <v>225304</v>
      </c>
      <c r="B11" s="9" t="s">
        <v>36</v>
      </c>
      <c r="C11" s="9" t="s">
        <v>20</v>
      </c>
      <c r="D11" s="51">
        <v>42264</v>
      </c>
      <c r="E11" s="9" t="s">
        <v>17</v>
      </c>
      <c r="F11" s="50">
        <v>15636360052</v>
      </c>
      <c r="G11" s="9" t="s">
        <v>18</v>
      </c>
      <c r="H11" s="9" t="s">
        <v>18</v>
      </c>
      <c r="I11" s="17"/>
      <c r="J11" s="52">
        <v>0</v>
      </c>
      <c r="K11" s="49">
        <v>0</v>
      </c>
      <c r="L11" s="7">
        <f t="shared" si="0"/>
        <v>0</v>
      </c>
      <c r="M11" s="30">
        <f t="shared" si="1"/>
        <v>0</v>
      </c>
      <c r="N11" s="20">
        <f t="shared" si="2"/>
        <v>0</v>
      </c>
      <c r="O11">
        <f>SUMIFS(联通数据!I:I,联通数据!A:A,LEFT(O$1,6),联通数据!C:C,F11)/1000</f>
        <v>0</v>
      </c>
    </row>
    <row r="12" spans="1:15">
      <c r="A12" s="50">
        <v>225587</v>
      </c>
      <c r="B12" s="9" t="s">
        <v>37</v>
      </c>
      <c r="C12" s="9" t="s">
        <v>26</v>
      </c>
      <c r="D12" s="51">
        <v>42272</v>
      </c>
      <c r="E12" s="9" t="s">
        <v>17</v>
      </c>
      <c r="F12" s="50">
        <v>15636260172</v>
      </c>
      <c r="G12" s="9" t="s">
        <v>18</v>
      </c>
      <c r="H12" s="9" t="s">
        <v>18</v>
      </c>
      <c r="I12" s="17"/>
      <c r="J12" s="52">
        <v>100</v>
      </c>
      <c r="K12" s="49">
        <v>0</v>
      </c>
      <c r="L12" s="7">
        <f t="shared" si="0"/>
        <v>5</v>
      </c>
      <c r="M12" s="30">
        <f t="shared" si="1"/>
        <v>1</v>
      </c>
      <c r="N12" s="20">
        <f t="shared" si="2"/>
        <v>0</v>
      </c>
      <c r="O12">
        <f>SUMIFS(联通数据!I:I,联通数据!A:A,LEFT(O$1,6),联通数据!C:C,F12)/1000</f>
        <v>0</v>
      </c>
    </row>
    <row r="13" spans="1:15">
      <c r="A13" s="50">
        <v>225600</v>
      </c>
      <c r="B13" s="9" t="s">
        <v>38</v>
      </c>
      <c r="C13" s="9" t="s">
        <v>20</v>
      </c>
      <c r="D13" s="51">
        <v>42272</v>
      </c>
      <c r="E13" s="9" t="s">
        <v>17</v>
      </c>
      <c r="F13" s="50">
        <v>13204536925</v>
      </c>
      <c r="G13" s="9" t="s">
        <v>18</v>
      </c>
      <c r="H13" s="9" t="s">
        <v>18</v>
      </c>
      <c r="I13" s="17"/>
      <c r="J13" s="52">
        <v>50</v>
      </c>
      <c r="K13" s="49">
        <v>0</v>
      </c>
      <c r="L13" s="7">
        <f t="shared" si="0"/>
        <v>2.5</v>
      </c>
      <c r="M13" s="30">
        <f t="shared" si="1"/>
        <v>0</v>
      </c>
      <c r="N13" s="20">
        <f t="shared" si="2"/>
        <v>2.5</v>
      </c>
      <c r="O13">
        <f>SUMIFS(联通数据!I:I,联通数据!A:A,LEFT(O$1,6),联通数据!C:C,F13)/1000</f>
        <v>50</v>
      </c>
    </row>
    <row r="14" spans="1:15">
      <c r="A14" s="50">
        <v>225632</v>
      </c>
      <c r="B14" s="9" t="s">
        <v>39</v>
      </c>
      <c r="C14" s="9" t="s">
        <v>20</v>
      </c>
      <c r="D14" s="51">
        <v>42274</v>
      </c>
      <c r="E14" s="9" t="s">
        <v>17</v>
      </c>
      <c r="F14" s="50">
        <v>13224639887</v>
      </c>
      <c r="G14" s="9" t="s">
        <v>18</v>
      </c>
      <c r="H14" s="9" t="s">
        <v>18</v>
      </c>
      <c r="I14" s="17"/>
      <c r="J14" s="52">
        <v>50</v>
      </c>
      <c r="K14" s="49">
        <v>0</v>
      </c>
      <c r="L14" s="7">
        <f t="shared" si="0"/>
        <v>2.5</v>
      </c>
      <c r="M14" s="30">
        <f t="shared" si="1"/>
        <v>0</v>
      </c>
      <c r="N14" s="20">
        <f t="shared" si="2"/>
        <v>2.5</v>
      </c>
      <c r="O14">
        <f>SUMIFS(联通数据!I:I,联通数据!A:A,LEFT(O$1,6),联通数据!C:C,F14)/1000</f>
        <v>50</v>
      </c>
    </row>
    <row r="15" spans="1:15">
      <c r="A15" s="50">
        <v>225806</v>
      </c>
      <c r="B15" s="9" t="s">
        <v>41</v>
      </c>
      <c r="C15" s="9" t="s">
        <v>23</v>
      </c>
      <c r="D15" s="51">
        <v>42286</v>
      </c>
      <c r="E15" s="9" t="s">
        <v>17</v>
      </c>
      <c r="F15" s="50">
        <v>15636027256</v>
      </c>
      <c r="G15" s="9" t="s">
        <v>18</v>
      </c>
      <c r="H15" s="9" t="s">
        <v>18</v>
      </c>
      <c r="I15" s="17"/>
      <c r="J15" s="52">
        <v>400</v>
      </c>
      <c r="K15" s="49">
        <v>0</v>
      </c>
      <c r="L15" s="7">
        <f t="shared" si="0"/>
        <v>20</v>
      </c>
      <c r="M15" s="30">
        <f t="shared" si="1"/>
        <v>0.775</v>
      </c>
      <c r="N15" s="20">
        <f t="shared" si="2"/>
        <v>4.5</v>
      </c>
      <c r="O15">
        <f>SUMIFS(联通数据!I:I,联通数据!A:A,LEFT(O$1,6),联通数据!C:C,F15)/1000</f>
        <v>90</v>
      </c>
    </row>
    <row r="16" spans="1:15">
      <c r="A16" s="50">
        <v>225911</v>
      </c>
      <c r="B16" s="9" t="s">
        <v>42</v>
      </c>
      <c r="C16" s="9" t="s">
        <v>16</v>
      </c>
      <c r="D16" s="51">
        <v>42290</v>
      </c>
      <c r="E16" s="9" t="s">
        <v>17</v>
      </c>
      <c r="F16" s="50">
        <v>18644020869</v>
      </c>
      <c r="G16" s="9" t="s">
        <v>18</v>
      </c>
      <c r="H16" s="9" t="s">
        <v>18</v>
      </c>
      <c r="I16" s="17"/>
      <c r="J16" s="52">
        <v>1116.05</v>
      </c>
      <c r="K16" s="49">
        <v>0</v>
      </c>
      <c r="L16" s="7">
        <f t="shared" si="0"/>
        <v>55.8025</v>
      </c>
      <c r="M16" s="30">
        <f t="shared" si="1"/>
        <v>0.283186237175754</v>
      </c>
      <c r="N16" s="20">
        <f t="shared" si="2"/>
        <v>40</v>
      </c>
      <c r="O16">
        <f>SUMIFS(联通数据!I:I,联通数据!A:A,LEFT(O$1,6),联通数据!C:C,F16)/1000</f>
        <v>800</v>
      </c>
    </row>
    <row r="17" spans="1:15">
      <c r="A17" s="50">
        <v>226195</v>
      </c>
      <c r="B17" s="9" t="s">
        <v>43</v>
      </c>
      <c r="C17" s="9" t="s">
        <v>23</v>
      </c>
      <c r="D17" s="51">
        <v>42298</v>
      </c>
      <c r="E17" s="9" t="s">
        <v>17</v>
      </c>
      <c r="F17" s="50">
        <v>15561867694</v>
      </c>
      <c r="G17" s="9" t="s">
        <v>18</v>
      </c>
      <c r="H17" s="9" t="s">
        <v>18</v>
      </c>
      <c r="I17" s="17"/>
      <c r="J17" s="52">
        <v>800</v>
      </c>
      <c r="K17" s="49">
        <v>0</v>
      </c>
      <c r="L17" s="7">
        <f t="shared" si="0"/>
        <v>40</v>
      </c>
      <c r="M17" s="30">
        <f t="shared" si="1"/>
        <v>0</v>
      </c>
      <c r="N17" s="20">
        <f t="shared" si="2"/>
        <v>40</v>
      </c>
      <c r="O17">
        <f>SUMIFS(联通数据!I:I,联通数据!A:A,LEFT(O$1,6),联通数据!C:C,F17)/1000</f>
        <v>800</v>
      </c>
    </row>
    <row r="18" spans="1:15">
      <c r="A18" s="50">
        <v>226359</v>
      </c>
      <c r="B18" s="9" t="s">
        <v>45</v>
      </c>
      <c r="C18" s="9" t="s">
        <v>16</v>
      </c>
      <c r="D18" s="51">
        <v>42304</v>
      </c>
      <c r="E18" s="9" t="s">
        <v>17</v>
      </c>
      <c r="F18" s="50">
        <v>13039826317</v>
      </c>
      <c r="G18" s="9" t="s">
        <v>18</v>
      </c>
      <c r="H18" s="9" t="s">
        <v>18</v>
      </c>
      <c r="I18" s="17"/>
      <c r="J18" s="52">
        <v>837.24</v>
      </c>
      <c r="K18" s="49">
        <v>0</v>
      </c>
      <c r="L18" s="7">
        <f t="shared" si="0"/>
        <v>41.862</v>
      </c>
      <c r="M18" s="30">
        <f t="shared" si="1"/>
        <v>1</v>
      </c>
      <c r="N18" s="20">
        <f t="shared" si="2"/>
        <v>0</v>
      </c>
      <c r="O18">
        <f>SUMIFS(联通数据!I:I,联通数据!A:A,LEFT(O$1,6),联通数据!C:C,F18)/1000</f>
        <v>0</v>
      </c>
    </row>
    <row r="19" spans="1:15">
      <c r="A19" s="50">
        <v>226365</v>
      </c>
      <c r="B19" s="9" t="s">
        <v>44</v>
      </c>
      <c r="C19" s="9" t="s">
        <v>16</v>
      </c>
      <c r="D19" s="51">
        <v>42304</v>
      </c>
      <c r="E19" s="9" t="s">
        <v>17</v>
      </c>
      <c r="F19" s="50">
        <v>13019085503</v>
      </c>
      <c r="G19" s="9" t="s">
        <v>18</v>
      </c>
      <c r="H19" s="9" t="s">
        <v>18</v>
      </c>
      <c r="I19" s="17"/>
      <c r="J19" s="52">
        <v>35.65</v>
      </c>
      <c r="K19" s="49">
        <v>0</v>
      </c>
      <c r="L19" s="7">
        <f t="shared" si="0"/>
        <v>1.7825</v>
      </c>
      <c r="M19" s="30">
        <f t="shared" si="1"/>
        <v>1</v>
      </c>
      <c r="N19" s="20">
        <f t="shared" si="2"/>
        <v>0</v>
      </c>
      <c r="O19">
        <f>SUMIFS(联通数据!I:I,联通数据!A:A,LEFT(O$1,6),联通数据!C:C,F19)/1000</f>
        <v>0</v>
      </c>
    </row>
    <row r="20" spans="1:15">
      <c r="A20" s="50">
        <v>226487</v>
      </c>
      <c r="B20" s="9" t="s">
        <v>47</v>
      </c>
      <c r="C20" s="9" t="s">
        <v>26</v>
      </c>
      <c r="D20" s="51">
        <v>42310</v>
      </c>
      <c r="E20" s="9" t="s">
        <v>17</v>
      </c>
      <c r="F20" s="50">
        <v>15546269462</v>
      </c>
      <c r="G20" s="9" t="s">
        <v>18</v>
      </c>
      <c r="H20" s="9" t="s">
        <v>18</v>
      </c>
      <c r="I20" s="17"/>
      <c r="J20" s="52">
        <v>800</v>
      </c>
      <c r="K20" s="49">
        <v>0</v>
      </c>
      <c r="L20" s="7">
        <f t="shared" si="0"/>
        <v>40</v>
      </c>
      <c r="M20" s="30">
        <f t="shared" si="1"/>
        <v>0</v>
      </c>
      <c r="N20" s="20">
        <f t="shared" si="2"/>
        <v>40</v>
      </c>
      <c r="O20">
        <f>SUMIFS(联通数据!I:I,联通数据!A:A,LEFT(O$1,6),联通数据!C:C,F20)/1000</f>
        <v>800</v>
      </c>
    </row>
    <row r="21" spans="1:15">
      <c r="A21" s="50">
        <v>226527</v>
      </c>
      <c r="B21" s="9" t="s">
        <v>48</v>
      </c>
      <c r="C21" s="9" t="s">
        <v>16</v>
      </c>
      <c r="D21" s="51">
        <v>42310</v>
      </c>
      <c r="E21" s="9" t="s">
        <v>17</v>
      </c>
      <c r="F21" s="50">
        <v>13054208433</v>
      </c>
      <c r="G21" s="9" t="s">
        <v>18</v>
      </c>
      <c r="H21" s="9" t="s">
        <v>18</v>
      </c>
      <c r="I21" s="17"/>
      <c r="J21" s="52">
        <v>260.78</v>
      </c>
      <c r="K21" s="49">
        <v>0</v>
      </c>
      <c r="L21" s="7">
        <f t="shared" si="0"/>
        <v>13.039</v>
      </c>
      <c r="M21" s="30">
        <f t="shared" si="1"/>
        <v>0.808267505176777</v>
      </c>
      <c r="N21" s="20">
        <f t="shared" si="2"/>
        <v>2.5</v>
      </c>
      <c r="O21">
        <f>SUMIFS(联通数据!I:I,联通数据!A:A,LEFT(O$1,6),联通数据!C:C,F21)/1000</f>
        <v>50</v>
      </c>
    </row>
    <row r="22" spans="1:15">
      <c r="A22" s="50">
        <v>226657</v>
      </c>
      <c r="B22" s="9" t="s">
        <v>49</v>
      </c>
      <c r="C22" s="9" t="s">
        <v>16</v>
      </c>
      <c r="D22" s="51">
        <v>42313</v>
      </c>
      <c r="E22" s="9" t="s">
        <v>17</v>
      </c>
      <c r="F22" s="50">
        <v>13091411068</v>
      </c>
      <c r="G22" s="9" t="s">
        <v>18</v>
      </c>
      <c r="H22" s="9" t="s">
        <v>18</v>
      </c>
      <c r="I22" s="17"/>
      <c r="J22" s="52">
        <v>484.63</v>
      </c>
      <c r="K22" s="49">
        <v>0</v>
      </c>
      <c r="L22" s="7">
        <f t="shared" si="0"/>
        <v>24.2315</v>
      </c>
      <c r="M22" s="30">
        <f t="shared" si="1"/>
        <v>0.174628066772589</v>
      </c>
      <c r="N22" s="20">
        <f t="shared" si="2"/>
        <v>20</v>
      </c>
      <c r="O22">
        <f>SUMIFS(联通数据!I:I,联通数据!A:A,LEFT(O$1,6),联通数据!C:C,F22)/1000</f>
        <v>400</v>
      </c>
    </row>
    <row r="23" spans="1:15">
      <c r="A23" s="50">
        <v>226871</v>
      </c>
      <c r="B23" s="9" t="s">
        <v>50</v>
      </c>
      <c r="C23" s="9" t="s">
        <v>23</v>
      </c>
      <c r="D23" s="51">
        <v>42319</v>
      </c>
      <c r="E23" s="9" t="s">
        <v>17</v>
      </c>
      <c r="F23" s="50">
        <v>15545057683</v>
      </c>
      <c r="G23" s="9" t="s">
        <v>18</v>
      </c>
      <c r="H23" s="9" t="s">
        <v>18</v>
      </c>
      <c r="I23" s="17"/>
      <c r="J23" s="52">
        <v>800</v>
      </c>
      <c r="K23" s="49">
        <v>0</v>
      </c>
      <c r="L23" s="7">
        <f t="shared" si="0"/>
        <v>40</v>
      </c>
      <c r="M23" s="30">
        <f t="shared" si="1"/>
        <v>0</v>
      </c>
      <c r="N23" s="20">
        <f t="shared" si="2"/>
        <v>40</v>
      </c>
      <c r="O23">
        <f>SUMIFS(联通数据!I:I,联通数据!A:A,LEFT(O$1,6),联通数据!C:C,F23)/1000</f>
        <v>800</v>
      </c>
    </row>
    <row r="24" spans="1:15">
      <c r="A24" s="50">
        <v>226906</v>
      </c>
      <c r="B24" s="9" t="s">
        <v>51</v>
      </c>
      <c r="C24" s="9" t="s">
        <v>52</v>
      </c>
      <c r="D24" s="51">
        <v>42320</v>
      </c>
      <c r="E24" s="9" t="s">
        <v>17</v>
      </c>
      <c r="F24" s="50">
        <v>15545550671</v>
      </c>
      <c r="G24" s="9" t="s">
        <v>18</v>
      </c>
      <c r="H24" s="9" t="s">
        <v>18</v>
      </c>
      <c r="I24" s="17"/>
      <c r="J24" s="52">
        <v>50</v>
      </c>
      <c r="K24" s="49">
        <v>0</v>
      </c>
      <c r="L24" s="7">
        <f t="shared" si="0"/>
        <v>2.5</v>
      </c>
      <c r="M24" s="30">
        <f t="shared" si="1"/>
        <v>0</v>
      </c>
      <c r="N24" s="20">
        <f t="shared" si="2"/>
        <v>2.5</v>
      </c>
      <c r="O24">
        <f>SUMIFS(联通数据!I:I,联通数据!A:A,LEFT(O$1,6),联通数据!C:C,F24)/1000</f>
        <v>50</v>
      </c>
    </row>
    <row r="25" spans="1:15">
      <c r="A25" s="50">
        <v>226912</v>
      </c>
      <c r="B25" s="9" t="s">
        <v>53</v>
      </c>
      <c r="C25" s="9" t="s">
        <v>54</v>
      </c>
      <c r="D25" s="51">
        <v>42320</v>
      </c>
      <c r="E25" s="9" t="s">
        <v>17</v>
      </c>
      <c r="F25" s="50">
        <v>13029984216</v>
      </c>
      <c r="G25" s="9" t="s">
        <v>18</v>
      </c>
      <c r="H25" s="9" t="s">
        <v>18</v>
      </c>
      <c r="I25" s="17"/>
      <c r="J25" s="52">
        <v>800</v>
      </c>
      <c r="K25" s="49">
        <v>0</v>
      </c>
      <c r="L25" s="7">
        <f t="shared" si="0"/>
        <v>40</v>
      </c>
      <c r="M25" s="30">
        <f t="shared" si="1"/>
        <v>0</v>
      </c>
      <c r="N25" s="20">
        <f t="shared" si="2"/>
        <v>40</v>
      </c>
      <c r="O25">
        <f>SUMIFS(联通数据!I:I,联通数据!A:A,LEFT(O$1,6),联通数据!C:C,F25)/1000</f>
        <v>800</v>
      </c>
    </row>
    <row r="26" spans="1:15">
      <c r="A26" s="50">
        <v>227132</v>
      </c>
      <c r="B26" s="9" t="s">
        <v>55</v>
      </c>
      <c r="C26" s="9" t="s">
        <v>23</v>
      </c>
      <c r="D26" s="51">
        <v>42326</v>
      </c>
      <c r="E26" s="9" t="s">
        <v>17</v>
      </c>
      <c r="F26" s="50">
        <v>15545107619</v>
      </c>
      <c r="G26" s="9" t="s">
        <v>18</v>
      </c>
      <c r="H26" s="9" t="s">
        <v>18</v>
      </c>
      <c r="I26" s="17"/>
      <c r="J26" s="52">
        <v>100</v>
      </c>
      <c r="K26" s="49">
        <v>0</v>
      </c>
      <c r="L26" s="7">
        <f t="shared" si="0"/>
        <v>5</v>
      </c>
      <c r="M26" s="30">
        <f t="shared" si="1"/>
        <v>0.05</v>
      </c>
      <c r="N26" s="20">
        <f t="shared" si="2"/>
        <v>4.75</v>
      </c>
      <c r="O26">
        <f>SUMIFS(联通数据!I:I,联通数据!A:A,LEFT(O$1,6),联通数据!C:C,F26)/1000</f>
        <v>95</v>
      </c>
    </row>
    <row r="27" hidden="1" spans="1:15">
      <c r="A27" s="50">
        <v>227194</v>
      </c>
      <c r="B27" s="9" t="s">
        <v>56</v>
      </c>
      <c r="C27" s="9" t="s">
        <v>23</v>
      </c>
      <c r="D27" s="51">
        <v>42328</v>
      </c>
      <c r="E27" s="9" t="s">
        <v>17</v>
      </c>
      <c r="F27" s="50">
        <v>13054281568</v>
      </c>
      <c r="G27" s="9" t="s">
        <v>18</v>
      </c>
      <c r="H27" s="9" t="s">
        <v>57</v>
      </c>
      <c r="I27" s="17">
        <v>18603656120</v>
      </c>
      <c r="J27" s="52">
        <v>9.31</v>
      </c>
      <c r="K27" s="49">
        <v>0</v>
      </c>
      <c r="L27" s="7">
        <f t="shared" si="0"/>
        <v>0.4655</v>
      </c>
      <c r="M27" s="30">
        <f t="shared" si="1"/>
        <v>1</v>
      </c>
      <c r="N27" s="20">
        <f t="shared" si="2"/>
        <v>0</v>
      </c>
      <c r="O27">
        <f>SUMIFS(联通数据!I:I,联通数据!A:A,LEFT(O$1,6),联通数据!C:C,F27)/1000</f>
        <v>0</v>
      </c>
    </row>
  </sheetData>
  <autoFilter ref="A1:O27">
    <filterColumn colId="7">
      <customFilters>
        <customFilter operator="equal" val="平万忠"/>
      </customFilters>
    </filterColumn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58</v>
      </c>
    </row>
    <row r="2" spans="1:15">
      <c r="A2" s="50">
        <v>222412</v>
      </c>
      <c r="B2" s="9" t="s">
        <v>15</v>
      </c>
      <c r="C2" s="9" t="s">
        <v>16</v>
      </c>
      <c r="D2" s="51">
        <v>42166</v>
      </c>
      <c r="E2" s="9" t="s">
        <v>17</v>
      </c>
      <c r="F2" s="50">
        <v>18603679568</v>
      </c>
      <c r="G2" s="9" t="s">
        <v>18</v>
      </c>
      <c r="H2" s="9" t="s">
        <v>18</v>
      </c>
      <c r="I2" s="17"/>
      <c r="J2" s="52">
        <v>800</v>
      </c>
      <c r="K2" s="49">
        <v>0</v>
      </c>
      <c r="L2" s="7">
        <f>J2*5%+K2*7.5%</f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50">
        <v>223048</v>
      </c>
      <c r="B3" s="9" t="s">
        <v>30</v>
      </c>
      <c r="C3" s="9" t="s">
        <v>20</v>
      </c>
      <c r="D3" s="51">
        <v>42186</v>
      </c>
      <c r="E3" s="9" t="s">
        <v>17</v>
      </c>
      <c r="F3" s="50">
        <v>15694538416</v>
      </c>
      <c r="G3" s="9" t="s">
        <v>18</v>
      </c>
      <c r="H3" s="9" t="s">
        <v>21</v>
      </c>
      <c r="I3" s="17">
        <v>18604530197</v>
      </c>
      <c r="J3" s="52">
        <v>50</v>
      </c>
      <c r="K3" s="49">
        <v>0</v>
      </c>
      <c r="L3" s="7">
        <f t="shared" ref="L3:L31" si="0">J3*5%+K3*7.5%</f>
        <v>2.5</v>
      </c>
      <c r="M3" s="30">
        <f t="shared" ref="M3:M31" si="1">IF(J3+K3&gt;0,1-O3/(J3+K3),0)</f>
        <v>1</v>
      </c>
      <c r="N3" s="20">
        <f t="shared" ref="N3:N31" si="2">ROUND(L3*(1-M3),2)</f>
        <v>0</v>
      </c>
      <c r="O3">
        <f>SUMIFS(联通数据!I:I,联通数据!A:A,LEFT(O$1,6),联通数据!C:C,F3)/1000</f>
        <v>0</v>
      </c>
    </row>
    <row r="4" spans="1:15">
      <c r="A4" s="50">
        <v>224085</v>
      </c>
      <c r="B4" s="9" t="s">
        <v>22</v>
      </c>
      <c r="C4" s="9" t="s">
        <v>23</v>
      </c>
      <c r="D4" s="51">
        <v>42221</v>
      </c>
      <c r="E4" s="9" t="s">
        <v>17</v>
      </c>
      <c r="F4" s="50">
        <v>13101605147</v>
      </c>
      <c r="G4" s="9" t="s">
        <v>18</v>
      </c>
      <c r="H4" s="9" t="s">
        <v>18</v>
      </c>
      <c r="I4" s="17"/>
      <c r="J4" s="52">
        <v>50</v>
      </c>
      <c r="K4" s="49">
        <v>0</v>
      </c>
      <c r="L4" s="7">
        <f t="shared" si="0"/>
        <v>2.5</v>
      </c>
      <c r="M4" s="30">
        <f t="shared" si="1"/>
        <v>0</v>
      </c>
      <c r="N4" s="20">
        <f t="shared" si="2"/>
        <v>2.5</v>
      </c>
      <c r="O4">
        <f>SUMIFS(联通数据!I:I,联通数据!A:A,LEFT(O$1,6),联通数据!C:C,F4)/1000</f>
        <v>50</v>
      </c>
    </row>
    <row r="5" spans="1:15">
      <c r="A5" s="50">
        <v>224098</v>
      </c>
      <c r="B5" s="9" t="s">
        <v>24</v>
      </c>
      <c r="C5" s="9" t="s">
        <v>16</v>
      </c>
      <c r="D5" s="51">
        <v>42222</v>
      </c>
      <c r="E5" s="9" t="s">
        <v>17</v>
      </c>
      <c r="F5" s="50">
        <v>13029828095</v>
      </c>
      <c r="G5" s="9" t="s">
        <v>18</v>
      </c>
      <c r="H5" s="9"/>
      <c r="I5" s="17"/>
      <c r="J5" s="52">
        <v>400</v>
      </c>
      <c r="K5" s="49">
        <v>0</v>
      </c>
      <c r="L5" s="7">
        <f t="shared" si="0"/>
        <v>20</v>
      </c>
      <c r="M5" s="30">
        <f t="shared" si="1"/>
        <v>0</v>
      </c>
      <c r="N5" s="20">
        <f t="shared" si="2"/>
        <v>20</v>
      </c>
      <c r="O5">
        <f>SUMIFS(联通数据!I:I,联通数据!A:A,LEFT(O$1,6),联通数据!C:C,F5)/1000</f>
        <v>400</v>
      </c>
    </row>
    <row r="6" spans="1:15">
      <c r="A6" s="50">
        <v>224191</v>
      </c>
      <c r="B6" s="9" t="s">
        <v>25</v>
      </c>
      <c r="C6" s="9" t="s">
        <v>26</v>
      </c>
      <c r="D6" s="51">
        <v>42227</v>
      </c>
      <c r="E6" s="9" t="s">
        <v>17</v>
      </c>
      <c r="F6" s="50">
        <v>13089755402</v>
      </c>
      <c r="G6" s="9" t="s">
        <v>18</v>
      </c>
      <c r="H6" s="9" t="s">
        <v>27</v>
      </c>
      <c r="I6" s="17">
        <v>15646202616</v>
      </c>
      <c r="J6" s="52">
        <v>800</v>
      </c>
      <c r="K6" s="49">
        <v>0</v>
      </c>
      <c r="L6" s="7">
        <f t="shared" si="0"/>
        <v>40</v>
      </c>
      <c r="M6" s="30">
        <f t="shared" si="1"/>
        <v>0</v>
      </c>
      <c r="N6" s="20">
        <f t="shared" si="2"/>
        <v>40</v>
      </c>
      <c r="O6">
        <f>SUMIFS(联通数据!I:I,联通数据!A:A,LEFT(O$1,6),联通数据!C:C,F6)/1000</f>
        <v>800</v>
      </c>
    </row>
    <row r="7" spans="1:15">
      <c r="A7" s="50">
        <v>224497</v>
      </c>
      <c r="B7" s="9" t="s">
        <v>28</v>
      </c>
      <c r="C7" s="9" t="s">
        <v>20</v>
      </c>
      <c r="D7" s="51">
        <v>42236</v>
      </c>
      <c r="E7" s="9" t="s">
        <v>17</v>
      </c>
      <c r="F7" s="50">
        <v>13039700587</v>
      </c>
      <c r="G7" s="9" t="s">
        <v>18</v>
      </c>
      <c r="H7" s="9" t="s">
        <v>18</v>
      </c>
      <c r="I7" s="17"/>
      <c r="J7" s="52">
        <v>103.04</v>
      </c>
      <c r="K7" s="49">
        <v>0</v>
      </c>
      <c r="L7" s="7">
        <f t="shared" si="0"/>
        <v>5.152</v>
      </c>
      <c r="M7" s="30">
        <f t="shared" si="1"/>
        <v>0</v>
      </c>
      <c r="N7" s="20">
        <f t="shared" si="2"/>
        <v>5.15</v>
      </c>
      <c r="O7">
        <f>SUMIFS(联通数据!I:I,联通数据!A:A,LEFT(O$1,6),联通数据!C:C,F7)/1000</f>
        <v>103.04</v>
      </c>
    </row>
    <row r="8" spans="1:15">
      <c r="A8" s="50">
        <v>224782</v>
      </c>
      <c r="B8" s="9" t="s">
        <v>31</v>
      </c>
      <c r="C8" s="9" t="s">
        <v>32</v>
      </c>
      <c r="D8" s="51">
        <v>42248</v>
      </c>
      <c r="E8" s="9" t="s">
        <v>17</v>
      </c>
      <c r="F8" s="50">
        <v>18645845558</v>
      </c>
      <c r="G8" s="9" t="s">
        <v>18</v>
      </c>
      <c r="H8" s="9" t="s">
        <v>18</v>
      </c>
      <c r="I8" s="17"/>
      <c r="J8" s="52">
        <v>50</v>
      </c>
      <c r="K8" s="49">
        <v>0</v>
      </c>
      <c r="L8" s="7">
        <f t="shared" si="0"/>
        <v>2.5</v>
      </c>
      <c r="M8" s="30">
        <f t="shared" si="1"/>
        <v>0</v>
      </c>
      <c r="N8" s="20">
        <f t="shared" si="2"/>
        <v>2.5</v>
      </c>
      <c r="O8">
        <f>SUMIFS(联通数据!I:I,联通数据!A:A,LEFT(O$1,6),联通数据!C:C,F8)/1000</f>
        <v>50</v>
      </c>
    </row>
    <row r="9" spans="1:15">
      <c r="A9" s="50">
        <v>225078</v>
      </c>
      <c r="B9" s="9" t="s">
        <v>33</v>
      </c>
      <c r="C9" s="9" t="s">
        <v>32</v>
      </c>
      <c r="D9" s="51">
        <v>42257</v>
      </c>
      <c r="E9" s="9" t="s">
        <v>17</v>
      </c>
      <c r="F9" s="50">
        <v>13194585998</v>
      </c>
      <c r="G9" s="9" t="s">
        <v>18</v>
      </c>
      <c r="H9" s="9" t="s">
        <v>18</v>
      </c>
      <c r="I9" s="17"/>
      <c r="J9" s="52">
        <v>50</v>
      </c>
      <c r="K9" s="49">
        <v>0</v>
      </c>
      <c r="L9" s="7">
        <f t="shared" si="0"/>
        <v>2.5</v>
      </c>
      <c r="M9" s="30">
        <f t="shared" si="1"/>
        <v>1</v>
      </c>
      <c r="N9" s="20">
        <f t="shared" si="2"/>
        <v>0</v>
      </c>
      <c r="O9">
        <f>SUMIFS(联通数据!I:I,联通数据!A:A,LEFT(O$1,6),联通数据!C:C,F9)/1000</f>
        <v>0</v>
      </c>
    </row>
    <row r="10" spans="1:15">
      <c r="A10" s="50">
        <v>225177</v>
      </c>
      <c r="B10" s="9" t="s">
        <v>34</v>
      </c>
      <c r="C10" s="9" t="s">
        <v>35</v>
      </c>
      <c r="D10" s="51">
        <v>42261</v>
      </c>
      <c r="E10" s="9" t="s">
        <v>17</v>
      </c>
      <c r="F10" s="50">
        <v>13144665014</v>
      </c>
      <c r="G10" s="9" t="s">
        <v>18</v>
      </c>
      <c r="H10" s="9" t="s">
        <v>18</v>
      </c>
      <c r="I10" s="17"/>
      <c r="J10" s="52">
        <v>2000</v>
      </c>
      <c r="K10" s="49">
        <v>0</v>
      </c>
      <c r="L10" s="7">
        <f t="shared" si="0"/>
        <v>100</v>
      </c>
      <c r="M10" s="30">
        <f t="shared" si="1"/>
        <v>1</v>
      </c>
      <c r="N10" s="20">
        <f t="shared" si="2"/>
        <v>0</v>
      </c>
      <c r="O10">
        <f>SUMIFS(联通数据!I:I,联通数据!A:A,LEFT(O$1,6),联通数据!C:C,F10)/1000</f>
        <v>0</v>
      </c>
    </row>
    <row r="11" spans="1:15">
      <c r="A11" s="50">
        <v>225304</v>
      </c>
      <c r="B11" s="9" t="s">
        <v>36</v>
      </c>
      <c r="C11" s="9" t="s">
        <v>20</v>
      </c>
      <c r="D11" s="51">
        <v>42264</v>
      </c>
      <c r="E11" s="9" t="s">
        <v>17</v>
      </c>
      <c r="F11" s="50">
        <v>15636360052</v>
      </c>
      <c r="G11" s="9" t="s">
        <v>18</v>
      </c>
      <c r="H11" s="9" t="s">
        <v>18</v>
      </c>
      <c r="I11" s="17"/>
      <c r="J11" s="52">
        <v>0</v>
      </c>
      <c r="K11" s="49">
        <v>0</v>
      </c>
      <c r="L11" s="7">
        <f t="shared" si="0"/>
        <v>0</v>
      </c>
      <c r="M11" s="30">
        <f t="shared" si="1"/>
        <v>0</v>
      </c>
      <c r="N11" s="20">
        <f t="shared" si="2"/>
        <v>0</v>
      </c>
      <c r="O11">
        <f>SUMIFS(联通数据!I:I,联通数据!A:A,LEFT(O$1,6),联通数据!C:C,F11)/1000</f>
        <v>0</v>
      </c>
    </row>
    <row r="12" spans="1:15">
      <c r="A12" s="50">
        <v>225587</v>
      </c>
      <c r="B12" s="9" t="s">
        <v>37</v>
      </c>
      <c r="C12" s="9" t="s">
        <v>26</v>
      </c>
      <c r="D12" s="51">
        <v>42272</v>
      </c>
      <c r="E12" s="9" t="s">
        <v>17</v>
      </c>
      <c r="F12" s="50">
        <v>15636260172</v>
      </c>
      <c r="G12" s="9" t="s">
        <v>18</v>
      </c>
      <c r="H12" s="9" t="s">
        <v>18</v>
      </c>
      <c r="I12" s="17"/>
      <c r="J12" s="52">
        <v>100</v>
      </c>
      <c r="K12" s="49">
        <v>0</v>
      </c>
      <c r="L12" s="7">
        <f t="shared" si="0"/>
        <v>5</v>
      </c>
      <c r="M12" s="30">
        <f t="shared" si="1"/>
        <v>1</v>
      </c>
      <c r="N12" s="20">
        <f t="shared" si="2"/>
        <v>0</v>
      </c>
      <c r="O12">
        <f>SUMIFS(联通数据!I:I,联通数据!A:A,LEFT(O$1,6),联通数据!C:C,F12)/1000</f>
        <v>0</v>
      </c>
    </row>
    <row r="13" spans="1:15">
      <c r="A13" s="50">
        <v>225600</v>
      </c>
      <c r="B13" s="9" t="s">
        <v>38</v>
      </c>
      <c r="C13" s="9" t="s">
        <v>20</v>
      </c>
      <c r="D13" s="51">
        <v>42272</v>
      </c>
      <c r="E13" s="9" t="s">
        <v>17</v>
      </c>
      <c r="F13" s="50">
        <v>13204536925</v>
      </c>
      <c r="G13" s="9" t="s">
        <v>18</v>
      </c>
      <c r="H13" s="9" t="s">
        <v>18</v>
      </c>
      <c r="I13" s="17"/>
      <c r="J13" s="52">
        <v>59.63</v>
      </c>
      <c r="K13" s="49">
        <v>0</v>
      </c>
      <c r="L13" s="7">
        <f t="shared" si="0"/>
        <v>2.9815</v>
      </c>
      <c r="M13" s="30">
        <f t="shared" si="1"/>
        <v>0</v>
      </c>
      <c r="N13" s="20">
        <f t="shared" si="2"/>
        <v>2.98</v>
      </c>
      <c r="O13">
        <f>SUMIFS(联通数据!I:I,联通数据!A:A,LEFT(O$1,6),联通数据!C:C,F13)/1000</f>
        <v>59.63</v>
      </c>
    </row>
    <row r="14" spans="1:15">
      <c r="A14" s="50">
        <v>225632</v>
      </c>
      <c r="B14" s="9" t="s">
        <v>39</v>
      </c>
      <c r="C14" s="9" t="s">
        <v>20</v>
      </c>
      <c r="D14" s="51">
        <v>42274</v>
      </c>
      <c r="E14" s="9" t="s">
        <v>17</v>
      </c>
      <c r="F14" s="50">
        <v>13224639887</v>
      </c>
      <c r="G14" s="9" t="s">
        <v>18</v>
      </c>
      <c r="H14" s="9" t="s">
        <v>18</v>
      </c>
      <c r="I14" s="17"/>
      <c r="J14" s="52">
        <v>50</v>
      </c>
      <c r="K14" s="49">
        <v>0</v>
      </c>
      <c r="L14" s="7">
        <f t="shared" si="0"/>
        <v>2.5</v>
      </c>
      <c r="M14" s="30">
        <f t="shared" si="1"/>
        <v>0</v>
      </c>
      <c r="N14" s="20">
        <f t="shared" si="2"/>
        <v>2.5</v>
      </c>
      <c r="O14">
        <f>SUMIFS(联通数据!I:I,联通数据!A:A,LEFT(O$1,6),联通数据!C:C,F14)/1000</f>
        <v>50</v>
      </c>
    </row>
    <row r="15" spans="1:15">
      <c r="A15" s="50">
        <v>225806</v>
      </c>
      <c r="B15" s="9" t="s">
        <v>41</v>
      </c>
      <c r="C15" s="9" t="s">
        <v>23</v>
      </c>
      <c r="D15" s="51">
        <v>42286</v>
      </c>
      <c r="E15" s="9" t="s">
        <v>17</v>
      </c>
      <c r="F15" s="50">
        <v>15636027256</v>
      </c>
      <c r="G15" s="9" t="s">
        <v>18</v>
      </c>
      <c r="H15" s="9" t="s">
        <v>18</v>
      </c>
      <c r="I15" s="17"/>
      <c r="J15" s="52">
        <v>400</v>
      </c>
      <c r="K15" s="49">
        <v>0</v>
      </c>
      <c r="L15" s="7">
        <f t="shared" si="0"/>
        <v>20</v>
      </c>
      <c r="M15" s="30">
        <f t="shared" si="1"/>
        <v>1</v>
      </c>
      <c r="N15" s="20">
        <f t="shared" si="2"/>
        <v>0</v>
      </c>
      <c r="O15">
        <f>SUMIFS(联通数据!I:I,联通数据!A:A,LEFT(O$1,6),联通数据!C:C,F15)/1000</f>
        <v>0</v>
      </c>
    </row>
    <row r="16" spans="1:15">
      <c r="A16" s="50">
        <v>225911</v>
      </c>
      <c r="B16" s="9" t="s">
        <v>42</v>
      </c>
      <c r="C16" s="9" t="s">
        <v>16</v>
      </c>
      <c r="D16" s="51">
        <v>42290</v>
      </c>
      <c r="E16" s="9" t="s">
        <v>17</v>
      </c>
      <c r="F16" s="50">
        <v>18644020869</v>
      </c>
      <c r="G16" s="9" t="s">
        <v>18</v>
      </c>
      <c r="H16" s="9" t="s">
        <v>18</v>
      </c>
      <c r="I16" s="17"/>
      <c r="J16" s="52">
        <v>1251.36</v>
      </c>
      <c r="K16" s="49">
        <v>0</v>
      </c>
      <c r="L16" s="7">
        <f t="shared" si="0"/>
        <v>62.568</v>
      </c>
      <c r="M16" s="30">
        <f t="shared" si="1"/>
        <v>0</v>
      </c>
      <c r="N16" s="20">
        <f t="shared" si="2"/>
        <v>62.57</v>
      </c>
      <c r="O16">
        <f>SUMIFS(联通数据!I:I,联通数据!A:A,LEFT(O$1,6),联通数据!C:C,F16)/1000</f>
        <v>1251.36</v>
      </c>
    </row>
    <row r="17" spans="1:15">
      <c r="A17" s="50">
        <v>226195</v>
      </c>
      <c r="B17" s="9" t="s">
        <v>43</v>
      </c>
      <c r="C17" s="9" t="s">
        <v>23</v>
      </c>
      <c r="D17" s="51">
        <v>42298</v>
      </c>
      <c r="E17" s="9" t="s">
        <v>17</v>
      </c>
      <c r="F17" s="50">
        <v>15561867694</v>
      </c>
      <c r="G17" s="9" t="s">
        <v>18</v>
      </c>
      <c r="H17" s="9" t="s">
        <v>18</v>
      </c>
      <c r="I17" s="17"/>
      <c r="J17" s="52">
        <v>1518.62</v>
      </c>
      <c r="K17" s="49">
        <v>0</v>
      </c>
      <c r="L17" s="7">
        <f t="shared" si="0"/>
        <v>75.931</v>
      </c>
      <c r="M17" s="30">
        <f t="shared" si="1"/>
        <v>0.471888951811513</v>
      </c>
      <c r="N17" s="20">
        <f t="shared" si="2"/>
        <v>40.1</v>
      </c>
      <c r="O17">
        <f>SUMIFS(联通数据!I:I,联通数据!A:A,LEFT(O$1,6),联通数据!C:C,F17)/1000</f>
        <v>802</v>
      </c>
    </row>
    <row r="18" spans="1:15">
      <c r="A18" s="50">
        <v>226359</v>
      </c>
      <c r="B18" s="9" t="s">
        <v>45</v>
      </c>
      <c r="C18" s="9" t="s">
        <v>16</v>
      </c>
      <c r="D18" s="51">
        <v>42304</v>
      </c>
      <c r="E18" s="9" t="s">
        <v>17</v>
      </c>
      <c r="F18" s="50">
        <v>13039826317</v>
      </c>
      <c r="G18" s="9" t="s">
        <v>18</v>
      </c>
      <c r="H18" s="9" t="s">
        <v>18</v>
      </c>
      <c r="I18" s="17"/>
      <c r="J18" s="52">
        <v>2242.26</v>
      </c>
      <c r="K18" s="49">
        <v>0</v>
      </c>
      <c r="L18" s="7">
        <f t="shared" si="0"/>
        <v>112.113</v>
      </c>
      <c r="M18" s="30">
        <f t="shared" si="1"/>
        <v>0.0519119103047818</v>
      </c>
      <c r="N18" s="20">
        <f t="shared" si="2"/>
        <v>106.29</v>
      </c>
      <c r="O18">
        <f>SUMIFS(联通数据!I:I,联通数据!A:A,LEFT(O$1,6),联通数据!C:C,F18)/1000</f>
        <v>2125.86</v>
      </c>
    </row>
    <row r="19" spans="1:15">
      <c r="A19" s="50">
        <v>226365</v>
      </c>
      <c r="B19" s="9" t="s">
        <v>44</v>
      </c>
      <c r="C19" s="9" t="s">
        <v>16</v>
      </c>
      <c r="D19" s="51">
        <v>42304</v>
      </c>
      <c r="E19" s="9" t="s">
        <v>17</v>
      </c>
      <c r="F19" s="50">
        <v>13019085503</v>
      </c>
      <c r="G19" s="9" t="s">
        <v>18</v>
      </c>
      <c r="H19" s="9" t="s">
        <v>18</v>
      </c>
      <c r="I19" s="17"/>
      <c r="J19" s="52">
        <v>88.3</v>
      </c>
      <c r="K19" s="49">
        <v>0</v>
      </c>
      <c r="L19" s="7">
        <f t="shared" si="0"/>
        <v>4.415</v>
      </c>
      <c r="M19" s="30">
        <f t="shared" si="1"/>
        <v>0.0243488108720271</v>
      </c>
      <c r="N19" s="20">
        <f t="shared" si="2"/>
        <v>4.31</v>
      </c>
      <c r="O19">
        <f>SUMIFS(联通数据!I:I,联通数据!A:A,LEFT(O$1,6),联通数据!C:C,F19)/1000</f>
        <v>86.15</v>
      </c>
    </row>
    <row r="20" spans="1:15">
      <c r="A20" s="50">
        <v>226487</v>
      </c>
      <c r="B20" s="9" t="s">
        <v>47</v>
      </c>
      <c r="C20" s="9" t="s">
        <v>26</v>
      </c>
      <c r="D20" s="51">
        <v>42310</v>
      </c>
      <c r="E20" s="9" t="s">
        <v>17</v>
      </c>
      <c r="F20" s="50">
        <v>15546269462</v>
      </c>
      <c r="G20" s="9" t="s">
        <v>18</v>
      </c>
      <c r="H20" s="9" t="s">
        <v>18</v>
      </c>
      <c r="I20" s="17"/>
      <c r="J20" s="52">
        <v>800</v>
      </c>
      <c r="K20" s="49">
        <v>0</v>
      </c>
      <c r="L20" s="7">
        <f t="shared" si="0"/>
        <v>40</v>
      </c>
      <c r="M20" s="30">
        <f t="shared" si="1"/>
        <v>0</v>
      </c>
      <c r="N20" s="20">
        <f t="shared" si="2"/>
        <v>40</v>
      </c>
      <c r="O20">
        <f>SUMIFS(联通数据!I:I,联通数据!A:A,LEFT(O$1,6),联通数据!C:C,F20)/1000</f>
        <v>800</v>
      </c>
    </row>
    <row r="21" spans="1:15">
      <c r="A21" s="50">
        <v>226527</v>
      </c>
      <c r="B21" s="9" t="s">
        <v>48</v>
      </c>
      <c r="C21" s="9" t="s">
        <v>16</v>
      </c>
      <c r="D21" s="51">
        <v>42310</v>
      </c>
      <c r="E21" s="9" t="s">
        <v>17</v>
      </c>
      <c r="F21" s="50">
        <v>13054208433</v>
      </c>
      <c r="G21" s="9" t="s">
        <v>18</v>
      </c>
      <c r="H21" s="9" t="s">
        <v>18</v>
      </c>
      <c r="I21" s="17"/>
      <c r="J21" s="52">
        <v>822.91</v>
      </c>
      <c r="K21" s="49">
        <v>0</v>
      </c>
      <c r="L21" s="7">
        <f t="shared" si="0"/>
        <v>41.1455</v>
      </c>
      <c r="M21" s="30">
        <f t="shared" si="1"/>
        <v>0.140100375496713</v>
      </c>
      <c r="N21" s="20">
        <f t="shared" si="2"/>
        <v>35.38</v>
      </c>
      <c r="O21">
        <f>SUMIFS(联通数据!I:I,联通数据!A:A,LEFT(O$1,6),联通数据!C:C,F21)/1000</f>
        <v>707.62</v>
      </c>
    </row>
    <row r="22" spans="1:15">
      <c r="A22" s="50">
        <v>226657</v>
      </c>
      <c r="B22" s="9" t="s">
        <v>49</v>
      </c>
      <c r="C22" s="9" t="s">
        <v>16</v>
      </c>
      <c r="D22" s="51">
        <v>42313</v>
      </c>
      <c r="E22" s="9" t="s">
        <v>17</v>
      </c>
      <c r="F22" s="50">
        <v>13091411068</v>
      </c>
      <c r="G22" s="9" t="s">
        <v>18</v>
      </c>
      <c r="H22" s="9" t="s">
        <v>18</v>
      </c>
      <c r="I22" s="17"/>
      <c r="J22" s="52">
        <v>400</v>
      </c>
      <c r="K22" s="49">
        <v>0</v>
      </c>
      <c r="L22" s="7">
        <f t="shared" si="0"/>
        <v>20</v>
      </c>
      <c r="M22" s="30">
        <f t="shared" si="1"/>
        <v>1</v>
      </c>
      <c r="N22" s="20">
        <f t="shared" si="2"/>
        <v>0</v>
      </c>
      <c r="O22">
        <f>SUMIFS(联通数据!I:I,联通数据!A:A,LEFT(O$1,6),联通数据!C:C,F22)/1000</f>
        <v>0</v>
      </c>
    </row>
    <row r="23" spans="1:15">
      <c r="A23" s="50">
        <v>226871</v>
      </c>
      <c r="B23" s="9" t="s">
        <v>50</v>
      </c>
      <c r="C23" s="9" t="s">
        <v>23</v>
      </c>
      <c r="D23" s="51">
        <v>42319</v>
      </c>
      <c r="E23" s="9" t="s">
        <v>17</v>
      </c>
      <c r="F23" s="50">
        <v>15545057683</v>
      </c>
      <c r="G23" s="9" t="s">
        <v>18</v>
      </c>
      <c r="H23" s="9" t="s">
        <v>18</v>
      </c>
      <c r="I23" s="17"/>
      <c r="J23" s="52">
        <v>800</v>
      </c>
      <c r="K23" s="49">
        <v>0</v>
      </c>
      <c r="L23" s="7">
        <f t="shared" si="0"/>
        <v>40</v>
      </c>
      <c r="M23" s="30">
        <f t="shared" si="1"/>
        <v>0</v>
      </c>
      <c r="N23" s="20">
        <f t="shared" si="2"/>
        <v>40</v>
      </c>
      <c r="O23">
        <f>SUMIFS(联通数据!I:I,联通数据!A:A,LEFT(O$1,6),联通数据!C:C,F23)/1000</f>
        <v>800</v>
      </c>
    </row>
    <row r="24" spans="1:15">
      <c r="A24" s="50">
        <v>226906</v>
      </c>
      <c r="B24" s="9" t="s">
        <v>51</v>
      </c>
      <c r="C24" s="9" t="s">
        <v>52</v>
      </c>
      <c r="D24" s="51">
        <v>42320</v>
      </c>
      <c r="E24" s="9" t="s">
        <v>17</v>
      </c>
      <c r="F24" s="50">
        <v>15545550671</v>
      </c>
      <c r="G24" s="9" t="s">
        <v>18</v>
      </c>
      <c r="H24" s="9" t="s">
        <v>18</v>
      </c>
      <c r="I24" s="17"/>
      <c r="J24" s="52">
        <v>63.68</v>
      </c>
      <c r="K24" s="49">
        <v>0</v>
      </c>
      <c r="L24" s="7">
        <f t="shared" si="0"/>
        <v>3.184</v>
      </c>
      <c r="M24" s="30">
        <f t="shared" si="1"/>
        <v>0</v>
      </c>
      <c r="N24" s="20">
        <f t="shared" si="2"/>
        <v>3.18</v>
      </c>
      <c r="O24">
        <f>SUMIFS(联通数据!I:I,联通数据!A:A,LEFT(O$1,6),联通数据!C:C,F24)/1000</f>
        <v>63.68</v>
      </c>
    </row>
    <row r="25" spans="1:15">
      <c r="A25" s="50">
        <v>226912</v>
      </c>
      <c r="B25" s="9" t="s">
        <v>53</v>
      </c>
      <c r="C25" s="9" t="s">
        <v>54</v>
      </c>
      <c r="D25" s="51">
        <v>42320</v>
      </c>
      <c r="E25" s="9" t="s">
        <v>17</v>
      </c>
      <c r="F25" s="50">
        <v>13029984216</v>
      </c>
      <c r="G25" s="9" t="s">
        <v>18</v>
      </c>
      <c r="H25" s="9" t="s">
        <v>59</v>
      </c>
      <c r="I25" s="17"/>
      <c r="J25" s="52">
        <v>800</v>
      </c>
      <c r="K25" s="49">
        <v>0</v>
      </c>
      <c r="L25" s="7">
        <f t="shared" si="0"/>
        <v>40</v>
      </c>
      <c r="M25" s="30">
        <f t="shared" si="1"/>
        <v>0</v>
      </c>
      <c r="N25" s="20">
        <f t="shared" si="2"/>
        <v>40</v>
      </c>
      <c r="O25">
        <f>SUMIFS(联通数据!I:I,联通数据!A:A,LEFT(O$1,6),联通数据!C:C,F25)/1000</f>
        <v>800</v>
      </c>
    </row>
    <row r="26" spans="1:15">
      <c r="A26" s="50">
        <v>227132</v>
      </c>
      <c r="B26" s="9" t="s">
        <v>55</v>
      </c>
      <c r="C26" s="9" t="s">
        <v>23</v>
      </c>
      <c r="D26" s="51">
        <v>42326</v>
      </c>
      <c r="E26" s="9" t="s">
        <v>17</v>
      </c>
      <c r="F26" s="50">
        <v>15545107619</v>
      </c>
      <c r="G26" s="9" t="s">
        <v>18</v>
      </c>
      <c r="H26" s="9" t="s">
        <v>18</v>
      </c>
      <c r="I26" s="17"/>
      <c r="J26" s="52">
        <v>100</v>
      </c>
      <c r="K26" s="49">
        <v>0</v>
      </c>
      <c r="L26" s="7">
        <f t="shared" si="0"/>
        <v>5</v>
      </c>
      <c r="M26" s="30">
        <f t="shared" si="1"/>
        <v>1</v>
      </c>
      <c r="N26" s="20">
        <f t="shared" si="2"/>
        <v>0</v>
      </c>
      <c r="O26">
        <f>SUMIFS(联通数据!I:I,联通数据!A:A,LEFT(O$1,6),联通数据!C:C,F26)/1000</f>
        <v>0</v>
      </c>
    </row>
    <row r="27" spans="1:15">
      <c r="A27" s="50">
        <v>227194</v>
      </c>
      <c r="B27" s="9" t="s">
        <v>56</v>
      </c>
      <c r="C27" s="9" t="s">
        <v>23</v>
      </c>
      <c r="D27" s="51">
        <v>42328</v>
      </c>
      <c r="E27" s="9" t="s">
        <v>17</v>
      </c>
      <c r="F27" s="50">
        <v>13054281568</v>
      </c>
      <c r="G27" s="9" t="s">
        <v>18</v>
      </c>
      <c r="H27" s="9" t="s">
        <v>57</v>
      </c>
      <c r="I27" s="17">
        <v>18603656120</v>
      </c>
      <c r="J27" s="52">
        <v>8.82</v>
      </c>
      <c r="K27" s="49">
        <v>0</v>
      </c>
      <c r="L27" s="7">
        <f t="shared" si="0"/>
        <v>0.441</v>
      </c>
      <c r="M27" s="30">
        <f t="shared" si="1"/>
        <v>0.0952380952380952</v>
      </c>
      <c r="N27" s="20">
        <f t="shared" si="2"/>
        <v>0.4</v>
      </c>
      <c r="O27">
        <f>SUMIFS(联通数据!I:I,联通数据!A:A,LEFT(O$1,6),联通数据!C:C,F27)/1000</f>
        <v>7.98</v>
      </c>
    </row>
    <row r="28" spans="1:15">
      <c r="A28" s="50">
        <v>227838</v>
      </c>
      <c r="B28" s="9" t="s">
        <v>60</v>
      </c>
      <c r="C28" s="9" t="s">
        <v>61</v>
      </c>
      <c r="D28" s="51">
        <v>42346</v>
      </c>
      <c r="E28" s="9" t="s">
        <v>17</v>
      </c>
      <c r="F28" s="50">
        <v>15645570168</v>
      </c>
      <c r="G28" s="9" t="s">
        <v>18</v>
      </c>
      <c r="H28" s="9" t="s">
        <v>18</v>
      </c>
      <c r="I28" s="17"/>
      <c r="J28" s="52">
        <v>1200</v>
      </c>
      <c r="K28" s="49">
        <v>0</v>
      </c>
      <c r="L28" s="7">
        <f t="shared" si="0"/>
        <v>60</v>
      </c>
      <c r="M28" s="30">
        <f t="shared" si="1"/>
        <v>0</v>
      </c>
      <c r="N28" s="20">
        <f t="shared" si="2"/>
        <v>60</v>
      </c>
      <c r="O28">
        <f>SUMIFS(联通数据!I:I,联通数据!A:A,LEFT(O$1,6),联通数据!C:C,F28)/1000</f>
        <v>1200</v>
      </c>
    </row>
    <row r="29" spans="1:15">
      <c r="A29" s="50">
        <v>228120</v>
      </c>
      <c r="B29" s="9" t="s">
        <v>62</v>
      </c>
      <c r="C29" s="9" t="s">
        <v>23</v>
      </c>
      <c r="D29" s="51">
        <v>42355</v>
      </c>
      <c r="E29" s="9" t="s">
        <v>17</v>
      </c>
      <c r="F29" s="50">
        <v>13159850785</v>
      </c>
      <c r="G29" s="9" t="s">
        <v>18</v>
      </c>
      <c r="H29" s="9" t="s">
        <v>63</v>
      </c>
      <c r="I29" s="17">
        <v>18604611856</v>
      </c>
      <c r="J29" s="52">
        <v>0</v>
      </c>
      <c r="K29" s="49">
        <v>0</v>
      </c>
      <c r="L29" s="7">
        <f t="shared" si="0"/>
        <v>0</v>
      </c>
      <c r="M29" s="30">
        <f t="shared" si="1"/>
        <v>0</v>
      </c>
      <c r="N29" s="20">
        <f t="shared" si="2"/>
        <v>0</v>
      </c>
      <c r="O29">
        <f>SUMIFS(联通数据!I:I,联通数据!A:A,LEFT(O$1,6),联通数据!C:C,F29)/1000</f>
        <v>0</v>
      </c>
    </row>
    <row r="30" spans="1:15">
      <c r="A30" s="50">
        <v>228257</v>
      </c>
      <c r="B30" s="9" t="s">
        <v>64</v>
      </c>
      <c r="C30" s="9" t="s">
        <v>65</v>
      </c>
      <c r="D30" s="51">
        <v>42360</v>
      </c>
      <c r="E30" s="9" t="s">
        <v>17</v>
      </c>
      <c r="F30" s="50">
        <v>15545903995</v>
      </c>
      <c r="G30" s="9" t="s">
        <v>18</v>
      </c>
      <c r="H30" s="9" t="s">
        <v>18</v>
      </c>
      <c r="I30" s="17"/>
      <c r="J30" s="52">
        <v>0</v>
      </c>
      <c r="K30" s="49">
        <v>0</v>
      </c>
      <c r="L30" s="7">
        <f t="shared" si="0"/>
        <v>0</v>
      </c>
      <c r="M30" s="30">
        <f t="shared" si="1"/>
        <v>0</v>
      </c>
      <c r="N30" s="20">
        <f t="shared" si="2"/>
        <v>0</v>
      </c>
      <c r="O30">
        <f>SUMIFS(联通数据!I:I,联通数据!A:A,LEFT(O$1,6),联通数据!C:C,F30)/1000</f>
        <v>0</v>
      </c>
    </row>
    <row r="31" spans="1:15">
      <c r="A31" s="50">
        <v>228479</v>
      </c>
      <c r="B31" s="9" t="s">
        <v>66</v>
      </c>
      <c r="C31" s="9" t="s">
        <v>67</v>
      </c>
      <c r="D31" s="51">
        <v>42368</v>
      </c>
      <c r="E31" s="9" t="s">
        <v>17</v>
      </c>
      <c r="F31" s="50">
        <v>13089767451</v>
      </c>
      <c r="G31" s="9" t="s">
        <v>18</v>
      </c>
      <c r="H31" s="9" t="s">
        <v>68</v>
      </c>
      <c r="I31" s="17">
        <v>18645674069</v>
      </c>
      <c r="J31" s="52">
        <v>800</v>
      </c>
      <c r="K31" s="49">
        <v>0</v>
      </c>
      <c r="L31" s="7">
        <f t="shared" si="0"/>
        <v>40</v>
      </c>
      <c r="M31" s="30">
        <f t="shared" si="1"/>
        <v>0</v>
      </c>
      <c r="N31" s="20">
        <f t="shared" si="2"/>
        <v>40</v>
      </c>
      <c r="O31">
        <f>SUMIFS(联通数据!I:I,联通数据!A:A,LEFT(O$1,6),联通数据!C:C,F31)/1000</f>
        <v>800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pane xSplit="14" ySplit="1" topLeftCell="O17" activePane="bottomRight" state="frozen"/>
      <selection/>
      <selection pane="topRight"/>
      <selection pane="bottomLeft"/>
      <selection pane="bottomRight" activeCell="M2" sqref="M2:M36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75" style="12" customWidth="1"/>
    <col min="10" max="10" width="10.375"/>
    <col min="12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69</v>
      </c>
    </row>
    <row r="2" spans="1:15">
      <c r="A2" s="40">
        <v>222412</v>
      </c>
      <c r="B2" s="41" t="s">
        <v>15</v>
      </c>
      <c r="C2" s="41" t="s">
        <v>16</v>
      </c>
      <c r="D2" s="42">
        <v>42166</v>
      </c>
      <c r="E2" s="41" t="s">
        <v>17</v>
      </c>
      <c r="F2" s="40">
        <v>18603679568</v>
      </c>
      <c r="G2" s="41" t="s">
        <v>18</v>
      </c>
      <c r="H2" s="41" t="s">
        <v>70</v>
      </c>
      <c r="I2" s="41">
        <v>15645900204</v>
      </c>
      <c r="J2" s="49">
        <v>800</v>
      </c>
      <c r="K2" s="49">
        <v>0</v>
      </c>
      <c r="L2" s="5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40">
        <v>223048</v>
      </c>
      <c r="B3" s="41" t="s">
        <v>30</v>
      </c>
      <c r="C3" s="41" t="s">
        <v>20</v>
      </c>
      <c r="D3" s="42">
        <v>42186</v>
      </c>
      <c r="E3" s="41" t="s">
        <v>17</v>
      </c>
      <c r="F3" s="40">
        <v>15694538416</v>
      </c>
      <c r="G3" s="41" t="s">
        <v>18</v>
      </c>
      <c r="H3" s="41" t="s">
        <v>21</v>
      </c>
      <c r="I3" s="41">
        <v>18604530197</v>
      </c>
      <c r="J3" s="49">
        <v>50</v>
      </c>
      <c r="K3" s="49">
        <v>0</v>
      </c>
      <c r="L3" s="5">
        <v>2.5</v>
      </c>
      <c r="M3" s="30">
        <f t="shared" ref="M3:M36" si="0">IF(J3+K3&gt;0,1-O3/(J3+K3),0)</f>
        <v>1</v>
      </c>
      <c r="N3" s="20">
        <f t="shared" ref="N3:N36" si="1">ROUND(L3*(1-M3),2)</f>
        <v>0</v>
      </c>
      <c r="O3">
        <f>SUMIFS(联通数据!I:I,联通数据!A:A,LEFT(O$1,6),联通数据!C:C,F3)/1000</f>
        <v>0</v>
      </c>
    </row>
    <row r="4" spans="1:15">
      <c r="A4" s="40">
        <v>224085</v>
      </c>
      <c r="B4" s="41" t="s">
        <v>22</v>
      </c>
      <c r="C4" s="41" t="s">
        <v>23</v>
      </c>
      <c r="D4" s="42">
        <v>42221</v>
      </c>
      <c r="E4" s="41" t="s">
        <v>17</v>
      </c>
      <c r="F4" s="40">
        <v>13101605147</v>
      </c>
      <c r="G4" s="41" t="s">
        <v>18</v>
      </c>
      <c r="H4" s="41" t="s">
        <v>18</v>
      </c>
      <c r="I4" s="41"/>
      <c r="J4" s="49">
        <v>50</v>
      </c>
      <c r="K4" s="49">
        <v>0</v>
      </c>
      <c r="L4" s="5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40">
        <v>224098</v>
      </c>
      <c r="B5" s="41" t="s">
        <v>24</v>
      </c>
      <c r="C5" s="41" t="s">
        <v>16</v>
      </c>
      <c r="D5" s="42">
        <v>42222</v>
      </c>
      <c r="E5" s="41" t="s">
        <v>17</v>
      </c>
      <c r="F5" s="40">
        <v>13029828095</v>
      </c>
      <c r="G5" s="41" t="s">
        <v>18</v>
      </c>
      <c r="H5" s="41" t="s">
        <v>71</v>
      </c>
      <c r="I5" s="41">
        <v>15645903151</v>
      </c>
      <c r="J5" s="49">
        <v>400</v>
      </c>
      <c r="K5" s="49">
        <v>0</v>
      </c>
      <c r="L5" s="5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40">
        <v>224191</v>
      </c>
      <c r="B6" s="41" t="s">
        <v>25</v>
      </c>
      <c r="C6" s="41" t="s">
        <v>26</v>
      </c>
      <c r="D6" s="42">
        <v>42227</v>
      </c>
      <c r="E6" s="41" t="s">
        <v>17</v>
      </c>
      <c r="F6" s="40">
        <v>13089755402</v>
      </c>
      <c r="G6" s="41" t="s">
        <v>18</v>
      </c>
      <c r="H6" s="41" t="s">
        <v>27</v>
      </c>
      <c r="I6" s="41">
        <v>15646202616</v>
      </c>
      <c r="J6" s="49">
        <v>800</v>
      </c>
      <c r="K6" s="49">
        <v>0</v>
      </c>
      <c r="L6" s="5">
        <v>40</v>
      </c>
      <c r="M6" s="30">
        <f t="shared" si="0"/>
        <v>0</v>
      </c>
      <c r="N6" s="20">
        <f t="shared" si="1"/>
        <v>40</v>
      </c>
      <c r="O6">
        <f>SUMIFS(联通数据!I:I,联通数据!A:A,LEFT(O$1,6),联通数据!C:C,F6)/1000</f>
        <v>800</v>
      </c>
    </row>
    <row r="7" spans="1:15">
      <c r="A7" s="40">
        <v>224497</v>
      </c>
      <c r="B7" s="41" t="s">
        <v>28</v>
      </c>
      <c r="C7" s="41" t="s">
        <v>20</v>
      </c>
      <c r="D7" s="42">
        <v>42236</v>
      </c>
      <c r="E7" s="41" t="s">
        <v>17</v>
      </c>
      <c r="F7" s="40">
        <v>13039700587</v>
      </c>
      <c r="G7" s="41" t="s">
        <v>18</v>
      </c>
      <c r="H7" s="41" t="s">
        <v>72</v>
      </c>
      <c r="I7" s="41">
        <v>18604530226</v>
      </c>
      <c r="J7" s="49">
        <v>100</v>
      </c>
      <c r="K7" s="49">
        <v>0</v>
      </c>
      <c r="L7" s="5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40">
        <v>224782</v>
      </c>
      <c r="B8" s="41" t="s">
        <v>31</v>
      </c>
      <c r="C8" s="41" t="s">
        <v>32</v>
      </c>
      <c r="D8" s="42">
        <v>42248</v>
      </c>
      <c r="E8" s="41" t="s">
        <v>17</v>
      </c>
      <c r="F8" s="40">
        <v>18645845558</v>
      </c>
      <c r="G8" s="41" t="s">
        <v>18</v>
      </c>
      <c r="H8" s="41" t="s">
        <v>73</v>
      </c>
      <c r="I8" s="41">
        <v>15645887172</v>
      </c>
      <c r="J8" s="49">
        <v>50</v>
      </c>
      <c r="K8" s="49">
        <v>0</v>
      </c>
      <c r="L8" s="5">
        <v>2.5</v>
      </c>
      <c r="M8" s="30">
        <f t="shared" si="0"/>
        <v>0</v>
      </c>
      <c r="N8" s="20">
        <f t="shared" si="1"/>
        <v>2.5</v>
      </c>
      <c r="O8">
        <f>SUMIFS(联通数据!I:I,联通数据!A:A,LEFT(O$1,6),联通数据!C:C,F8)/1000</f>
        <v>50</v>
      </c>
    </row>
    <row r="9" spans="1:15">
      <c r="A9" s="40">
        <v>225078</v>
      </c>
      <c r="B9" s="41" t="s">
        <v>33</v>
      </c>
      <c r="C9" s="41" t="s">
        <v>32</v>
      </c>
      <c r="D9" s="42">
        <v>42257</v>
      </c>
      <c r="E9" s="41" t="s">
        <v>17</v>
      </c>
      <c r="F9" s="40">
        <v>13194585998</v>
      </c>
      <c r="G9" s="41" t="s">
        <v>18</v>
      </c>
      <c r="H9" s="41" t="s">
        <v>74</v>
      </c>
      <c r="I9" s="41">
        <v>15645887464</v>
      </c>
      <c r="J9" s="49">
        <v>0</v>
      </c>
      <c r="K9" s="49">
        <v>0</v>
      </c>
      <c r="L9" s="5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40">
        <v>225177</v>
      </c>
      <c r="B10" s="41" t="s">
        <v>34</v>
      </c>
      <c r="C10" s="41" t="s">
        <v>35</v>
      </c>
      <c r="D10" s="42">
        <v>42261</v>
      </c>
      <c r="E10" s="41" t="s">
        <v>17</v>
      </c>
      <c r="F10" s="40">
        <v>13144665014</v>
      </c>
      <c r="G10" s="41" t="s">
        <v>18</v>
      </c>
      <c r="H10" s="41" t="s">
        <v>75</v>
      </c>
      <c r="I10" s="41">
        <v>18604664632</v>
      </c>
      <c r="J10" s="49">
        <v>0</v>
      </c>
      <c r="K10" s="49">
        <v>0</v>
      </c>
      <c r="L10" s="5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40">
        <v>225304</v>
      </c>
      <c r="B11" s="41" t="s">
        <v>36</v>
      </c>
      <c r="C11" s="41" t="s">
        <v>20</v>
      </c>
      <c r="D11" s="42">
        <v>42264</v>
      </c>
      <c r="E11" s="41" t="s">
        <v>17</v>
      </c>
      <c r="F11" s="40">
        <v>15636360052</v>
      </c>
      <c r="G11" s="41" t="s">
        <v>18</v>
      </c>
      <c r="H11" s="41" t="s">
        <v>76</v>
      </c>
      <c r="I11" s="41">
        <v>18604530032</v>
      </c>
      <c r="J11" s="49">
        <v>0</v>
      </c>
      <c r="K11" s="49">
        <v>0</v>
      </c>
      <c r="L11" s="5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40">
        <v>225587</v>
      </c>
      <c r="B12" s="41" t="s">
        <v>37</v>
      </c>
      <c r="C12" s="41" t="s">
        <v>26</v>
      </c>
      <c r="D12" s="42">
        <v>42272</v>
      </c>
      <c r="E12" s="41" t="s">
        <v>17</v>
      </c>
      <c r="F12" s="40">
        <v>15636260172</v>
      </c>
      <c r="G12" s="41" t="s">
        <v>18</v>
      </c>
      <c r="H12" s="41" t="s">
        <v>77</v>
      </c>
      <c r="I12" s="41">
        <v>15645201900</v>
      </c>
      <c r="J12" s="49">
        <v>0</v>
      </c>
      <c r="K12" s="49">
        <v>0</v>
      </c>
      <c r="L12" s="5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40">
        <v>225600</v>
      </c>
      <c r="B13" s="41" t="s">
        <v>38</v>
      </c>
      <c r="C13" s="41" t="s">
        <v>20</v>
      </c>
      <c r="D13" s="42">
        <v>42272</v>
      </c>
      <c r="E13" s="41" t="s">
        <v>17</v>
      </c>
      <c r="F13" s="40">
        <v>13204536925</v>
      </c>
      <c r="G13" s="41" t="s">
        <v>18</v>
      </c>
      <c r="H13" s="41" t="s">
        <v>78</v>
      </c>
      <c r="I13" s="41">
        <v>18604532572</v>
      </c>
      <c r="J13" s="49">
        <v>50</v>
      </c>
      <c r="K13" s="49">
        <v>0</v>
      </c>
      <c r="L13" s="5">
        <v>2.5</v>
      </c>
      <c r="M13" s="30">
        <f t="shared" si="0"/>
        <v>0</v>
      </c>
      <c r="N13" s="20">
        <f t="shared" si="1"/>
        <v>2.5</v>
      </c>
      <c r="O13">
        <f>SUMIFS(联通数据!I:I,联通数据!A:A,LEFT(O$1,6),联通数据!C:C,F13)/1000</f>
        <v>50</v>
      </c>
    </row>
    <row r="14" spans="1:15">
      <c r="A14" s="40">
        <v>225632</v>
      </c>
      <c r="B14" s="41" t="s">
        <v>39</v>
      </c>
      <c r="C14" s="41" t="s">
        <v>20</v>
      </c>
      <c r="D14" s="42">
        <v>42274</v>
      </c>
      <c r="E14" s="41" t="s">
        <v>17</v>
      </c>
      <c r="F14" s="40">
        <v>13224639887</v>
      </c>
      <c r="G14" s="41" t="s">
        <v>18</v>
      </c>
      <c r="H14" s="41" t="s">
        <v>79</v>
      </c>
      <c r="I14" s="41">
        <v>18604531815</v>
      </c>
      <c r="J14" s="49">
        <v>50</v>
      </c>
      <c r="K14" s="49">
        <v>0</v>
      </c>
      <c r="L14" s="5">
        <v>2.5</v>
      </c>
      <c r="M14" s="30">
        <f t="shared" si="0"/>
        <v>1</v>
      </c>
      <c r="N14" s="20">
        <f t="shared" si="1"/>
        <v>0</v>
      </c>
      <c r="O14">
        <f>SUMIFS(联通数据!I:I,联通数据!A:A,LEFT(O$1,6),联通数据!C:C,F14)/1000</f>
        <v>0</v>
      </c>
    </row>
    <row r="15" spans="1:15">
      <c r="A15" s="40">
        <v>225806</v>
      </c>
      <c r="B15" s="41" t="s">
        <v>41</v>
      </c>
      <c r="C15" s="41" t="s">
        <v>23</v>
      </c>
      <c r="D15" s="42">
        <v>42286</v>
      </c>
      <c r="E15" s="41" t="s">
        <v>17</v>
      </c>
      <c r="F15" s="40">
        <v>15636027256</v>
      </c>
      <c r="G15" s="41" t="s">
        <v>18</v>
      </c>
      <c r="H15" s="41" t="s">
        <v>80</v>
      </c>
      <c r="I15" s="41">
        <v>18603609095</v>
      </c>
      <c r="J15" s="49">
        <v>0</v>
      </c>
      <c r="K15" s="49">
        <v>0</v>
      </c>
      <c r="L15" s="5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40">
        <v>225911</v>
      </c>
      <c r="B16" s="41" t="s">
        <v>42</v>
      </c>
      <c r="C16" s="41" t="s">
        <v>16</v>
      </c>
      <c r="D16" s="42">
        <v>42290</v>
      </c>
      <c r="E16" s="41" t="s">
        <v>17</v>
      </c>
      <c r="F16" s="40">
        <v>18644020869</v>
      </c>
      <c r="G16" s="41" t="s">
        <v>18</v>
      </c>
      <c r="H16" s="41" t="s">
        <v>81</v>
      </c>
      <c r="I16" s="41">
        <v>15645900806</v>
      </c>
      <c r="J16" s="49">
        <v>800</v>
      </c>
      <c r="K16" s="49">
        <v>0</v>
      </c>
      <c r="L16" s="5">
        <v>40</v>
      </c>
      <c r="M16" s="30">
        <f t="shared" si="0"/>
        <v>0</v>
      </c>
      <c r="N16" s="20">
        <f t="shared" si="1"/>
        <v>40</v>
      </c>
      <c r="O16">
        <f>SUMIFS(联通数据!I:I,联通数据!A:A,LEFT(O$1,6),联通数据!C:C,F16)/1000</f>
        <v>800</v>
      </c>
    </row>
    <row r="17" spans="1:15">
      <c r="A17" s="40">
        <v>226195</v>
      </c>
      <c r="B17" s="41" t="s">
        <v>43</v>
      </c>
      <c r="C17" s="41" t="s">
        <v>23</v>
      </c>
      <c r="D17" s="42">
        <v>42298</v>
      </c>
      <c r="E17" s="41" t="s">
        <v>17</v>
      </c>
      <c r="F17" s="40">
        <v>15561867694</v>
      </c>
      <c r="G17" s="41" t="s">
        <v>18</v>
      </c>
      <c r="H17" s="41" t="s">
        <v>82</v>
      </c>
      <c r="I17" s="41">
        <v>18603655890</v>
      </c>
      <c r="J17" s="49">
        <v>800</v>
      </c>
      <c r="K17" s="49">
        <v>0</v>
      </c>
      <c r="L17" s="5">
        <v>40</v>
      </c>
      <c r="M17" s="30">
        <f t="shared" si="0"/>
        <v>1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40">
        <v>226359</v>
      </c>
      <c r="B18" s="41" t="s">
        <v>45</v>
      </c>
      <c r="C18" s="41" t="s">
        <v>16</v>
      </c>
      <c r="D18" s="42">
        <v>42304</v>
      </c>
      <c r="E18" s="41" t="s">
        <v>17</v>
      </c>
      <c r="F18" s="40">
        <v>13039826317</v>
      </c>
      <c r="G18" s="41" t="s">
        <v>18</v>
      </c>
      <c r="H18" s="41" t="s">
        <v>83</v>
      </c>
      <c r="I18" s="41">
        <v>15645900669</v>
      </c>
      <c r="J18" s="49">
        <v>1936.38</v>
      </c>
      <c r="K18" s="49">
        <v>0</v>
      </c>
      <c r="L18" s="5">
        <v>96.819</v>
      </c>
      <c r="M18" s="30">
        <f t="shared" si="0"/>
        <v>0.00219998140860789</v>
      </c>
      <c r="N18" s="20">
        <f t="shared" si="1"/>
        <v>96.61</v>
      </c>
      <c r="O18">
        <f>SUMIFS(联通数据!I:I,联通数据!A:A,LEFT(O$1,6),联通数据!C:C,F18)/1000</f>
        <v>1932.12</v>
      </c>
    </row>
    <row r="19" spans="1:15">
      <c r="A19" s="40">
        <v>226365</v>
      </c>
      <c r="B19" s="41" t="s">
        <v>44</v>
      </c>
      <c r="C19" s="41" t="s">
        <v>16</v>
      </c>
      <c r="D19" s="42">
        <v>42304</v>
      </c>
      <c r="E19" s="41" t="s">
        <v>17</v>
      </c>
      <c r="F19" s="40">
        <v>13019085503</v>
      </c>
      <c r="G19" s="41" t="s">
        <v>18</v>
      </c>
      <c r="H19" s="41" t="s">
        <v>84</v>
      </c>
      <c r="I19" s="41">
        <v>15645900188</v>
      </c>
      <c r="J19" s="49">
        <v>138.5</v>
      </c>
      <c r="K19" s="49">
        <v>0</v>
      </c>
      <c r="L19" s="5">
        <v>6.925</v>
      </c>
      <c r="M19" s="30">
        <f t="shared" si="0"/>
        <v>0</v>
      </c>
      <c r="N19" s="20">
        <f t="shared" si="1"/>
        <v>6.93</v>
      </c>
      <c r="O19">
        <f>SUMIFS(联通数据!I:I,联通数据!A:A,LEFT(O$1,6),联通数据!C:C,F19)/1000</f>
        <v>138.5</v>
      </c>
    </row>
    <row r="20" spans="1:15">
      <c r="A20" s="40">
        <v>226487</v>
      </c>
      <c r="B20" s="41" t="s">
        <v>47</v>
      </c>
      <c r="C20" s="41" t="s">
        <v>26</v>
      </c>
      <c r="D20" s="42">
        <v>42310</v>
      </c>
      <c r="E20" s="41" t="s">
        <v>17</v>
      </c>
      <c r="F20" s="40">
        <v>15546269462</v>
      </c>
      <c r="G20" s="41" t="s">
        <v>18</v>
      </c>
      <c r="H20" s="41" t="s">
        <v>85</v>
      </c>
      <c r="I20" s="41">
        <v>15604526677</v>
      </c>
      <c r="J20" s="49">
        <v>800</v>
      </c>
      <c r="K20" s="49">
        <v>0</v>
      </c>
      <c r="L20" s="5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40">
        <v>226527</v>
      </c>
      <c r="B21" s="41" t="s">
        <v>48</v>
      </c>
      <c r="C21" s="41" t="s">
        <v>16</v>
      </c>
      <c r="D21" s="42">
        <v>42310</v>
      </c>
      <c r="E21" s="41" t="s">
        <v>17</v>
      </c>
      <c r="F21" s="40">
        <v>13054208433</v>
      </c>
      <c r="G21" s="41" t="s">
        <v>18</v>
      </c>
      <c r="H21" s="41" t="s">
        <v>86</v>
      </c>
      <c r="I21" s="41">
        <v>15645902078</v>
      </c>
      <c r="J21" s="49">
        <v>400</v>
      </c>
      <c r="K21" s="49">
        <v>0</v>
      </c>
      <c r="L21" s="5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40">
        <v>226657</v>
      </c>
      <c r="B22" s="41" t="s">
        <v>49</v>
      </c>
      <c r="C22" s="41" t="s">
        <v>16</v>
      </c>
      <c r="D22" s="42">
        <v>42313</v>
      </c>
      <c r="E22" s="41" t="s">
        <v>17</v>
      </c>
      <c r="F22" s="40">
        <v>13091411068</v>
      </c>
      <c r="G22" s="41" t="s">
        <v>18</v>
      </c>
      <c r="H22" s="41" t="s">
        <v>84</v>
      </c>
      <c r="I22" s="41">
        <v>15645900188</v>
      </c>
      <c r="J22" s="49">
        <v>400</v>
      </c>
      <c r="K22" s="49">
        <v>0</v>
      </c>
      <c r="L22" s="5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40">
        <v>226871</v>
      </c>
      <c r="B23" s="41" t="s">
        <v>50</v>
      </c>
      <c r="C23" s="41" t="s">
        <v>23</v>
      </c>
      <c r="D23" s="42">
        <v>42319</v>
      </c>
      <c r="E23" s="41" t="s">
        <v>17</v>
      </c>
      <c r="F23" s="40">
        <v>15545057683</v>
      </c>
      <c r="G23" s="41" t="s">
        <v>18</v>
      </c>
      <c r="H23" s="41" t="s">
        <v>87</v>
      </c>
      <c r="I23" s="41">
        <v>18603652357</v>
      </c>
      <c r="J23" s="49">
        <v>800</v>
      </c>
      <c r="K23" s="49">
        <v>0</v>
      </c>
      <c r="L23" s="5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40">
        <v>226906</v>
      </c>
      <c r="B24" s="41" t="s">
        <v>51</v>
      </c>
      <c r="C24" s="41" t="s">
        <v>52</v>
      </c>
      <c r="D24" s="42">
        <v>42320</v>
      </c>
      <c r="E24" s="41" t="s">
        <v>17</v>
      </c>
      <c r="F24" s="40">
        <v>15545550671</v>
      </c>
      <c r="G24" s="41" t="s">
        <v>18</v>
      </c>
      <c r="H24" s="41" t="s">
        <v>88</v>
      </c>
      <c r="I24" s="41">
        <v>18645502212</v>
      </c>
      <c r="J24" s="49">
        <v>50</v>
      </c>
      <c r="K24" s="49">
        <v>0</v>
      </c>
      <c r="L24" s="5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40">
        <v>226912</v>
      </c>
      <c r="B25" s="41" t="s">
        <v>53</v>
      </c>
      <c r="C25" s="41" t="s">
        <v>54</v>
      </c>
      <c r="D25" s="42">
        <v>42320</v>
      </c>
      <c r="E25" s="41" t="s">
        <v>17</v>
      </c>
      <c r="F25" s="40">
        <v>13029984216</v>
      </c>
      <c r="G25" s="41" t="s">
        <v>18</v>
      </c>
      <c r="H25" s="41" t="s">
        <v>89</v>
      </c>
      <c r="I25" s="41">
        <v>18604540280</v>
      </c>
      <c r="J25" s="49">
        <v>0</v>
      </c>
      <c r="K25" s="49">
        <v>0</v>
      </c>
      <c r="L25" s="5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40">
        <v>227132</v>
      </c>
      <c r="B26" s="41" t="s">
        <v>55</v>
      </c>
      <c r="C26" s="41" t="s">
        <v>23</v>
      </c>
      <c r="D26" s="42">
        <v>42326</v>
      </c>
      <c r="E26" s="41" t="s">
        <v>17</v>
      </c>
      <c r="F26" s="40">
        <v>15545107619</v>
      </c>
      <c r="G26" s="41" t="s">
        <v>18</v>
      </c>
      <c r="H26" s="41" t="s">
        <v>90</v>
      </c>
      <c r="I26" s="41">
        <v>18603655186</v>
      </c>
      <c r="J26" s="49">
        <v>0</v>
      </c>
      <c r="K26" s="49">
        <v>0</v>
      </c>
      <c r="L26" s="5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0</v>
      </c>
    </row>
    <row r="27" spans="1:15">
      <c r="A27" s="40">
        <v>227194</v>
      </c>
      <c r="B27" s="41" t="s">
        <v>56</v>
      </c>
      <c r="C27" s="41" t="s">
        <v>23</v>
      </c>
      <c r="D27" s="42">
        <v>42328</v>
      </c>
      <c r="E27" s="41" t="s">
        <v>17</v>
      </c>
      <c r="F27" s="40">
        <v>13054281568</v>
      </c>
      <c r="G27" s="41" t="s">
        <v>18</v>
      </c>
      <c r="H27" s="41" t="s">
        <v>57</v>
      </c>
      <c r="I27" s="41">
        <v>18603656120</v>
      </c>
      <c r="J27" s="49">
        <v>20.79</v>
      </c>
      <c r="K27" s="49">
        <v>0</v>
      </c>
      <c r="L27" s="5">
        <v>1.0395</v>
      </c>
      <c r="M27" s="30">
        <f t="shared" si="0"/>
        <v>0</v>
      </c>
      <c r="N27" s="20">
        <f t="shared" si="1"/>
        <v>1.04</v>
      </c>
      <c r="O27">
        <f>SUMIFS(联通数据!I:I,联通数据!A:A,LEFT(O$1,6),联通数据!C:C,F27)/1000</f>
        <v>20.79</v>
      </c>
    </row>
    <row r="28" spans="1:15">
      <c r="A28" s="40">
        <v>227838</v>
      </c>
      <c r="B28" s="41" t="s">
        <v>60</v>
      </c>
      <c r="C28" s="41" t="s">
        <v>61</v>
      </c>
      <c r="D28" s="42">
        <v>42346</v>
      </c>
      <c r="E28" s="41" t="s">
        <v>17</v>
      </c>
      <c r="F28" s="40">
        <v>15645570168</v>
      </c>
      <c r="G28" s="41" t="s">
        <v>18</v>
      </c>
      <c r="H28" s="41" t="s">
        <v>91</v>
      </c>
      <c r="I28" s="41">
        <v>18646410300</v>
      </c>
      <c r="J28" s="49">
        <v>1200</v>
      </c>
      <c r="K28" s="49">
        <v>0</v>
      </c>
      <c r="L28" s="5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40">
        <v>228120</v>
      </c>
      <c r="B29" s="41" t="s">
        <v>62</v>
      </c>
      <c r="C29" s="41" t="s">
        <v>23</v>
      </c>
      <c r="D29" s="42">
        <v>42355</v>
      </c>
      <c r="E29" s="41" t="s">
        <v>17</v>
      </c>
      <c r="F29" s="40">
        <v>13159850785</v>
      </c>
      <c r="G29" s="41" t="s">
        <v>18</v>
      </c>
      <c r="H29" s="41" t="s">
        <v>63</v>
      </c>
      <c r="I29" s="41">
        <v>18604611856</v>
      </c>
      <c r="J29" s="49">
        <v>400</v>
      </c>
      <c r="K29" s="49">
        <v>0</v>
      </c>
      <c r="L29" s="5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40">
        <v>228257</v>
      </c>
      <c r="B30" s="41" t="s">
        <v>64</v>
      </c>
      <c r="C30" s="41" t="s">
        <v>65</v>
      </c>
      <c r="D30" s="42">
        <v>42360</v>
      </c>
      <c r="E30" s="41" t="s">
        <v>17</v>
      </c>
      <c r="F30" s="40">
        <v>15545903995</v>
      </c>
      <c r="G30" s="41" t="s">
        <v>18</v>
      </c>
      <c r="H30" s="41" t="s">
        <v>92</v>
      </c>
      <c r="I30" s="41">
        <v>18604689168</v>
      </c>
      <c r="J30" s="49">
        <v>296.96</v>
      </c>
      <c r="K30" s="49">
        <v>0</v>
      </c>
      <c r="L30" s="5">
        <v>14.848</v>
      </c>
      <c r="M30" s="30">
        <f t="shared" si="0"/>
        <v>0</v>
      </c>
      <c r="N30" s="20">
        <f t="shared" si="1"/>
        <v>14.85</v>
      </c>
      <c r="O30">
        <f>SUMIFS(联通数据!I:I,联通数据!A:A,LEFT(O$1,6),联通数据!C:C,F30)/1000</f>
        <v>296.96</v>
      </c>
    </row>
    <row r="31" spans="1:15">
      <c r="A31" s="40">
        <v>228479</v>
      </c>
      <c r="B31" s="41" t="s">
        <v>66</v>
      </c>
      <c r="C31" s="41" t="s">
        <v>67</v>
      </c>
      <c r="D31" s="42">
        <v>42368</v>
      </c>
      <c r="E31" s="41" t="s">
        <v>17</v>
      </c>
      <c r="F31" s="40">
        <v>13089767451</v>
      </c>
      <c r="G31" s="41" t="s">
        <v>18</v>
      </c>
      <c r="H31" s="41" t="s">
        <v>68</v>
      </c>
      <c r="I31" s="41">
        <v>18645674069</v>
      </c>
      <c r="J31" s="49">
        <v>800</v>
      </c>
      <c r="K31" s="49">
        <v>0</v>
      </c>
      <c r="L31" s="5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40">
        <v>228527</v>
      </c>
      <c r="B32" s="40" t="s">
        <v>93</v>
      </c>
      <c r="C32" s="40" t="s">
        <v>67</v>
      </c>
      <c r="D32" s="42">
        <v>42370</v>
      </c>
      <c r="E32" s="43" t="s">
        <v>17</v>
      </c>
      <c r="F32" s="40">
        <v>13214668068</v>
      </c>
      <c r="G32" s="41" t="s">
        <v>18</v>
      </c>
      <c r="H32" s="41" t="s">
        <v>94</v>
      </c>
      <c r="I32" s="41">
        <v>18604561359</v>
      </c>
      <c r="J32" s="49">
        <v>800</v>
      </c>
      <c r="K32" s="49">
        <v>0</v>
      </c>
      <c r="L32" s="5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40">
        <v>228593</v>
      </c>
      <c r="B33" s="40" t="s">
        <v>25</v>
      </c>
      <c r="C33" s="40" t="s">
        <v>26</v>
      </c>
      <c r="D33" s="42">
        <v>42373</v>
      </c>
      <c r="E33" s="43" t="s">
        <v>17</v>
      </c>
      <c r="F33" s="40">
        <v>13104524724</v>
      </c>
      <c r="G33" s="41" t="s">
        <v>18</v>
      </c>
      <c r="H33" s="41" t="s">
        <v>27</v>
      </c>
      <c r="I33" s="41">
        <v>15645202616</v>
      </c>
      <c r="J33" s="49">
        <v>3000</v>
      </c>
      <c r="K33" s="49">
        <v>0</v>
      </c>
      <c r="L33" s="5">
        <v>150</v>
      </c>
      <c r="M33" s="30">
        <f t="shared" si="0"/>
        <v>0</v>
      </c>
      <c r="N33" s="20">
        <f t="shared" si="1"/>
        <v>150</v>
      </c>
      <c r="O33">
        <f>SUMIFS(联通数据!I:I,联通数据!A:A,LEFT(O$1,6),联通数据!C:C,F33)/1000</f>
        <v>3000</v>
      </c>
    </row>
    <row r="34" spans="1:15">
      <c r="A34" s="44">
        <v>228807</v>
      </c>
      <c r="B34" s="45" t="s">
        <v>95</v>
      </c>
      <c r="C34" s="46" t="s">
        <v>54</v>
      </c>
      <c r="D34" s="47">
        <v>42380</v>
      </c>
      <c r="E34" s="46" t="s">
        <v>17</v>
      </c>
      <c r="F34" s="44">
        <v>15545413110</v>
      </c>
      <c r="G34" s="41" t="s">
        <v>18</v>
      </c>
      <c r="H34" s="41" t="s">
        <v>96</v>
      </c>
      <c r="I34" s="41">
        <v>18604541303</v>
      </c>
      <c r="J34" s="49">
        <v>200</v>
      </c>
      <c r="K34" s="49">
        <v>0</v>
      </c>
      <c r="L34" s="5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44">
        <v>229031</v>
      </c>
      <c r="B35" s="45" t="s">
        <v>97</v>
      </c>
      <c r="C35" s="46" t="s">
        <v>35</v>
      </c>
      <c r="D35" s="47">
        <v>42387</v>
      </c>
      <c r="E35" s="46" t="s">
        <v>17</v>
      </c>
      <c r="F35" s="44">
        <v>13144660091</v>
      </c>
      <c r="G35" s="48" t="s">
        <v>18</v>
      </c>
      <c r="H35" s="48"/>
      <c r="I35" s="48"/>
      <c r="J35" s="49">
        <v>2000</v>
      </c>
      <c r="K35" s="49">
        <v>0</v>
      </c>
      <c r="L35" s="5">
        <v>100</v>
      </c>
      <c r="M35" s="30">
        <f t="shared" si="0"/>
        <v>0.00124999999999997</v>
      </c>
      <c r="N35" s="20">
        <f t="shared" si="1"/>
        <v>99.88</v>
      </c>
      <c r="O35">
        <f>SUMIFS(联通数据!I:I,联通数据!A:A,LEFT(O$1,6),联通数据!C:C,F35)/1000</f>
        <v>1997.5</v>
      </c>
    </row>
    <row r="36" spans="1:15">
      <c r="A36" s="44">
        <v>229079</v>
      </c>
      <c r="B36" s="45" t="s">
        <v>98</v>
      </c>
      <c r="C36" s="46" t="s">
        <v>23</v>
      </c>
      <c r="D36" s="47">
        <v>42389</v>
      </c>
      <c r="E36" s="46" t="s">
        <v>17</v>
      </c>
      <c r="F36" s="44">
        <v>15545159712</v>
      </c>
      <c r="G36" s="41" t="s">
        <v>18</v>
      </c>
      <c r="H36" s="41" t="s">
        <v>99</v>
      </c>
      <c r="I36" s="41">
        <v>18603655953</v>
      </c>
      <c r="J36" s="49">
        <v>200</v>
      </c>
      <c r="K36" s="49">
        <v>0</v>
      </c>
      <c r="L36" s="5">
        <v>10</v>
      </c>
      <c r="M36" s="30">
        <f t="shared" si="0"/>
        <v>0</v>
      </c>
      <c r="N36" s="20">
        <f t="shared" si="1"/>
        <v>10</v>
      </c>
      <c r="O36">
        <f>SUMIFS(联通数据!I:I,联通数据!A:A,LEFT(O$1,6),联通数据!C:C,F36)/1000</f>
        <v>200</v>
      </c>
    </row>
  </sheetData>
  <autoFilter ref="A1:O36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pane xSplit="14" ySplit="1" topLeftCell="O26" activePane="bottomRight" state="frozen"/>
      <selection/>
      <selection pane="topRight"/>
      <selection pane="bottomLeft"/>
      <selection pane="bottomRight" activeCell="O18" sqref="O18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2.625" style="12" customWidth="1"/>
    <col min="10" max="10" width="10.375"/>
    <col min="12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100</v>
      </c>
    </row>
    <row r="2" spans="1:15">
      <c r="A2" s="40">
        <v>222412</v>
      </c>
      <c r="B2" s="41" t="s">
        <v>15</v>
      </c>
      <c r="C2" s="41" t="s">
        <v>16</v>
      </c>
      <c r="D2" s="42">
        <v>42166</v>
      </c>
      <c r="E2" s="41" t="s">
        <v>17</v>
      </c>
      <c r="F2" s="40">
        <v>18603679568</v>
      </c>
      <c r="G2" s="41" t="s">
        <v>18</v>
      </c>
      <c r="H2" s="41" t="s">
        <v>70</v>
      </c>
      <c r="I2" s="41">
        <v>15645900204</v>
      </c>
      <c r="J2" s="49">
        <v>800</v>
      </c>
      <c r="K2" s="49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40">
        <v>223048</v>
      </c>
      <c r="B3" s="41" t="s">
        <v>30</v>
      </c>
      <c r="C3" s="41" t="s">
        <v>20</v>
      </c>
      <c r="D3" s="42">
        <v>42186</v>
      </c>
      <c r="E3" s="41" t="s">
        <v>17</v>
      </c>
      <c r="F3" s="40">
        <v>15694538416</v>
      </c>
      <c r="G3" s="41" t="s">
        <v>18</v>
      </c>
      <c r="H3" s="41" t="s">
        <v>21</v>
      </c>
      <c r="I3" s="41">
        <v>18604530197</v>
      </c>
      <c r="J3" s="49">
        <v>50</v>
      </c>
      <c r="K3" s="49">
        <v>0</v>
      </c>
      <c r="L3" s="7">
        <v>2.5</v>
      </c>
      <c r="M3" s="30">
        <f t="shared" ref="M3:M38" si="0">IF(J3+K3&gt;0,1-O3/(J3+K3),0)</f>
        <v>1</v>
      </c>
      <c r="N3" s="20">
        <f t="shared" ref="N3:N38" si="1">ROUND(L3*(1-M3),2)</f>
        <v>0</v>
      </c>
      <c r="O3">
        <f>SUMIFS(联通数据!I:I,联通数据!A:A,LEFT(O$1,6),联通数据!C:C,F3)/1000</f>
        <v>0</v>
      </c>
    </row>
    <row r="4" spans="1:15">
      <c r="A4" s="40">
        <v>224085</v>
      </c>
      <c r="B4" s="41" t="s">
        <v>22</v>
      </c>
      <c r="C4" s="41" t="s">
        <v>23</v>
      </c>
      <c r="D4" s="42">
        <v>42221</v>
      </c>
      <c r="E4" s="41" t="s">
        <v>17</v>
      </c>
      <c r="F4" s="40">
        <v>13101605147</v>
      </c>
      <c r="G4" s="41" t="s">
        <v>18</v>
      </c>
      <c r="H4" s="41" t="s">
        <v>18</v>
      </c>
      <c r="I4" s="41"/>
      <c r="J4" s="49">
        <v>50</v>
      </c>
      <c r="K4" s="49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40">
        <v>224098</v>
      </c>
      <c r="B5" s="41" t="s">
        <v>24</v>
      </c>
      <c r="C5" s="41" t="s">
        <v>16</v>
      </c>
      <c r="D5" s="42">
        <v>42222</v>
      </c>
      <c r="E5" s="41" t="s">
        <v>17</v>
      </c>
      <c r="F5" s="40">
        <v>13029828095</v>
      </c>
      <c r="G5" s="41" t="s">
        <v>18</v>
      </c>
      <c r="H5" s="41" t="s">
        <v>71</v>
      </c>
      <c r="I5" s="41">
        <v>15645903151</v>
      </c>
      <c r="J5" s="49">
        <v>400</v>
      </c>
      <c r="K5" s="49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40">
        <v>224191</v>
      </c>
      <c r="B6" s="41" t="s">
        <v>25</v>
      </c>
      <c r="C6" s="41" t="s">
        <v>26</v>
      </c>
      <c r="D6" s="42">
        <v>42227</v>
      </c>
      <c r="E6" s="41" t="s">
        <v>17</v>
      </c>
      <c r="F6" s="40">
        <v>13089755402</v>
      </c>
      <c r="G6" s="41" t="s">
        <v>18</v>
      </c>
      <c r="H6" s="41" t="s">
        <v>27</v>
      </c>
      <c r="I6" s="41">
        <v>15646202616</v>
      </c>
      <c r="J6" s="49">
        <v>800</v>
      </c>
      <c r="K6" s="49">
        <v>0</v>
      </c>
      <c r="L6" s="7">
        <v>40</v>
      </c>
      <c r="M6" s="30">
        <f t="shared" si="0"/>
        <v>0</v>
      </c>
      <c r="N6" s="20">
        <f t="shared" si="1"/>
        <v>40</v>
      </c>
      <c r="O6">
        <f>SUMIFS(联通数据!I:I,联通数据!A:A,LEFT(O$1,6),联通数据!C:C,F6)/1000</f>
        <v>800</v>
      </c>
    </row>
    <row r="7" spans="1:15">
      <c r="A7" s="40">
        <v>224497</v>
      </c>
      <c r="B7" s="41" t="s">
        <v>28</v>
      </c>
      <c r="C7" s="41" t="s">
        <v>20</v>
      </c>
      <c r="D7" s="42">
        <v>42236</v>
      </c>
      <c r="E7" s="41" t="s">
        <v>17</v>
      </c>
      <c r="F7" s="40">
        <v>13039700587</v>
      </c>
      <c r="G7" s="41" t="s">
        <v>18</v>
      </c>
      <c r="H7" s="41" t="s">
        <v>72</v>
      </c>
      <c r="I7" s="41">
        <v>18604530226</v>
      </c>
      <c r="J7" s="49">
        <v>100</v>
      </c>
      <c r="K7" s="49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40">
        <v>224782</v>
      </c>
      <c r="B8" s="41" t="s">
        <v>31</v>
      </c>
      <c r="C8" s="41" t="s">
        <v>32</v>
      </c>
      <c r="D8" s="42">
        <v>42248</v>
      </c>
      <c r="E8" s="41" t="s">
        <v>17</v>
      </c>
      <c r="F8" s="40">
        <v>18645845558</v>
      </c>
      <c r="G8" s="41" t="s">
        <v>18</v>
      </c>
      <c r="H8" s="41" t="s">
        <v>73</v>
      </c>
      <c r="I8" s="41">
        <v>15645887172</v>
      </c>
      <c r="J8" s="49">
        <v>50</v>
      </c>
      <c r="K8" s="49">
        <v>0</v>
      </c>
      <c r="L8" s="7">
        <v>2.5</v>
      </c>
      <c r="M8" s="30">
        <f t="shared" si="0"/>
        <v>0</v>
      </c>
      <c r="N8" s="20">
        <f t="shared" si="1"/>
        <v>2.5</v>
      </c>
      <c r="O8">
        <f>SUMIFS(联通数据!I:I,联通数据!A:A,LEFT(O$1,6),联通数据!C:C,F8)/1000</f>
        <v>50</v>
      </c>
    </row>
    <row r="9" spans="1:15">
      <c r="A9" s="40">
        <v>225078</v>
      </c>
      <c r="B9" s="41" t="s">
        <v>33</v>
      </c>
      <c r="C9" s="41" t="s">
        <v>32</v>
      </c>
      <c r="D9" s="42">
        <v>42257</v>
      </c>
      <c r="E9" s="41" t="s">
        <v>17</v>
      </c>
      <c r="F9" s="40">
        <v>13194585998</v>
      </c>
      <c r="G9" s="41" t="s">
        <v>18</v>
      </c>
      <c r="H9" s="41" t="s">
        <v>74</v>
      </c>
      <c r="I9" s="41">
        <v>15645887464</v>
      </c>
      <c r="J9" s="49">
        <v>0</v>
      </c>
      <c r="K9" s="49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40">
        <v>225177</v>
      </c>
      <c r="B10" s="41" t="s">
        <v>34</v>
      </c>
      <c r="C10" s="41" t="s">
        <v>35</v>
      </c>
      <c r="D10" s="42">
        <v>42261</v>
      </c>
      <c r="E10" s="41" t="s">
        <v>17</v>
      </c>
      <c r="F10" s="40">
        <v>13144665014</v>
      </c>
      <c r="G10" s="41" t="s">
        <v>18</v>
      </c>
      <c r="H10" s="41" t="s">
        <v>75</v>
      </c>
      <c r="I10" s="41">
        <v>18604664632</v>
      </c>
      <c r="J10" s="49">
        <v>0</v>
      </c>
      <c r="K10" s="49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40">
        <v>225304</v>
      </c>
      <c r="B11" s="41" t="s">
        <v>36</v>
      </c>
      <c r="C11" s="41" t="s">
        <v>20</v>
      </c>
      <c r="D11" s="42">
        <v>42264</v>
      </c>
      <c r="E11" s="41" t="s">
        <v>17</v>
      </c>
      <c r="F11" s="40">
        <v>15636360052</v>
      </c>
      <c r="G11" s="41" t="s">
        <v>18</v>
      </c>
      <c r="H11" s="41" t="s">
        <v>76</v>
      </c>
      <c r="I11" s="41">
        <v>18604530032</v>
      </c>
      <c r="J11" s="49">
        <v>0</v>
      </c>
      <c r="K11" s="49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40">
        <v>225587</v>
      </c>
      <c r="B12" s="41" t="s">
        <v>37</v>
      </c>
      <c r="C12" s="41" t="s">
        <v>26</v>
      </c>
      <c r="D12" s="42">
        <v>42272</v>
      </c>
      <c r="E12" s="41" t="s">
        <v>17</v>
      </c>
      <c r="F12" s="40">
        <v>15636260172</v>
      </c>
      <c r="G12" s="41" t="s">
        <v>18</v>
      </c>
      <c r="H12" s="41" t="s">
        <v>77</v>
      </c>
      <c r="I12" s="41">
        <v>15645201900</v>
      </c>
      <c r="J12" s="49">
        <v>0</v>
      </c>
      <c r="K12" s="49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40">
        <v>225600</v>
      </c>
      <c r="B13" s="41" t="s">
        <v>38</v>
      </c>
      <c r="C13" s="41" t="s">
        <v>20</v>
      </c>
      <c r="D13" s="42">
        <v>42272</v>
      </c>
      <c r="E13" s="41" t="s">
        <v>17</v>
      </c>
      <c r="F13" s="40">
        <v>13204536925</v>
      </c>
      <c r="G13" s="41" t="s">
        <v>18</v>
      </c>
      <c r="H13" s="41" t="s">
        <v>78</v>
      </c>
      <c r="I13" s="41">
        <v>18604532572</v>
      </c>
      <c r="J13" s="49">
        <v>50</v>
      </c>
      <c r="K13" s="49">
        <v>0</v>
      </c>
      <c r="L13" s="7">
        <v>2.5</v>
      </c>
      <c r="M13" s="30">
        <f t="shared" si="0"/>
        <v>0</v>
      </c>
      <c r="N13" s="20">
        <f t="shared" si="1"/>
        <v>2.5</v>
      </c>
      <c r="O13">
        <f>SUMIFS(联通数据!I:I,联通数据!A:A,LEFT(O$1,6),联通数据!C:C,F13)/1000</f>
        <v>50</v>
      </c>
    </row>
    <row r="14" spans="1:15">
      <c r="A14" s="40">
        <v>225632</v>
      </c>
      <c r="B14" s="41" t="s">
        <v>39</v>
      </c>
      <c r="C14" s="41" t="s">
        <v>20</v>
      </c>
      <c r="D14" s="42">
        <v>42274</v>
      </c>
      <c r="E14" s="41" t="s">
        <v>17</v>
      </c>
      <c r="F14" s="40">
        <v>13224639887</v>
      </c>
      <c r="G14" s="41" t="s">
        <v>18</v>
      </c>
      <c r="H14" s="41" t="s">
        <v>79</v>
      </c>
      <c r="I14" s="41">
        <v>18604531815</v>
      </c>
      <c r="J14" s="49">
        <v>50</v>
      </c>
      <c r="K14" s="49">
        <v>0</v>
      </c>
      <c r="L14" s="7">
        <v>2.5</v>
      </c>
      <c r="M14" s="30">
        <f t="shared" si="0"/>
        <v>1</v>
      </c>
      <c r="N14" s="20">
        <f t="shared" si="1"/>
        <v>0</v>
      </c>
      <c r="O14">
        <f>SUMIFS(联通数据!I:I,联通数据!A:A,LEFT(O$1,6),联通数据!C:C,F14)/1000</f>
        <v>0</v>
      </c>
    </row>
    <row r="15" spans="1:15">
      <c r="A15" s="40">
        <v>225806</v>
      </c>
      <c r="B15" s="41" t="s">
        <v>41</v>
      </c>
      <c r="C15" s="41" t="s">
        <v>23</v>
      </c>
      <c r="D15" s="42">
        <v>42286</v>
      </c>
      <c r="E15" s="41" t="s">
        <v>17</v>
      </c>
      <c r="F15" s="40">
        <v>15636027256</v>
      </c>
      <c r="G15" s="41" t="s">
        <v>18</v>
      </c>
      <c r="H15" s="41" t="s">
        <v>80</v>
      </c>
      <c r="I15" s="41">
        <v>18603609095</v>
      </c>
      <c r="J15" s="49">
        <v>0</v>
      </c>
      <c r="K15" s="49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40">
        <v>225911</v>
      </c>
      <c r="B16" s="41" t="s">
        <v>42</v>
      </c>
      <c r="C16" s="41" t="s">
        <v>16</v>
      </c>
      <c r="D16" s="42">
        <v>42290</v>
      </c>
      <c r="E16" s="41" t="s">
        <v>17</v>
      </c>
      <c r="F16" s="40">
        <v>18644020869</v>
      </c>
      <c r="G16" s="41" t="s">
        <v>18</v>
      </c>
      <c r="H16" s="41" t="s">
        <v>81</v>
      </c>
      <c r="I16" s="41">
        <v>15645900806</v>
      </c>
      <c r="J16" s="49">
        <v>800</v>
      </c>
      <c r="K16" s="49">
        <v>0</v>
      </c>
      <c r="L16" s="7">
        <v>40</v>
      </c>
      <c r="M16" s="30">
        <f t="shared" si="0"/>
        <v>0</v>
      </c>
      <c r="N16" s="20">
        <f t="shared" si="1"/>
        <v>40</v>
      </c>
      <c r="O16">
        <f>SUMIFS(联通数据!I:I,联通数据!A:A,LEFT(O$1,6),联通数据!C:C,F16)/1000</f>
        <v>800</v>
      </c>
    </row>
    <row r="17" spans="1:15">
      <c r="A17" s="40">
        <v>226195</v>
      </c>
      <c r="B17" s="41" t="s">
        <v>43</v>
      </c>
      <c r="C17" s="41" t="s">
        <v>23</v>
      </c>
      <c r="D17" s="42">
        <v>42298</v>
      </c>
      <c r="E17" s="41" t="s">
        <v>17</v>
      </c>
      <c r="F17" s="40">
        <v>15561867694</v>
      </c>
      <c r="G17" s="41" t="s">
        <v>18</v>
      </c>
      <c r="H17" s="41" t="s">
        <v>82</v>
      </c>
      <c r="I17" s="41">
        <v>18603655890</v>
      </c>
      <c r="J17" s="49">
        <v>800</v>
      </c>
      <c r="K17" s="49">
        <v>0</v>
      </c>
      <c r="L17" s="7">
        <v>40</v>
      </c>
      <c r="M17" s="30">
        <f t="shared" si="0"/>
        <v>1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40">
        <v>226359</v>
      </c>
      <c r="B18" s="41" t="s">
        <v>45</v>
      </c>
      <c r="C18" s="41" t="s">
        <v>16</v>
      </c>
      <c r="D18" s="42">
        <v>42304</v>
      </c>
      <c r="E18" s="41" t="s">
        <v>17</v>
      </c>
      <c r="F18" s="40">
        <v>13039826317</v>
      </c>
      <c r="G18" s="41" t="s">
        <v>18</v>
      </c>
      <c r="H18" s="41" t="s">
        <v>83</v>
      </c>
      <c r="I18" s="41">
        <v>15645900669</v>
      </c>
      <c r="J18" s="49">
        <v>1946.7</v>
      </c>
      <c r="K18" s="49">
        <v>0</v>
      </c>
      <c r="L18" s="7">
        <v>97.335</v>
      </c>
      <c r="M18" s="30">
        <f t="shared" si="0"/>
        <v>-0.00209585452303895</v>
      </c>
      <c r="N18" s="20">
        <f t="shared" si="1"/>
        <v>97.54</v>
      </c>
      <c r="O18">
        <f>SUMIFS(联通数据!I:I,联通数据!A:A,LEFT(O$1,6),联通数据!C:C,F18)/1000</f>
        <v>1950.78</v>
      </c>
    </row>
    <row r="19" spans="1:15">
      <c r="A19" s="40">
        <v>226365</v>
      </c>
      <c r="B19" s="41" t="s">
        <v>44</v>
      </c>
      <c r="C19" s="41" t="s">
        <v>16</v>
      </c>
      <c r="D19" s="42">
        <v>42304</v>
      </c>
      <c r="E19" s="41" t="s">
        <v>17</v>
      </c>
      <c r="F19" s="40">
        <v>13019085503</v>
      </c>
      <c r="G19" s="41" t="s">
        <v>18</v>
      </c>
      <c r="H19" s="41" t="s">
        <v>84</v>
      </c>
      <c r="I19" s="41">
        <v>15645900188</v>
      </c>
      <c r="J19" s="49">
        <v>175.65</v>
      </c>
      <c r="K19" s="49">
        <v>0</v>
      </c>
      <c r="L19" s="7">
        <v>8.7825</v>
      </c>
      <c r="M19" s="30">
        <f t="shared" si="0"/>
        <v>0</v>
      </c>
      <c r="N19" s="20">
        <f t="shared" si="1"/>
        <v>8.78</v>
      </c>
      <c r="O19">
        <f>SUMIFS(联通数据!I:I,联通数据!A:A,LEFT(O$1,6),联通数据!C:C,F19)/1000</f>
        <v>175.65</v>
      </c>
    </row>
    <row r="20" spans="1:15">
      <c r="A20" s="40">
        <v>226487</v>
      </c>
      <c r="B20" s="41" t="s">
        <v>47</v>
      </c>
      <c r="C20" s="41" t="s">
        <v>26</v>
      </c>
      <c r="D20" s="42">
        <v>42310</v>
      </c>
      <c r="E20" s="41" t="s">
        <v>17</v>
      </c>
      <c r="F20" s="40">
        <v>15546269462</v>
      </c>
      <c r="G20" s="41" t="s">
        <v>18</v>
      </c>
      <c r="H20" s="41" t="s">
        <v>85</v>
      </c>
      <c r="I20" s="41">
        <v>15604526677</v>
      </c>
      <c r="J20" s="49">
        <v>0</v>
      </c>
      <c r="K20" s="49">
        <v>0</v>
      </c>
      <c r="L20" s="7">
        <v>0</v>
      </c>
      <c r="M20" s="30">
        <f t="shared" si="0"/>
        <v>0</v>
      </c>
      <c r="N20" s="20">
        <f t="shared" si="1"/>
        <v>0</v>
      </c>
      <c r="O20">
        <f>SUMIFS(联通数据!I:I,联通数据!A:A,LEFT(O$1,6),联通数据!C:C,F20)/1000</f>
        <v>800</v>
      </c>
    </row>
    <row r="21" spans="1:15">
      <c r="A21" s="40">
        <v>226527</v>
      </c>
      <c r="B21" s="41" t="s">
        <v>48</v>
      </c>
      <c r="C21" s="41" t="s">
        <v>16</v>
      </c>
      <c r="D21" s="42">
        <v>42310</v>
      </c>
      <c r="E21" s="41" t="s">
        <v>17</v>
      </c>
      <c r="F21" s="40">
        <v>13054208433</v>
      </c>
      <c r="G21" s="41" t="s">
        <v>18</v>
      </c>
      <c r="H21" s="41" t="s">
        <v>86</v>
      </c>
      <c r="I21" s="41">
        <v>15645902078</v>
      </c>
      <c r="J21" s="49">
        <v>400</v>
      </c>
      <c r="K21" s="49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40">
        <v>226657</v>
      </c>
      <c r="B22" s="41" t="s">
        <v>49</v>
      </c>
      <c r="C22" s="41" t="s">
        <v>16</v>
      </c>
      <c r="D22" s="42">
        <v>42313</v>
      </c>
      <c r="E22" s="41" t="s">
        <v>17</v>
      </c>
      <c r="F22" s="40">
        <v>13091411068</v>
      </c>
      <c r="G22" s="41" t="s">
        <v>18</v>
      </c>
      <c r="H22" s="41" t="s">
        <v>84</v>
      </c>
      <c r="I22" s="41">
        <v>15645900188</v>
      </c>
      <c r="J22" s="49">
        <v>400</v>
      </c>
      <c r="K22" s="49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40">
        <v>226871</v>
      </c>
      <c r="B23" s="41" t="s">
        <v>50</v>
      </c>
      <c r="C23" s="41" t="s">
        <v>23</v>
      </c>
      <c r="D23" s="42">
        <v>42319</v>
      </c>
      <c r="E23" s="41" t="s">
        <v>17</v>
      </c>
      <c r="F23" s="40">
        <v>15545057683</v>
      </c>
      <c r="G23" s="41" t="s">
        <v>18</v>
      </c>
      <c r="H23" s="41" t="s">
        <v>87</v>
      </c>
      <c r="I23" s="41">
        <v>18603652357</v>
      </c>
      <c r="J23" s="49">
        <v>800</v>
      </c>
      <c r="K23" s="49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40">
        <v>226906</v>
      </c>
      <c r="B24" s="41" t="s">
        <v>51</v>
      </c>
      <c r="C24" s="41" t="s">
        <v>52</v>
      </c>
      <c r="D24" s="42">
        <v>42320</v>
      </c>
      <c r="E24" s="41" t="s">
        <v>17</v>
      </c>
      <c r="F24" s="40">
        <v>15545550671</v>
      </c>
      <c r="G24" s="41" t="s">
        <v>18</v>
      </c>
      <c r="H24" s="41" t="s">
        <v>88</v>
      </c>
      <c r="I24" s="41">
        <v>18645502212</v>
      </c>
      <c r="J24" s="49">
        <v>50</v>
      </c>
      <c r="K24" s="49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40">
        <v>226912</v>
      </c>
      <c r="B25" s="41" t="s">
        <v>53</v>
      </c>
      <c r="C25" s="41" t="s">
        <v>54</v>
      </c>
      <c r="D25" s="42">
        <v>42320</v>
      </c>
      <c r="E25" s="41" t="s">
        <v>17</v>
      </c>
      <c r="F25" s="40">
        <v>13029984216</v>
      </c>
      <c r="G25" s="41" t="s">
        <v>18</v>
      </c>
      <c r="H25" s="41" t="s">
        <v>89</v>
      </c>
      <c r="I25" s="41">
        <v>18604540280</v>
      </c>
      <c r="J25" s="49">
        <v>0</v>
      </c>
      <c r="K25" s="49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40">
        <v>227132</v>
      </c>
      <c r="B26" s="41" t="s">
        <v>55</v>
      </c>
      <c r="C26" s="41" t="s">
        <v>23</v>
      </c>
      <c r="D26" s="42">
        <v>42326</v>
      </c>
      <c r="E26" s="41" t="s">
        <v>17</v>
      </c>
      <c r="F26" s="40">
        <v>15545107619</v>
      </c>
      <c r="G26" s="41" t="s">
        <v>18</v>
      </c>
      <c r="H26" s="41" t="s">
        <v>90</v>
      </c>
      <c r="I26" s="41">
        <v>18603655186</v>
      </c>
      <c r="J26" s="49">
        <v>0</v>
      </c>
      <c r="K26" s="49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100</v>
      </c>
    </row>
    <row r="27" spans="1:15">
      <c r="A27" s="40">
        <v>227194</v>
      </c>
      <c r="B27" s="41" t="s">
        <v>56</v>
      </c>
      <c r="C27" s="41" t="s">
        <v>23</v>
      </c>
      <c r="D27" s="42">
        <v>42328</v>
      </c>
      <c r="E27" s="41" t="s">
        <v>17</v>
      </c>
      <c r="F27" s="40">
        <v>13054281568</v>
      </c>
      <c r="G27" s="41" t="s">
        <v>18</v>
      </c>
      <c r="H27" s="41" t="s">
        <v>57</v>
      </c>
      <c r="I27" s="41">
        <v>18603656120</v>
      </c>
      <c r="J27" s="49">
        <v>29.4</v>
      </c>
      <c r="K27" s="49">
        <v>0</v>
      </c>
      <c r="L27" s="7">
        <v>1.47</v>
      </c>
      <c r="M27" s="30">
        <f t="shared" si="0"/>
        <v>0</v>
      </c>
      <c r="N27" s="20">
        <f t="shared" si="1"/>
        <v>1.47</v>
      </c>
      <c r="O27">
        <f>SUMIFS(联通数据!I:I,联通数据!A:A,LEFT(O$1,6),联通数据!C:C,F27)/1000</f>
        <v>29.4</v>
      </c>
    </row>
    <row r="28" spans="1:15">
      <c r="A28" s="40">
        <v>227838</v>
      </c>
      <c r="B28" s="41" t="s">
        <v>60</v>
      </c>
      <c r="C28" s="41" t="s">
        <v>61</v>
      </c>
      <c r="D28" s="42">
        <v>42346</v>
      </c>
      <c r="E28" s="41" t="s">
        <v>17</v>
      </c>
      <c r="F28" s="40">
        <v>15645570168</v>
      </c>
      <c r="G28" s="41" t="s">
        <v>18</v>
      </c>
      <c r="H28" s="41" t="s">
        <v>91</v>
      </c>
      <c r="I28" s="41">
        <v>18646410300</v>
      </c>
      <c r="J28" s="49">
        <v>1200</v>
      </c>
      <c r="K28" s="49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40">
        <v>228120</v>
      </c>
      <c r="B29" s="41" t="s">
        <v>62</v>
      </c>
      <c r="C29" s="41" t="s">
        <v>23</v>
      </c>
      <c r="D29" s="42">
        <v>42355</v>
      </c>
      <c r="E29" s="41" t="s">
        <v>17</v>
      </c>
      <c r="F29" s="40">
        <v>13159850785</v>
      </c>
      <c r="G29" s="41" t="s">
        <v>18</v>
      </c>
      <c r="H29" s="41" t="s">
        <v>63</v>
      </c>
      <c r="I29" s="41">
        <v>18604611856</v>
      </c>
      <c r="J29" s="49">
        <v>684.27</v>
      </c>
      <c r="K29" s="49">
        <v>0</v>
      </c>
      <c r="L29" s="7">
        <v>34.2135</v>
      </c>
      <c r="M29" s="30">
        <f t="shared" si="0"/>
        <v>0</v>
      </c>
      <c r="N29" s="20">
        <f t="shared" si="1"/>
        <v>34.21</v>
      </c>
      <c r="O29">
        <f>SUMIFS(联通数据!I:I,联通数据!A:A,LEFT(O$1,6),联通数据!C:C,F29)/1000</f>
        <v>684.27</v>
      </c>
    </row>
    <row r="30" spans="1:15">
      <c r="A30" s="40">
        <v>228257</v>
      </c>
      <c r="B30" s="41" t="s">
        <v>64</v>
      </c>
      <c r="C30" s="41" t="s">
        <v>65</v>
      </c>
      <c r="D30" s="42">
        <v>42360</v>
      </c>
      <c r="E30" s="41" t="s">
        <v>17</v>
      </c>
      <c r="F30" s="40">
        <v>15545903995</v>
      </c>
      <c r="G30" s="41" t="s">
        <v>18</v>
      </c>
      <c r="H30" s="41" t="s">
        <v>92</v>
      </c>
      <c r="I30" s="41">
        <v>18604689168</v>
      </c>
      <c r="J30" s="49">
        <v>309.6</v>
      </c>
      <c r="K30" s="49">
        <v>0</v>
      </c>
      <c r="L30" s="7">
        <v>15.48</v>
      </c>
      <c r="M30" s="30">
        <f t="shared" si="0"/>
        <v>0</v>
      </c>
      <c r="N30" s="20">
        <f t="shared" si="1"/>
        <v>15.48</v>
      </c>
      <c r="O30">
        <f>SUMIFS(联通数据!I:I,联通数据!A:A,LEFT(O$1,6),联通数据!C:C,F30)/1000</f>
        <v>309.6</v>
      </c>
    </row>
    <row r="31" spans="1:15">
      <c r="A31" s="40">
        <v>228479</v>
      </c>
      <c r="B31" s="41" t="s">
        <v>66</v>
      </c>
      <c r="C31" s="41" t="s">
        <v>67</v>
      </c>
      <c r="D31" s="42">
        <v>42368</v>
      </c>
      <c r="E31" s="41" t="s">
        <v>17</v>
      </c>
      <c r="F31" s="40">
        <v>13089767451</v>
      </c>
      <c r="G31" s="41" t="s">
        <v>18</v>
      </c>
      <c r="H31" s="41" t="s">
        <v>68</v>
      </c>
      <c r="I31" s="41">
        <v>18645674069</v>
      </c>
      <c r="J31" s="49">
        <v>800</v>
      </c>
      <c r="K31" s="49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40">
        <v>228527</v>
      </c>
      <c r="B32" s="40" t="s">
        <v>93</v>
      </c>
      <c r="C32" s="40" t="s">
        <v>67</v>
      </c>
      <c r="D32" s="42">
        <v>42370</v>
      </c>
      <c r="E32" s="43" t="s">
        <v>17</v>
      </c>
      <c r="F32" s="40">
        <v>13214668068</v>
      </c>
      <c r="G32" s="41" t="s">
        <v>18</v>
      </c>
      <c r="H32" s="41" t="s">
        <v>94</v>
      </c>
      <c r="I32" s="41">
        <v>18604561359</v>
      </c>
      <c r="J32" s="49">
        <v>800</v>
      </c>
      <c r="K32" s="49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40">
        <v>228593</v>
      </c>
      <c r="B33" s="40" t="s">
        <v>25</v>
      </c>
      <c r="C33" s="40" t="s">
        <v>26</v>
      </c>
      <c r="D33" s="42">
        <v>42373</v>
      </c>
      <c r="E33" s="43" t="s">
        <v>17</v>
      </c>
      <c r="F33" s="40">
        <v>13104524724</v>
      </c>
      <c r="G33" s="41" t="s">
        <v>18</v>
      </c>
      <c r="H33" s="41" t="s">
        <v>27</v>
      </c>
      <c r="I33" s="41">
        <v>15645202616</v>
      </c>
      <c r="J33" s="49">
        <v>3000</v>
      </c>
      <c r="K33" s="49">
        <v>0</v>
      </c>
      <c r="L33" s="7">
        <v>150</v>
      </c>
      <c r="M33" s="30">
        <f t="shared" si="0"/>
        <v>0</v>
      </c>
      <c r="N33" s="20">
        <f t="shared" si="1"/>
        <v>150</v>
      </c>
      <c r="O33">
        <f>SUMIFS(联通数据!I:I,联通数据!A:A,LEFT(O$1,6),联通数据!C:C,F33)/1000</f>
        <v>3000</v>
      </c>
    </row>
    <row r="34" spans="1:15">
      <c r="A34" s="44">
        <v>228807</v>
      </c>
      <c r="B34" s="45" t="s">
        <v>95</v>
      </c>
      <c r="C34" s="46" t="s">
        <v>54</v>
      </c>
      <c r="D34" s="47">
        <v>42380</v>
      </c>
      <c r="E34" s="46" t="s">
        <v>17</v>
      </c>
      <c r="F34" s="44">
        <v>15545413110</v>
      </c>
      <c r="G34" s="41" t="s">
        <v>18</v>
      </c>
      <c r="H34" s="41" t="s">
        <v>96</v>
      </c>
      <c r="I34" s="41">
        <v>18604541303</v>
      </c>
      <c r="J34" s="49">
        <v>200</v>
      </c>
      <c r="K34" s="49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44">
        <v>229031</v>
      </c>
      <c r="B35" s="45" t="s">
        <v>97</v>
      </c>
      <c r="C35" s="46" t="s">
        <v>35</v>
      </c>
      <c r="D35" s="47">
        <v>42387</v>
      </c>
      <c r="E35" s="46" t="s">
        <v>17</v>
      </c>
      <c r="F35" s="44">
        <v>13144660091</v>
      </c>
      <c r="G35" s="48" t="s">
        <v>18</v>
      </c>
      <c r="H35" s="48"/>
      <c r="I35" s="48"/>
      <c r="J35" s="49">
        <v>0</v>
      </c>
      <c r="K35" s="49">
        <v>0</v>
      </c>
      <c r="L35" s="7">
        <v>0</v>
      </c>
      <c r="M35" s="30">
        <f t="shared" si="0"/>
        <v>0</v>
      </c>
      <c r="N35" s="20">
        <f t="shared" si="1"/>
        <v>0</v>
      </c>
      <c r="O35">
        <f>SUMIFS(联通数据!I:I,联通数据!A:A,LEFT(O$1,6),联通数据!C:C,F35)/1000</f>
        <v>0</v>
      </c>
    </row>
    <row r="36" spans="1:15">
      <c r="A36" s="44">
        <v>229079</v>
      </c>
      <c r="B36" s="45" t="s">
        <v>98</v>
      </c>
      <c r="C36" s="46" t="s">
        <v>23</v>
      </c>
      <c r="D36" s="47">
        <v>42389</v>
      </c>
      <c r="E36" s="46" t="s">
        <v>17</v>
      </c>
      <c r="F36" s="44">
        <v>15545159712</v>
      </c>
      <c r="G36" s="41" t="s">
        <v>18</v>
      </c>
      <c r="H36" s="41" t="s">
        <v>99</v>
      </c>
      <c r="I36" s="41">
        <v>18603655953</v>
      </c>
      <c r="J36" s="49">
        <v>200</v>
      </c>
      <c r="K36" s="49">
        <v>0</v>
      </c>
      <c r="L36" s="7">
        <v>10</v>
      </c>
      <c r="M36" s="30">
        <f t="shared" si="0"/>
        <v>0</v>
      </c>
      <c r="N36" s="20">
        <f t="shared" si="1"/>
        <v>10</v>
      </c>
      <c r="O36">
        <f>SUMIFS(联通数据!I:I,联通数据!A:A,LEFT(O$1,6),联通数据!C:C,F36)/1000</f>
        <v>200</v>
      </c>
    </row>
    <row r="37" spans="1:15">
      <c r="A37" s="44">
        <v>229565</v>
      </c>
      <c r="B37" s="45" t="s">
        <v>101</v>
      </c>
      <c r="C37" s="46" t="s">
        <v>23</v>
      </c>
      <c r="D37" s="47">
        <v>42403</v>
      </c>
      <c r="E37" s="46" t="s">
        <v>17</v>
      </c>
      <c r="F37" s="44">
        <v>13029807572</v>
      </c>
      <c r="G37" s="41" t="s">
        <v>18</v>
      </c>
      <c r="H37" s="41" t="s">
        <v>102</v>
      </c>
      <c r="I37" s="41">
        <v>18686817956</v>
      </c>
      <c r="J37" s="49">
        <v>50</v>
      </c>
      <c r="K37" s="49">
        <v>0</v>
      </c>
      <c r="L37" s="7">
        <v>2.5</v>
      </c>
      <c r="M37" s="30">
        <f t="shared" si="0"/>
        <v>0</v>
      </c>
      <c r="N37" s="20">
        <f t="shared" si="1"/>
        <v>2.5</v>
      </c>
      <c r="O37">
        <f>SUMIFS(联通数据!I:I,联通数据!A:A,LEFT(O$1,6),联通数据!C:C,F37)/1000</f>
        <v>50</v>
      </c>
    </row>
    <row r="38" spans="1:15">
      <c r="A38" s="44">
        <v>229749</v>
      </c>
      <c r="B38" s="45" t="s">
        <v>103</v>
      </c>
      <c r="C38" s="46" t="s">
        <v>23</v>
      </c>
      <c r="D38" s="47">
        <v>42416</v>
      </c>
      <c r="E38" s="46" t="s">
        <v>17</v>
      </c>
      <c r="F38" s="44">
        <v>15545540032</v>
      </c>
      <c r="G38" s="41" t="s">
        <v>18</v>
      </c>
      <c r="H38" s="41" t="s">
        <v>104</v>
      </c>
      <c r="I38" s="41">
        <v>18603653136</v>
      </c>
      <c r="J38" s="49">
        <v>50</v>
      </c>
      <c r="K38" s="49">
        <v>0</v>
      </c>
      <c r="L38" s="7">
        <v>2.5</v>
      </c>
      <c r="M38" s="30">
        <f t="shared" si="0"/>
        <v>0</v>
      </c>
      <c r="N38" s="20">
        <f t="shared" si="1"/>
        <v>2.5</v>
      </c>
      <c r="O38">
        <f>SUMIFS(联通数据!I:I,联通数据!A:A,LEFT(O$1,6),联通数据!C:C,F38)/1000</f>
        <v>50</v>
      </c>
    </row>
  </sheetData>
  <autoFilter ref="A1:O38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xSplit="14" ySplit="1" topLeftCell="O32" activePane="bottomRight" state="frozen"/>
      <selection/>
      <selection pane="topRight"/>
      <selection pane="bottomLeft"/>
      <selection pane="bottomRight" activeCell="K2" sqref="K2:K49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0.375" style="12" customWidth="1"/>
    <col min="10" max="10" width="10.375"/>
    <col min="12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105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50</v>
      </c>
      <c r="K3" s="7">
        <v>0</v>
      </c>
      <c r="L3" s="7">
        <v>2.5</v>
      </c>
      <c r="M3" s="30">
        <f t="shared" ref="M3:M49" si="0">IF(J3+K3&gt;0,1-O3/(J3+K3),0)</f>
        <v>1</v>
      </c>
      <c r="N3" s="20">
        <f t="shared" ref="N3:N49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</v>
      </c>
      <c r="I4" s="17"/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800</v>
      </c>
      <c r="K6" s="7">
        <v>0</v>
      </c>
      <c r="L6" s="7">
        <v>40</v>
      </c>
      <c r="M6" s="30">
        <f t="shared" si="0"/>
        <v>0</v>
      </c>
      <c r="N6" s="20">
        <f t="shared" si="1"/>
        <v>40</v>
      </c>
      <c r="O6">
        <f>SUMIFS(联通数据!I:I,联通数据!A:A,LEFT(O$1,6),联通数据!C:C,F6)/1000</f>
        <v>800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100</v>
      </c>
      <c r="K7" s="7">
        <v>0</v>
      </c>
      <c r="L7" s="7">
        <v>5</v>
      </c>
      <c r="M7" s="30">
        <f t="shared" si="0"/>
        <v>0</v>
      </c>
      <c r="N7" s="20">
        <f t="shared" si="1"/>
        <v>5</v>
      </c>
      <c r="O7">
        <f>SUMIFS(联通数据!I:I,联通数据!A:A,LEFT(O$1,6),联通数据!C:C,F7)/1000</f>
        <v>100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94.55</v>
      </c>
      <c r="K8" s="7">
        <v>0</v>
      </c>
      <c r="L8" s="7">
        <v>4.7275</v>
      </c>
      <c r="M8" s="30">
        <f t="shared" si="0"/>
        <v>0</v>
      </c>
      <c r="N8" s="20">
        <f t="shared" si="1"/>
        <v>4.73</v>
      </c>
      <c r="O8">
        <f>SUMIFS(联通数据!I:I,联通数据!A:A,LEFT(O$1,6),联通数据!C:C,F8)/1000</f>
        <v>94.55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90.95</v>
      </c>
      <c r="K13" s="7">
        <v>0</v>
      </c>
      <c r="L13" s="7">
        <v>4.5475</v>
      </c>
      <c r="M13" s="30">
        <f t="shared" si="0"/>
        <v>0</v>
      </c>
      <c r="N13" s="20">
        <f t="shared" si="1"/>
        <v>4.55</v>
      </c>
      <c r="O13">
        <f>SUMIFS(联通数据!I:I,联通数据!A:A,LEFT(O$1,6),联通数据!C:C,F13)/1000</f>
        <v>90.95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0</v>
      </c>
      <c r="K14" s="7">
        <v>0</v>
      </c>
      <c r="L14" s="7">
        <v>0</v>
      </c>
      <c r="M14" s="30">
        <f t="shared" si="0"/>
        <v>0</v>
      </c>
      <c r="N14" s="20">
        <f t="shared" si="1"/>
        <v>0</v>
      </c>
      <c r="O14">
        <f>SUMIFS(联通数据!I:I,联通数据!A:A,LEFT(O$1,6),联通数据!C:C,F14)/1000</f>
        <v>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1764.11</v>
      </c>
      <c r="K16" s="7">
        <v>0</v>
      </c>
      <c r="L16" s="7">
        <v>88.2055</v>
      </c>
      <c r="M16" s="30">
        <f t="shared" si="0"/>
        <v>0</v>
      </c>
      <c r="N16" s="20">
        <f t="shared" si="1"/>
        <v>88.21</v>
      </c>
      <c r="O16">
        <f>SUMIFS(联通数据!I:I,联通数据!A:A,LEFT(O$1,6),联通数据!C:C,F16)/1000</f>
        <v>1764.11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800</v>
      </c>
      <c r="K17" s="7">
        <v>0</v>
      </c>
      <c r="L17" s="7">
        <v>40</v>
      </c>
      <c r="M17" s="30">
        <f t="shared" si="0"/>
        <v>1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2442.24</v>
      </c>
      <c r="K18" s="7">
        <v>0</v>
      </c>
      <c r="L18" s="7">
        <v>122.112</v>
      </c>
      <c r="M18" s="30">
        <f t="shared" si="0"/>
        <v>2.45676100628645e-5</v>
      </c>
      <c r="N18" s="20">
        <f t="shared" si="1"/>
        <v>122.11</v>
      </c>
      <c r="O18">
        <f>SUMIFS(联通数据!I:I,联通数据!A:A,LEFT(O$1,6),联通数据!C:C,F18)/1000</f>
        <v>2442.18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382.15</v>
      </c>
      <c r="K19" s="7">
        <v>0</v>
      </c>
      <c r="L19" s="7">
        <v>19.1075</v>
      </c>
      <c r="M19" s="30">
        <f t="shared" si="0"/>
        <v>0</v>
      </c>
      <c r="N19" s="20">
        <f t="shared" si="1"/>
        <v>19.11</v>
      </c>
      <c r="O19">
        <f>SUMIFS(联通数据!I:I,联通数据!A:A,LEFT(O$1,6),联通数据!C:C,F19)/1000</f>
        <v>382.15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0</v>
      </c>
      <c r="K20" s="7">
        <v>0</v>
      </c>
      <c r="L20" s="7">
        <v>0</v>
      </c>
      <c r="M20" s="30">
        <f t="shared" si="0"/>
        <v>0</v>
      </c>
      <c r="N20" s="20">
        <f t="shared" si="1"/>
        <v>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58.55</v>
      </c>
      <c r="K24" s="7">
        <v>0</v>
      </c>
      <c r="L24" s="7">
        <v>2.9275</v>
      </c>
      <c r="M24" s="30">
        <f t="shared" si="0"/>
        <v>0</v>
      </c>
      <c r="N24" s="20">
        <f t="shared" si="1"/>
        <v>2.93</v>
      </c>
      <c r="O24">
        <f>SUMIFS(联通数据!I:I,联通数据!A:A,LEFT(O$1,6),联通数据!C:C,F24)/1000</f>
        <v>58.55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100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34.09</v>
      </c>
      <c r="K27" s="7">
        <v>0</v>
      </c>
      <c r="L27" s="7">
        <v>1.7045</v>
      </c>
      <c r="M27" s="30">
        <f t="shared" si="0"/>
        <v>0</v>
      </c>
      <c r="N27" s="20">
        <f t="shared" si="1"/>
        <v>1.7</v>
      </c>
      <c r="O27">
        <f>SUMIFS(联通数据!I:I,联通数据!A:A,LEFT(O$1,6),联通数据!C:C,F27)/1000</f>
        <v>34.09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400</v>
      </c>
      <c r="K29" s="7">
        <v>0</v>
      </c>
      <c r="L29" s="7">
        <v>20</v>
      </c>
      <c r="M29" s="30">
        <f t="shared" si="0"/>
        <v>0</v>
      </c>
      <c r="N29" s="20">
        <f t="shared" si="1"/>
        <v>20</v>
      </c>
      <c r="O29">
        <f>SUMIFS(联通数据!I:I,联通数据!A:A,LEFT(O$1,6),联通数据!C:C,F29)/1000</f>
        <v>400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304.72</v>
      </c>
      <c r="K30" s="7">
        <v>0</v>
      </c>
      <c r="L30" s="7">
        <v>15.236</v>
      </c>
      <c r="M30" s="30">
        <f t="shared" si="0"/>
        <v>0</v>
      </c>
      <c r="N30" s="20">
        <f t="shared" si="1"/>
        <v>15.24</v>
      </c>
      <c r="O30">
        <f>SUMIFS(联通数据!I:I,联通数据!A:A,LEFT(O$1,6),联通数据!C:C,F30)/1000</f>
        <v>304.72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3000</v>
      </c>
      <c r="K33" s="7">
        <v>0</v>
      </c>
      <c r="L33" s="7">
        <v>150</v>
      </c>
      <c r="M33" s="30">
        <f t="shared" si="0"/>
        <v>0</v>
      </c>
      <c r="N33" s="20">
        <f t="shared" si="1"/>
        <v>150</v>
      </c>
      <c r="O33">
        <f>SUMIFS(联通数据!I:I,联通数据!A:A,LEFT(O$1,6),联通数据!C:C,F33)/1000</f>
        <v>3000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/>
      <c r="I35" s="17"/>
      <c r="J35" s="7">
        <v>0</v>
      </c>
      <c r="K35" s="7">
        <v>0</v>
      </c>
      <c r="L35" s="7">
        <v>0</v>
      </c>
      <c r="M35" s="30">
        <f t="shared" si="0"/>
        <v>0</v>
      </c>
      <c r="N35" s="20">
        <f t="shared" si="1"/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200</v>
      </c>
      <c r="K36" s="7">
        <v>0</v>
      </c>
      <c r="L36" s="7">
        <v>10</v>
      </c>
      <c r="M36" s="30">
        <f t="shared" si="0"/>
        <v>0</v>
      </c>
      <c r="N36" s="20">
        <f t="shared" si="1"/>
        <v>10</v>
      </c>
      <c r="O36">
        <f>SUMIFS(联通数据!I:I,联通数据!A:A,LEFT(O$1,6),联通数据!C:C,F36)/1000</f>
        <v>200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0"/>
        <v>0</v>
      </c>
      <c r="N37" s="20">
        <f t="shared" si="1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50</v>
      </c>
      <c r="K38" s="7">
        <v>0</v>
      </c>
      <c r="L38" s="7">
        <v>2.5</v>
      </c>
      <c r="M38" s="30">
        <f t="shared" si="0"/>
        <v>0</v>
      </c>
      <c r="N38" s="20">
        <f t="shared" si="1"/>
        <v>2.5</v>
      </c>
      <c r="O38">
        <f>SUMIFS(联通数据!I:I,联通数据!A:A,LEFT(O$1,6),联通数据!C:C,F38)/1000</f>
        <v>50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400</v>
      </c>
      <c r="K39" s="7">
        <v>0</v>
      </c>
      <c r="L39" s="7">
        <v>20</v>
      </c>
      <c r="M39" s="30">
        <f t="shared" si="0"/>
        <v>0</v>
      </c>
      <c r="N39" s="20">
        <f t="shared" si="1"/>
        <v>20</v>
      </c>
      <c r="O39">
        <f>SUMIFS(联通数据!I:I,联通数据!A:A,LEFT(O$1,6),联通数据!C:C,F39)/1000</f>
        <v>400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50</v>
      </c>
      <c r="K40" s="7">
        <v>0</v>
      </c>
      <c r="L40" s="7">
        <v>2.5</v>
      </c>
      <c r="M40" s="30">
        <f t="shared" si="0"/>
        <v>0</v>
      </c>
      <c r="N40" s="20">
        <f t="shared" si="1"/>
        <v>2.5</v>
      </c>
      <c r="O40">
        <f>SUMIFS(联通数据!I:I,联通数据!A:A,LEFT(O$1,6),联通数据!C:C,F40)/1000</f>
        <v>50</v>
      </c>
    </row>
    <row r="41" spans="1:15">
      <c r="A41" s="17">
        <v>230298</v>
      </c>
      <c r="B41" s="17" t="s">
        <v>110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/>
      <c r="I41" s="17"/>
      <c r="J41" s="7">
        <v>0</v>
      </c>
      <c r="K41" s="7">
        <v>0</v>
      </c>
      <c r="L41" s="7">
        <v>0</v>
      </c>
      <c r="M41" s="30">
        <f t="shared" si="0"/>
        <v>0</v>
      </c>
      <c r="N41" s="20">
        <f t="shared" si="1"/>
        <v>0</v>
      </c>
      <c r="O41">
        <f>SUMIFS(联通数据!I:I,联通数据!A:A,LEFT(O$1,6),联通数据!C:C,F41)/1000</f>
        <v>195.97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0"/>
        <v>0</v>
      </c>
      <c r="N42" s="20">
        <f t="shared" si="1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0"/>
        <v>0</v>
      </c>
      <c r="N43" s="20">
        <f t="shared" si="1"/>
        <v>40</v>
      </c>
      <c r="O43">
        <f>SUMIFS(联通数据!I:I,联通数据!A:A,LEFT(O$1,6),联通数据!C:C,F43)/1000</f>
        <v>800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100</v>
      </c>
      <c r="K44" s="7">
        <v>0</v>
      </c>
      <c r="L44" s="7">
        <v>5</v>
      </c>
      <c r="M44" s="30">
        <f t="shared" si="0"/>
        <v>0</v>
      </c>
      <c r="N44" s="20">
        <f t="shared" si="1"/>
        <v>5</v>
      </c>
      <c r="O44">
        <f>SUMIFS(联通数据!I:I,联通数据!A:A,LEFT(O$1,6),联通数据!C:C,F44)/1000</f>
        <v>100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602.04</v>
      </c>
      <c r="K45" s="7">
        <v>0</v>
      </c>
      <c r="L45" s="7">
        <v>30.102</v>
      </c>
      <c r="M45" s="30">
        <f t="shared" si="0"/>
        <v>0</v>
      </c>
      <c r="N45" s="20">
        <f t="shared" si="1"/>
        <v>30.1</v>
      </c>
      <c r="O45">
        <f>SUMIFS(联通数据!I:I,联通数据!A:A,LEFT(O$1,6),联通数据!C:C,F45)/1000</f>
        <v>602.04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0</v>
      </c>
      <c r="K46" s="7">
        <v>0</v>
      </c>
      <c r="L46" s="7">
        <v>0</v>
      </c>
      <c r="M46" s="30">
        <f t="shared" si="0"/>
        <v>0</v>
      </c>
      <c r="N46" s="20">
        <f t="shared" si="1"/>
        <v>0</v>
      </c>
      <c r="O46">
        <f>SUMIFS(联通数据!I:I,联通数据!A:A,LEFT(O$1,6),联通数据!C:C,F46)/1000</f>
        <v>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50</v>
      </c>
      <c r="K47" s="7">
        <v>0</v>
      </c>
      <c r="L47" s="7">
        <v>2.5</v>
      </c>
      <c r="M47" s="30">
        <f t="shared" si="0"/>
        <v>0</v>
      </c>
      <c r="N47" s="20">
        <f t="shared" si="1"/>
        <v>2.5</v>
      </c>
      <c r="O47">
        <f>SUMIFS(联通数据!I:I,联通数据!A:A,LEFT(O$1,6),联通数据!C:C,F47)/1000</f>
        <v>50</v>
      </c>
    </row>
    <row r="48" spans="1:15">
      <c r="A48" s="17">
        <v>231012</v>
      </c>
      <c r="B48" s="17" t="s">
        <v>123</v>
      </c>
      <c r="C48" s="17" t="s">
        <v>23</v>
      </c>
      <c r="D48" s="18">
        <v>42460</v>
      </c>
      <c r="E48" s="17" t="s">
        <v>17</v>
      </c>
      <c r="F48" s="17">
        <v>13100874110</v>
      </c>
      <c r="G48" s="17" t="s">
        <v>18</v>
      </c>
      <c r="H48" s="17" t="s">
        <v>124</v>
      </c>
      <c r="I48" s="17">
        <v>18603655355</v>
      </c>
      <c r="J48" s="7">
        <v>0</v>
      </c>
      <c r="K48" s="7">
        <v>0</v>
      </c>
      <c r="L48" s="7">
        <v>0</v>
      </c>
      <c r="M48" s="30">
        <f t="shared" si="0"/>
        <v>0</v>
      </c>
      <c r="N48" s="20">
        <f t="shared" si="1"/>
        <v>0</v>
      </c>
      <c r="O48">
        <f>SUMIFS(联通数据!I:I,联通数据!A:A,LEFT(O$1,6),联通数据!C:C,F48)/1000</f>
        <v>200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126</v>
      </c>
      <c r="I49" s="17">
        <v>13946308399</v>
      </c>
      <c r="J49" s="7">
        <v>0</v>
      </c>
      <c r="K49" s="7">
        <v>0</v>
      </c>
      <c r="L49" s="7">
        <v>0</v>
      </c>
      <c r="M49" s="30">
        <f t="shared" si="0"/>
        <v>0</v>
      </c>
      <c r="N49" s="20">
        <f t="shared" si="1"/>
        <v>0</v>
      </c>
      <c r="O49">
        <f>SUMIFS(联通数据!I:I,联通数据!A:A,LEFT(O$1,6),联通数据!C:C,F49)/1000</f>
        <v>0</v>
      </c>
    </row>
  </sheetData>
  <autoFilter ref="A1:O49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K2" sqref="K2:K54"/>
    </sheetView>
  </sheetViews>
  <sheetFormatPr defaultColWidth="9" defaultRowHeight="13.5"/>
  <cols>
    <col min="1" max="1" width="8.5" style="12" customWidth="1"/>
    <col min="2" max="2" width="21.625" style="12" customWidth="1"/>
    <col min="3" max="3" width="8.625" style="12" customWidth="1"/>
    <col min="4" max="4" width="9.875" style="13" customWidth="1"/>
    <col min="5" max="5" width="8.25" style="12" customWidth="1"/>
    <col min="6" max="6" width="11.75" style="12" customWidth="1"/>
    <col min="7" max="8" width="7.875" style="12" customWidth="1"/>
    <col min="9" max="9" width="11.125" style="12" customWidth="1"/>
    <col min="10" max="10" width="10.375"/>
    <col min="12" max="12" width="9.375"/>
    <col min="13" max="13" width="9.25"/>
    <col min="14" max="14" width="11.5"/>
  </cols>
  <sheetData>
    <row r="1" ht="24" spans="1: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16" t="s">
        <v>12</v>
      </c>
      <c r="N1" s="16" t="s">
        <v>13</v>
      </c>
      <c r="O1" t="s">
        <v>127</v>
      </c>
    </row>
    <row r="2" spans="1:15">
      <c r="A2" s="17">
        <v>222412</v>
      </c>
      <c r="B2" s="17" t="s">
        <v>15</v>
      </c>
      <c r="C2" s="17" t="s">
        <v>16</v>
      </c>
      <c r="D2" s="18">
        <v>42166</v>
      </c>
      <c r="E2" s="17" t="s">
        <v>17</v>
      </c>
      <c r="F2" s="17">
        <v>18603679568</v>
      </c>
      <c r="G2" s="17" t="s">
        <v>18</v>
      </c>
      <c r="H2" s="17" t="s">
        <v>70</v>
      </c>
      <c r="I2" s="17">
        <v>15645900204</v>
      </c>
      <c r="J2" s="7">
        <v>800</v>
      </c>
      <c r="K2" s="7">
        <v>0</v>
      </c>
      <c r="L2" s="7">
        <v>40</v>
      </c>
      <c r="M2" s="30">
        <f>IF(J2+K2&gt;0,1-O2/(J2+K2),0)</f>
        <v>0</v>
      </c>
      <c r="N2" s="20">
        <f>ROUND(L2*(1-M2),2)</f>
        <v>40</v>
      </c>
      <c r="O2">
        <f>SUMIFS(联通数据!I:I,联通数据!A:A,LEFT(O$1,6),联通数据!C:C,F2)/1000</f>
        <v>800</v>
      </c>
    </row>
    <row r="3" spans="1:15">
      <c r="A3" s="17">
        <v>223048</v>
      </c>
      <c r="B3" s="17" t="s">
        <v>30</v>
      </c>
      <c r="C3" s="17" t="s">
        <v>20</v>
      </c>
      <c r="D3" s="18">
        <v>42186</v>
      </c>
      <c r="E3" s="17" t="s">
        <v>17</v>
      </c>
      <c r="F3" s="17">
        <v>15694538416</v>
      </c>
      <c r="G3" s="17" t="s">
        <v>18</v>
      </c>
      <c r="H3" s="17" t="s">
        <v>21</v>
      </c>
      <c r="I3" s="17">
        <v>18604530197</v>
      </c>
      <c r="J3" s="7">
        <v>50</v>
      </c>
      <c r="K3" s="7">
        <v>0</v>
      </c>
      <c r="L3" s="7">
        <v>2.5</v>
      </c>
      <c r="M3" s="30">
        <f t="shared" ref="M3:M34" si="0">IF(J3+K3&gt;0,1-O3/(J3+K3),0)</f>
        <v>1</v>
      </c>
      <c r="N3" s="20">
        <f t="shared" ref="N3:N34" si="1">ROUND(L3*(1-M3),2)</f>
        <v>0</v>
      </c>
      <c r="O3">
        <f>SUMIFS(联通数据!I:I,联通数据!A:A,LEFT(O$1,6),联通数据!C:C,F3)/1000</f>
        <v>0</v>
      </c>
    </row>
    <row r="4" spans="1:15">
      <c r="A4" s="17">
        <v>224085</v>
      </c>
      <c r="B4" s="17" t="s">
        <v>22</v>
      </c>
      <c r="C4" s="17" t="s">
        <v>23</v>
      </c>
      <c r="D4" s="18">
        <v>42221</v>
      </c>
      <c r="E4" s="17" t="s">
        <v>17</v>
      </c>
      <c r="F4" s="17">
        <v>13101605147</v>
      </c>
      <c r="G4" s="17" t="s">
        <v>18</v>
      </c>
      <c r="H4" s="17" t="s">
        <v>18</v>
      </c>
      <c r="I4" s="17"/>
      <c r="J4" s="7">
        <v>50</v>
      </c>
      <c r="K4" s="7">
        <v>0</v>
      </c>
      <c r="L4" s="7">
        <v>2.5</v>
      </c>
      <c r="M4" s="30">
        <f t="shared" si="0"/>
        <v>1</v>
      </c>
      <c r="N4" s="20">
        <f t="shared" si="1"/>
        <v>0</v>
      </c>
      <c r="O4">
        <f>SUMIFS(联通数据!I:I,联通数据!A:A,LEFT(O$1,6),联通数据!C:C,F4)/1000</f>
        <v>0</v>
      </c>
    </row>
    <row r="5" spans="1:15">
      <c r="A5" s="17">
        <v>224098</v>
      </c>
      <c r="B5" s="17" t="s">
        <v>24</v>
      </c>
      <c r="C5" s="17" t="s">
        <v>16</v>
      </c>
      <c r="D5" s="18">
        <v>42222</v>
      </c>
      <c r="E5" s="17" t="s">
        <v>17</v>
      </c>
      <c r="F5" s="17">
        <v>13029828095</v>
      </c>
      <c r="G5" s="17" t="s">
        <v>18</v>
      </c>
      <c r="H5" s="17" t="s">
        <v>71</v>
      </c>
      <c r="I5" s="17">
        <v>15645903151</v>
      </c>
      <c r="J5" s="7">
        <v>400</v>
      </c>
      <c r="K5" s="7">
        <v>0</v>
      </c>
      <c r="L5" s="7">
        <v>20</v>
      </c>
      <c r="M5" s="30">
        <f t="shared" si="0"/>
        <v>1</v>
      </c>
      <c r="N5" s="20">
        <f t="shared" si="1"/>
        <v>0</v>
      </c>
      <c r="O5">
        <f>SUMIFS(联通数据!I:I,联通数据!A:A,LEFT(O$1,6),联通数据!C:C,F5)/1000</f>
        <v>0</v>
      </c>
    </row>
    <row r="6" spans="1:15">
      <c r="A6" s="17">
        <v>224191</v>
      </c>
      <c r="B6" s="17" t="s">
        <v>25</v>
      </c>
      <c r="C6" s="17" t="s">
        <v>26</v>
      </c>
      <c r="D6" s="18">
        <v>42227</v>
      </c>
      <c r="E6" s="17" t="s">
        <v>17</v>
      </c>
      <c r="F6" s="17">
        <v>13089755402</v>
      </c>
      <c r="G6" s="17" t="s">
        <v>18</v>
      </c>
      <c r="H6" s="17" t="s">
        <v>27</v>
      </c>
      <c r="I6" s="17">
        <v>15646202616</v>
      </c>
      <c r="J6" s="7">
        <v>800</v>
      </c>
      <c r="K6" s="7">
        <v>0</v>
      </c>
      <c r="L6" s="7">
        <v>40</v>
      </c>
      <c r="M6" s="30">
        <f t="shared" si="0"/>
        <v>0</v>
      </c>
      <c r="N6" s="20">
        <f t="shared" si="1"/>
        <v>40</v>
      </c>
      <c r="O6">
        <f>SUMIFS(联通数据!I:I,联通数据!A:A,LEFT(O$1,6),联通数据!C:C,F6)/1000</f>
        <v>800</v>
      </c>
    </row>
    <row r="7" spans="1:15">
      <c r="A7" s="17">
        <v>224497</v>
      </c>
      <c r="B7" s="17" t="s">
        <v>28</v>
      </c>
      <c r="C7" s="17" t="s">
        <v>20</v>
      </c>
      <c r="D7" s="18">
        <v>42236</v>
      </c>
      <c r="E7" s="17" t="s">
        <v>17</v>
      </c>
      <c r="F7" s="17">
        <v>13039700587</v>
      </c>
      <c r="G7" s="17" t="s">
        <v>18</v>
      </c>
      <c r="H7" s="17" t="s">
        <v>72</v>
      </c>
      <c r="I7" s="17">
        <v>18604530226</v>
      </c>
      <c r="J7" s="7">
        <v>107.12</v>
      </c>
      <c r="K7" s="7">
        <v>0</v>
      </c>
      <c r="L7" s="7">
        <v>5.356</v>
      </c>
      <c r="M7" s="30">
        <f t="shared" si="0"/>
        <v>0</v>
      </c>
      <c r="N7" s="20">
        <f t="shared" si="1"/>
        <v>5.36</v>
      </c>
      <c r="O7">
        <f>SUMIFS(联通数据!I:I,联通数据!A:A,LEFT(O$1,6),联通数据!C:C,F7)/1000</f>
        <v>107.12</v>
      </c>
    </row>
    <row r="8" spans="1:15">
      <c r="A8" s="17">
        <v>224782</v>
      </c>
      <c r="B8" s="17" t="s">
        <v>31</v>
      </c>
      <c r="C8" s="17" t="s">
        <v>32</v>
      </c>
      <c r="D8" s="18">
        <v>42248</v>
      </c>
      <c r="E8" s="17" t="s">
        <v>17</v>
      </c>
      <c r="F8" s="17">
        <v>18645845558</v>
      </c>
      <c r="G8" s="17" t="s">
        <v>18</v>
      </c>
      <c r="H8" s="17" t="s">
        <v>73</v>
      </c>
      <c r="I8" s="17">
        <v>15645887172</v>
      </c>
      <c r="J8" s="7">
        <v>123.17</v>
      </c>
      <c r="K8" s="7">
        <v>0</v>
      </c>
      <c r="L8" s="7">
        <v>6.1585</v>
      </c>
      <c r="M8" s="30">
        <f t="shared" si="0"/>
        <v>1</v>
      </c>
      <c r="N8" s="20">
        <f t="shared" si="1"/>
        <v>0</v>
      </c>
      <c r="O8">
        <f>SUMIFS(联通数据!I:I,联通数据!A:A,LEFT(O$1,6),联通数据!C:C,F8)/1000</f>
        <v>0</v>
      </c>
    </row>
    <row r="9" spans="1:15">
      <c r="A9" s="17">
        <v>225078</v>
      </c>
      <c r="B9" s="17" t="s">
        <v>33</v>
      </c>
      <c r="C9" s="17" t="s">
        <v>32</v>
      </c>
      <c r="D9" s="18">
        <v>42257</v>
      </c>
      <c r="E9" s="17" t="s">
        <v>17</v>
      </c>
      <c r="F9" s="17">
        <v>13194585998</v>
      </c>
      <c r="G9" s="17" t="s">
        <v>18</v>
      </c>
      <c r="H9" s="17" t="s">
        <v>74</v>
      </c>
      <c r="I9" s="17">
        <v>15645887464</v>
      </c>
      <c r="J9" s="7">
        <v>0</v>
      </c>
      <c r="K9" s="7">
        <v>0</v>
      </c>
      <c r="L9" s="7">
        <v>0</v>
      </c>
      <c r="M9" s="30">
        <f t="shared" si="0"/>
        <v>0</v>
      </c>
      <c r="N9" s="20">
        <f t="shared" si="1"/>
        <v>0</v>
      </c>
      <c r="O9">
        <f>SUMIFS(联通数据!I:I,联通数据!A:A,LEFT(O$1,6),联通数据!C:C,F9)/1000</f>
        <v>0</v>
      </c>
    </row>
    <row r="10" spans="1:15">
      <c r="A10" s="17">
        <v>225177</v>
      </c>
      <c r="B10" s="17" t="s">
        <v>34</v>
      </c>
      <c r="C10" s="17" t="s">
        <v>35</v>
      </c>
      <c r="D10" s="18">
        <v>42261</v>
      </c>
      <c r="E10" s="17" t="s">
        <v>17</v>
      </c>
      <c r="F10" s="17">
        <v>13144665014</v>
      </c>
      <c r="G10" s="17" t="s">
        <v>18</v>
      </c>
      <c r="H10" s="17" t="s">
        <v>75</v>
      </c>
      <c r="I10" s="17">
        <v>18604664632</v>
      </c>
      <c r="J10" s="7">
        <v>0</v>
      </c>
      <c r="K10" s="7">
        <v>0</v>
      </c>
      <c r="L10" s="7">
        <v>0</v>
      </c>
      <c r="M10" s="30">
        <f t="shared" si="0"/>
        <v>0</v>
      </c>
      <c r="N10" s="20">
        <f t="shared" si="1"/>
        <v>0</v>
      </c>
      <c r="O10">
        <f>SUMIFS(联通数据!I:I,联通数据!A:A,LEFT(O$1,6),联通数据!C:C,F10)/1000</f>
        <v>0</v>
      </c>
    </row>
    <row r="11" spans="1:15">
      <c r="A11" s="17">
        <v>225304</v>
      </c>
      <c r="B11" s="17" t="s">
        <v>36</v>
      </c>
      <c r="C11" s="17" t="s">
        <v>20</v>
      </c>
      <c r="D11" s="18">
        <v>42264</v>
      </c>
      <c r="E11" s="17" t="s">
        <v>17</v>
      </c>
      <c r="F11" s="17">
        <v>15636360052</v>
      </c>
      <c r="G11" s="17" t="s">
        <v>18</v>
      </c>
      <c r="H11" s="17" t="s">
        <v>76</v>
      </c>
      <c r="I11" s="17">
        <v>18604530032</v>
      </c>
      <c r="J11" s="7">
        <v>0</v>
      </c>
      <c r="K11" s="7">
        <v>0</v>
      </c>
      <c r="L11" s="7">
        <v>0</v>
      </c>
      <c r="M11" s="30">
        <f t="shared" si="0"/>
        <v>0</v>
      </c>
      <c r="N11" s="20">
        <f t="shared" si="1"/>
        <v>0</v>
      </c>
      <c r="O11">
        <f>SUMIFS(联通数据!I:I,联通数据!A:A,LEFT(O$1,6),联通数据!C:C,F11)/1000</f>
        <v>0</v>
      </c>
    </row>
    <row r="12" spans="1:15">
      <c r="A12" s="17">
        <v>225587</v>
      </c>
      <c r="B12" s="17" t="s">
        <v>37</v>
      </c>
      <c r="C12" s="17" t="s">
        <v>26</v>
      </c>
      <c r="D12" s="18">
        <v>42272</v>
      </c>
      <c r="E12" s="17" t="s">
        <v>17</v>
      </c>
      <c r="F12" s="17">
        <v>15636260172</v>
      </c>
      <c r="G12" s="17" t="s">
        <v>18</v>
      </c>
      <c r="H12" s="17" t="s">
        <v>77</v>
      </c>
      <c r="I12" s="17">
        <v>15645201900</v>
      </c>
      <c r="J12" s="7">
        <v>0</v>
      </c>
      <c r="K12" s="7">
        <v>0</v>
      </c>
      <c r="L12" s="7">
        <v>0</v>
      </c>
      <c r="M12" s="30">
        <f t="shared" si="0"/>
        <v>0</v>
      </c>
      <c r="N12" s="20">
        <f t="shared" si="1"/>
        <v>0</v>
      </c>
      <c r="O12">
        <f>SUMIFS(联通数据!I:I,联通数据!A:A,LEFT(O$1,6),联通数据!C:C,F12)/1000</f>
        <v>0</v>
      </c>
    </row>
    <row r="13" spans="1:15">
      <c r="A13" s="17">
        <v>225600</v>
      </c>
      <c r="B13" s="17" t="s">
        <v>38</v>
      </c>
      <c r="C13" s="17" t="s">
        <v>20</v>
      </c>
      <c r="D13" s="18">
        <v>42272</v>
      </c>
      <c r="E13" s="17" t="s">
        <v>17</v>
      </c>
      <c r="F13" s="17">
        <v>13204536925</v>
      </c>
      <c r="G13" s="17" t="s">
        <v>18</v>
      </c>
      <c r="H13" s="17" t="s">
        <v>78</v>
      </c>
      <c r="I13" s="17">
        <v>18604532572</v>
      </c>
      <c r="J13" s="7">
        <v>75.65</v>
      </c>
      <c r="K13" s="7">
        <v>0</v>
      </c>
      <c r="L13" s="7">
        <v>3.7825</v>
      </c>
      <c r="M13" s="30">
        <f t="shared" si="0"/>
        <v>0</v>
      </c>
      <c r="N13" s="20">
        <f t="shared" si="1"/>
        <v>3.78</v>
      </c>
      <c r="O13">
        <f>SUMIFS(联通数据!I:I,联通数据!A:A,LEFT(O$1,6),联通数据!C:C,F13)/1000</f>
        <v>75.65</v>
      </c>
    </row>
    <row r="14" spans="1:15">
      <c r="A14" s="17">
        <v>225632</v>
      </c>
      <c r="B14" s="17" t="s">
        <v>39</v>
      </c>
      <c r="C14" s="17" t="s">
        <v>20</v>
      </c>
      <c r="D14" s="18">
        <v>42274</v>
      </c>
      <c r="E14" s="17" t="s">
        <v>17</v>
      </c>
      <c r="F14" s="17">
        <v>13224639887</v>
      </c>
      <c r="G14" s="17" t="s">
        <v>18</v>
      </c>
      <c r="H14" s="17" t="s">
        <v>79</v>
      </c>
      <c r="I14" s="17">
        <v>18604531815</v>
      </c>
      <c r="J14" s="7">
        <v>0</v>
      </c>
      <c r="K14" s="7">
        <v>0</v>
      </c>
      <c r="L14" s="7">
        <v>0</v>
      </c>
      <c r="M14" s="30">
        <f t="shared" si="0"/>
        <v>0</v>
      </c>
      <c r="N14" s="20">
        <f t="shared" si="1"/>
        <v>0</v>
      </c>
      <c r="O14">
        <f>SUMIFS(联通数据!I:I,联通数据!A:A,LEFT(O$1,6),联通数据!C:C,F14)/1000</f>
        <v>0</v>
      </c>
    </row>
    <row r="15" spans="1:15">
      <c r="A15" s="17">
        <v>225806</v>
      </c>
      <c r="B15" s="17" t="s">
        <v>41</v>
      </c>
      <c r="C15" s="17" t="s">
        <v>23</v>
      </c>
      <c r="D15" s="18">
        <v>42286</v>
      </c>
      <c r="E15" s="17" t="s">
        <v>17</v>
      </c>
      <c r="F15" s="17">
        <v>15636027256</v>
      </c>
      <c r="G15" s="17" t="s">
        <v>18</v>
      </c>
      <c r="H15" s="17" t="s">
        <v>80</v>
      </c>
      <c r="I15" s="17">
        <v>18603609095</v>
      </c>
      <c r="J15" s="7">
        <v>0</v>
      </c>
      <c r="K15" s="7">
        <v>0</v>
      </c>
      <c r="L15" s="7">
        <v>0</v>
      </c>
      <c r="M15" s="30">
        <f t="shared" si="0"/>
        <v>0</v>
      </c>
      <c r="N15" s="20">
        <f t="shared" si="1"/>
        <v>0</v>
      </c>
      <c r="O15">
        <f>SUMIFS(联通数据!I:I,联通数据!A:A,LEFT(O$1,6),联通数据!C:C,F15)/1000</f>
        <v>0</v>
      </c>
    </row>
    <row r="16" spans="1:15">
      <c r="A16" s="17">
        <v>225911</v>
      </c>
      <c r="B16" s="17" t="s">
        <v>42</v>
      </c>
      <c r="C16" s="17" t="s">
        <v>16</v>
      </c>
      <c r="D16" s="18">
        <v>42290</v>
      </c>
      <c r="E16" s="17" t="s">
        <v>17</v>
      </c>
      <c r="F16" s="17">
        <v>18644020869</v>
      </c>
      <c r="G16" s="17" t="s">
        <v>18</v>
      </c>
      <c r="H16" s="17" t="s">
        <v>81</v>
      </c>
      <c r="I16" s="17">
        <v>15645900806</v>
      </c>
      <c r="J16" s="7">
        <v>1168.2</v>
      </c>
      <c r="K16" s="7">
        <v>0</v>
      </c>
      <c r="L16" s="7">
        <v>58.41</v>
      </c>
      <c r="M16" s="30">
        <f t="shared" si="0"/>
        <v>0</v>
      </c>
      <c r="N16" s="20">
        <f t="shared" si="1"/>
        <v>58.41</v>
      </c>
      <c r="O16">
        <f>SUMIFS(联通数据!I:I,联通数据!A:A,LEFT(O$1,6),联通数据!C:C,F16)/1000</f>
        <v>1168.2</v>
      </c>
    </row>
    <row r="17" spans="1:15">
      <c r="A17" s="17">
        <v>226195</v>
      </c>
      <c r="B17" s="17" t="s">
        <v>43</v>
      </c>
      <c r="C17" s="17" t="s">
        <v>23</v>
      </c>
      <c r="D17" s="18">
        <v>42298</v>
      </c>
      <c r="E17" s="17" t="s">
        <v>17</v>
      </c>
      <c r="F17" s="17">
        <v>15561867694</v>
      </c>
      <c r="G17" s="17" t="s">
        <v>18</v>
      </c>
      <c r="H17" s="17" t="s">
        <v>82</v>
      </c>
      <c r="I17" s="17">
        <v>18603655890</v>
      </c>
      <c r="J17" s="7">
        <v>800</v>
      </c>
      <c r="K17" s="7">
        <v>0</v>
      </c>
      <c r="L17" s="7">
        <v>40</v>
      </c>
      <c r="M17" s="30">
        <f t="shared" si="0"/>
        <v>1</v>
      </c>
      <c r="N17" s="20">
        <f t="shared" si="1"/>
        <v>0</v>
      </c>
      <c r="O17">
        <f>SUMIFS(联通数据!I:I,联通数据!A:A,LEFT(O$1,6),联通数据!C:C,F17)/1000</f>
        <v>0</v>
      </c>
    </row>
    <row r="18" spans="1:15">
      <c r="A18" s="17">
        <v>226359</v>
      </c>
      <c r="B18" s="17" t="s">
        <v>45</v>
      </c>
      <c r="C18" s="17" t="s">
        <v>16</v>
      </c>
      <c r="D18" s="18">
        <v>42304</v>
      </c>
      <c r="E18" s="17" t="s">
        <v>17</v>
      </c>
      <c r="F18" s="17">
        <v>13039826317</v>
      </c>
      <c r="G18" s="17" t="s">
        <v>18</v>
      </c>
      <c r="H18" s="17" t="s">
        <v>83</v>
      </c>
      <c r="I18" s="17">
        <v>15645900669</v>
      </c>
      <c r="J18" s="7">
        <v>2626.08</v>
      </c>
      <c r="K18" s="7">
        <v>0</v>
      </c>
      <c r="L18" s="7">
        <v>131.304</v>
      </c>
      <c r="M18" s="30">
        <f t="shared" si="0"/>
        <v>9.13909705719806e-5</v>
      </c>
      <c r="N18" s="20">
        <f t="shared" si="1"/>
        <v>131.29</v>
      </c>
      <c r="O18">
        <f>SUMIFS(联通数据!I:I,联通数据!A:A,LEFT(O$1,6),联通数据!C:C,F18)/1000</f>
        <v>2625.84</v>
      </c>
    </row>
    <row r="19" spans="1:15">
      <c r="A19" s="17">
        <v>226365</v>
      </c>
      <c r="B19" s="17" t="s">
        <v>44</v>
      </c>
      <c r="C19" s="17" t="s">
        <v>16</v>
      </c>
      <c r="D19" s="18">
        <v>42304</v>
      </c>
      <c r="E19" s="17" t="s">
        <v>17</v>
      </c>
      <c r="F19" s="17">
        <v>13019085503</v>
      </c>
      <c r="G19" s="17" t="s">
        <v>18</v>
      </c>
      <c r="H19" s="17" t="s">
        <v>84</v>
      </c>
      <c r="I19" s="17">
        <v>15645900188</v>
      </c>
      <c r="J19" s="7">
        <v>399.45</v>
      </c>
      <c r="K19" s="7">
        <v>0</v>
      </c>
      <c r="L19" s="7">
        <v>19.9725</v>
      </c>
      <c r="M19" s="30">
        <f t="shared" si="0"/>
        <v>0</v>
      </c>
      <c r="N19" s="20">
        <f t="shared" si="1"/>
        <v>19.97</v>
      </c>
      <c r="O19">
        <f>SUMIFS(联通数据!I:I,联通数据!A:A,LEFT(O$1,6),联通数据!C:C,F19)/1000</f>
        <v>399.45</v>
      </c>
    </row>
    <row r="20" spans="1:15">
      <c r="A20" s="17">
        <v>226487</v>
      </c>
      <c r="B20" s="17" t="s">
        <v>47</v>
      </c>
      <c r="C20" s="17" t="s">
        <v>26</v>
      </c>
      <c r="D20" s="18">
        <v>42310</v>
      </c>
      <c r="E20" s="17" t="s">
        <v>17</v>
      </c>
      <c r="F20" s="17">
        <v>15546269462</v>
      </c>
      <c r="G20" s="17" t="s">
        <v>18</v>
      </c>
      <c r="H20" s="17" t="s">
        <v>85</v>
      </c>
      <c r="I20" s="17">
        <v>15604526677</v>
      </c>
      <c r="J20" s="7">
        <v>800</v>
      </c>
      <c r="K20" s="7">
        <v>0</v>
      </c>
      <c r="L20" s="7">
        <v>40</v>
      </c>
      <c r="M20" s="30">
        <f t="shared" si="0"/>
        <v>0</v>
      </c>
      <c r="N20" s="20">
        <f t="shared" si="1"/>
        <v>40</v>
      </c>
      <c r="O20">
        <f>SUMIFS(联通数据!I:I,联通数据!A:A,LEFT(O$1,6),联通数据!C:C,F20)/1000</f>
        <v>800</v>
      </c>
    </row>
    <row r="21" spans="1:15">
      <c r="A21" s="17">
        <v>226527</v>
      </c>
      <c r="B21" s="17" t="s">
        <v>48</v>
      </c>
      <c r="C21" s="17" t="s">
        <v>16</v>
      </c>
      <c r="D21" s="18">
        <v>42310</v>
      </c>
      <c r="E21" s="17" t="s">
        <v>17</v>
      </c>
      <c r="F21" s="17">
        <v>13054208433</v>
      </c>
      <c r="G21" s="17" t="s">
        <v>18</v>
      </c>
      <c r="H21" s="17" t="s">
        <v>86</v>
      </c>
      <c r="I21" s="17">
        <v>15645902078</v>
      </c>
      <c r="J21" s="7">
        <v>400</v>
      </c>
      <c r="K21" s="7">
        <v>0</v>
      </c>
      <c r="L21" s="7">
        <v>20</v>
      </c>
      <c r="M21" s="30">
        <f t="shared" si="0"/>
        <v>0</v>
      </c>
      <c r="N21" s="20">
        <f t="shared" si="1"/>
        <v>20</v>
      </c>
      <c r="O21">
        <f>SUMIFS(联通数据!I:I,联通数据!A:A,LEFT(O$1,6),联通数据!C:C,F21)/1000</f>
        <v>400</v>
      </c>
    </row>
    <row r="22" spans="1:15">
      <c r="A22" s="17">
        <v>226657</v>
      </c>
      <c r="B22" s="17" t="s">
        <v>49</v>
      </c>
      <c r="C22" s="17" t="s">
        <v>16</v>
      </c>
      <c r="D22" s="18">
        <v>42313</v>
      </c>
      <c r="E22" s="17" t="s">
        <v>17</v>
      </c>
      <c r="F22" s="17">
        <v>13091411068</v>
      </c>
      <c r="G22" s="17" t="s">
        <v>18</v>
      </c>
      <c r="H22" s="17" t="s">
        <v>84</v>
      </c>
      <c r="I22" s="17">
        <v>15645900188</v>
      </c>
      <c r="J22" s="7">
        <v>400</v>
      </c>
      <c r="K22" s="7">
        <v>0</v>
      </c>
      <c r="L22" s="7">
        <v>20</v>
      </c>
      <c r="M22" s="30">
        <f t="shared" si="0"/>
        <v>1</v>
      </c>
      <c r="N22" s="20">
        <f t="shared" si="1"/>
        <v>0</v>
      </c>
      <c r="O22">
        <f>SUMIFS(联通数据!I:I,联通数据!A:A,LEFT(O$1,6),联通数据!C:C,F22)/1000</f>
        <v>0</v>
      </c>
    </row>
    <row r="23" spans="1:15">
      <c r="A23" s="17">
        <v>226871</v>
      </c>
      <c r="B23" s="17" t="s">
        <v>50</v>
      </c>
      <c r="C23" s="17" t="s">
        <v>23</v>
      </c>
      <c r="D23" s="18">
        <v>42319</v>
      </c>
      <c r="E23" s="17" t="s">
        <v>17</v>
      </c>
      <c r="F23" s="17">
        <v>15545057683</v>
      </c>
      <c r="G23" s="17" t="s">
        <v>18</v>
      </c>
      <c r="H23" s="17" t="s">
        <v>87</v>
      </c>
      <c r="I23" s="17">
        <v>18603652357</v>
      </c>
      <c r="J23" s="7">
        <v>800</v>
      </c>
      <c r="K23" s="7">
        <v>0</v>
      </c>
      <c r="L23" s="7">
        <v>40</v>
      </c>
      <c r="M23" s="30">
        <f t="shared" si="0"/>
        <v>1</v>
      </c>
      <c r="N23" s="20">
        <f t="shared" si="1"/>
        <v>0</v>
      </c>
      <c r="O23">
        <f>SUMIFS(联通数据!I:I,联通数据!A:A,LEFT(O$1,6),联通数据!C:C,F23)/1000</f>
        <v>0</v>
      </c>
    </row>
    <row r="24" spans="1:15">
      <c r="A24" s="17">
        <v>226906</v>
      </c>
      <c r="B24" s="17" t="s">
        <v>51</v>
      </c>
      <c r="C24" s="17" t="s">
        <v>52</v>
      </c>
      <c r="D24" s="18">
        <v>42320</v>
      </c>
      <c r="E24" s="17" t="s">
        <v>17</v>
      </c>
      <c r="F24" s="17">
        <v>15545550671</v>
      </c>
      <c r="G24" s="17" t="s">
        <v>18</v>
      </c>
      <c r="H24" s="17" t="s">
        <v>88</v>
      </c>
      <c r="I24" s="17">
        <v>18645502212</v>
      </c>
      <c r="J24" s="7">
        <v>50</v>
      </c>
      <c r="K24" s="7">
        <v>0</v>
      </c>
      <c r="L24" s="7">
        <v>2.5</v>
      </c>
      <c r="M24" s="30">
        <f t="shared" si="0"/>
        <v>0</v>
      </c>
      <c r="N24" s="20">
        <f t="shared" si="1"/>
        <v>2.5</v>
      </c>
      <c r="O24">
        <f>SUMIFS(联通数据!I:I,联通数据!A:A,LEFT(O$1,6),联通数据!C:C,F24)/1000</f>
        <v>50</v>
      </c>
    </row>
    <row r="25" spans="1:15">
      <c r="A25" s="17">
        <v>226912</v>
      </c>
      <c r="B25" s="17" t="s">
        <v>53</v>
      </c>
      <c r="C25" s="17" t="s">
        <v>54</v>
      </c>
      <c r="D25" s="18">
        <v>42320</v>
      </c>
      <c r="E25" s="17" t="s">
        <v>17</v>
      </c>
      <c r="F25" s="17">
        <v>13029984216</v>
      </c>
      <c r="G25" s="17" t="s">
        <v>18</v>
      </c>
      <c r="H25" s="17" t="s">
        <v>89</v>
      </c>
      <c r="I25" s="17">
        <v>18604540280</v>
      </c>
      <c r="J25" s="7">
        <v>0</v>
      </c>
      <c r="K25" s="7">
        <v>0</v>
      </c>
      <c r="L25" s="7">
        <v>0</v>
      </c>
      <c r="M25" s="30">
        <f t="shared" si="0"/>
        <v>0</v>
      </c>
      <c r="N25" s="20">
        <f t="shared" si="1"/>
        <v>0</v>
      </c>
      <c r="O25">
        <f>SUMIFS(联通数据!I:I,联通数据!A:A,LEFT(O$1,6),联通数据!C:C,F25)/1000</f>
        <v>0</v>
      </c>
    </row>
    <row r="26" spans="1:15">
      <c r="A26" s="17">
        <v>227132</v>
      </c>
      <c r="B26" s="17" t="s">
        <v>55</v>
      </c>
      <c r="C26" s="17" t="s">
        <v>23</v>
      </c>
      <c r="D26" s="18">
        <v>42326</v>
      </c>
      <c r="E26" s="17" t="s">
        <v>17</v>
      </c>
      <c r="F26" s="17">
        <v>15545107619</v>
      </c>
      <c r="G26" s="17" t="s">
        <v>18</v>
      </c>
      <c r="H26" s="17" t="s">
        <v>90</v>
      </c>
      <c r="I26" s="17">
        <v>18603655186</v>
      </c>
      <c r="J26" s="7">
        <v>0</v>
      </c>
      <c r="K26" s="7">
        <v>0</v>
      </c>
      <c r="L26" s="7">
        <v>0</v>
      </c>
      <c r="M26" s="30">
        <f t="shared" si="0"/>
        <v>0</v>
      </c>
      <c r="N26" s="20">
        <f t="shared" si="1"/>
        <v>0</v>
      </c>
      <c r="O26">
        <f>SUMIFS(联通数据!I:I,联通数据!A:A,LEFT(O$1,6),联通数据!C:C,F26)/1000</f>
        <v>100</v>
      </c>
    </row>
    <row r="27" spans="1:15">
      <c r="A27" s="17">
        <v>227194</v>
      </c>
      <c r="B27" s="17" t="s">
        <v>56</v>
      </c>
      <c r="C27" s="17" t="s">
        <v>23</v>
      </c>
      <c r="D27" s="18">
        <v>42328</v>
      </c>
      <c r="E27" s="17" t="s">
        <v>17</v>
      </c>
      <c r="F27" s="17">
        <v>13054281568</v>
      </c>
      <c r="G27" s="17" t="s">
        <v>18</v>
      </c>
      <c r="H27" s="17" t="s">
        <v>57</v>
      </c>
      <c r="I27" s="17">
        <v>18603656120</v>
      </c>
      <c r="J27" s="7">
        <v>43.4</v>
      </c>
      <c r="K27" s="7">
        <v>0</v>
      </c>
      <c r="L27" s="7">
        <v>2.17</v>
      </c>
      <c r="M27" s="30">
        <f t="shared" si="0"/>
        <v>0</v>
      </c>
      <c r="N27" s="20">
        <f t="shared" si="1"/>
        <v>2.17</v>
      </c>
      <c r="O27">
        <f>SUMIFS(联通数据!I:I,联通数据!A:A,LEFT(O$1,6),联通数据!C:C,F27)/1000</f>
        <v>43.4</v>
      </c>
    </row>
    <row r="28" spans="1:15">
      <c r="A28" s="17">
        <v>227838</v>
      </c>
      <c r="B28" s="17" t="s">
        <v>60</v>
      </c>
      <c r="C28" s="17" t="s">
        <v>61</v>
      </c>
      <c r="D28" s="18">
        <v>42346</v>
      </c>
      <c r="E28" s="17" t="s">
        <v>17</v>
      </c>
      <c r="F28" s="17">
        <v>15645570168</v>
      </c>
      <c r="G28" s="17" t="s">
        <v>18</v>
      </c>
      <c r="H28" s="17" t="s">
        <v>91</v>
      </c>
      <c r="I28" s="17">
        <v>18646410300</v>
      </c>
      <c r="J28" s="7">
        <v>1200</v>
      </c>
      <c r="K28" s="7">
        <v>0</v>
      </c>
      <c r="L28" s="7">
        <v>60</v>
      </c>
      <c r="M28" s="30">
        <f t="shared" si="0"/>
        <v>0</v>
      </c>
      <c r="N28" s="20">
        <f t="shared" si="1"/>
        <v>60</v>
      </c>
      <c r="O28">
        <f>SUMIFS(联通数据!I:I,联通数据!A:A,LEFT(O$1,6),联通数据!C:C,F28)/1000</f>
        <v>1200</v>
      </c>
    </row>
    <row r="29" spans="1:15">
      <c r="A29" s="17">
        <v>228120</v>
      </c>
      <c r="B29" s="17" t="s">
        <v>62</v>
      </c>
      <c r="C29" s="17" t="s">
        <v>23</v>
      </c>
      <c r="D29" s="18">
        <v>42355</v>
      </c>
      <c r="E29" s="17" t="s">
        <v>17</v>
      </c>
      <c r="F29" s="17">
        <v>13159850785</v>
      </c>
      <c r="G29" s="17" t="s">
        <v>18</v>
      </c>
      <c r="H29" s="17" t="s">
        <v>63</v>
      </c>
      <c r="I29" s="17">
        <v>18604611856</v>
      </c>
      <c r="J29" s="7">
        <v>529.01</v>
      </c>
      <c r="K29" s="7">
        <v>0</v>
      </c>
      <c r="L29" s="7">
        <v>26.4505</v>
      </c>
      <c r="M29" s="30">
        <f t="shared" si="0"/>
        <v>0</v>
      </c>
      <c r="N29" s="20">
        <f t="shared" si="1"/>
        <v>26.45</v>
      </c>
      <c r="O29">
        <f>SUMIFS(联通数据!I:I,联通数据!A:A,LEFT(O$1,6),联通数据!C:C,F29)/1000</f>
        <v>529.01</v>
      </c>
    </row>
    <row r="30" spans="1:15">
      <c r="A30" s="17">
        <v>228257</v>
      </c>
      <c r="B30" s="17" t="s">
        <v>64</v>
      </c>
      <c r="C30" s="17" t="s">
        <v>65</v>
      </c>
      <c r="D30" s="18">
        <v>42360</v>
      </c>
      <c r="E30" s="17" t="s">
        <v>17</v>
      </c>
      <c r="F30" s="17">
        <v>15545903995</v>
      </c>
      <c r="G30" s="17" t="s">
        <v>18</v>
      </c>
      <c r="H30" s="17" t="s">
        <v>92</v>
      </c>
      <c r="I30" s="17">
        <v>18604689168</v>
      </c>
      <c r="J30" s="7">
        <v>321.28</v>
      </c>
      <c r="K30" s="7">
        <v>0</v>
      </c>
      <c r="L30" s="7">
        <v>16.064</v>
      </c>
      <c r="M30" s="30">
        <f t="shared" si="0"/>
        <v>0</v>
      </c>
      <c r="N30" s="20">
        <f t="shared" si="1"/>
        <v>16.06</v>
      </c>
      <c r="O30">
        <f>SUMIFS(联通数据!I:I,联通数据!A:A,LEFT(O$1,6),联通数据!C:C,F30)/1000</f>
        <v>321.28</v>
      </c>
    </row>
    <row r="31" spans="1:15">
      <c r="A31" s="17">
        <v>228479</v>
      </c>
      <c r="B31" s="17" t="s">
        <v>66</v>
      </c>
      <c r="C31" s="17" t="s">
        <v>67</v>
      </c>
      <c r="D31" s="18">
        <v>42368</v>
      </c>
      <c r="E31" s="17" t="s">
        <v>17</v>
      </c>
      <c r="F31" s="17">
        <v>13089767451</v>
      </c>
      <c r="G31" s="17" t="s">
        <v>18</v>
      </c>
      <c r="H31" s="17" t="s">
        <v>68</v>
      </c>
      <c r="I31" s="17">
        <v>18645674069</v>
      </c>
      <c r="J31" s="7">
        <v>800</v>
      </c>
      <c r="K31" s="7">
        <v>0</v>
      </c>
      <c r="L31" s="7">
        <v>40</v>
      </c>
      <c r="M31" s="30">
        <f t="shared" si="0"/>
        <v>1</v>
      </c>
      <c r="N31" s="20">
        <f t="shared" si="1"/>
        <v>0</v>
      </c>
      <c r="O31">
        <f>SUMIFS(联通数据!I:I,联通数据!A:A,LEFT(O$1,6),联通数据!C:C,F31)/1000</f>
        <v>0</v>
      </c>
    </row>
    <row r="32" spans="1:15">
      <c r="A32" s="17">
        <v>228527</v>
      </c>
      <c r="B32" s="17" t="s">
        <v>93</v>
      </c>
      <c r="C32" s="17" t="s">
        <v>67</v>
      </c>
      <c r="D32" s="18">
        <v>42370</v>
      </c>
      <c r="E32" s="17" t="s">
        <v>17</v>
      </c>
      <c r="F32" s="17">
        <v>13214668068</v>
      </c>
      <c r="G32" s="17" t="s">
        <v>18</v>
      </c>
      <c r="H32" s="17" t="s">
        <v>94</v>
      </c>
      <c r="I32" s="17">
        <v>18604561359</v>
      </c>
      <c r="J32" s="7">
        <v>800</v>
      </c>
      <c r="K32" s="7">
        <v>0</v>
      </c>
      <c r="L32" s="7">
        <v>40</v>
      </c>
      <c r="M32" s="30">
        <f t="shared" si="0"/>
        <v>0</v>
      </c>
      <c r="N32" s="20">
        <f t="shared" si="1"/>
        <v>40</v>
      </c>
      <c r="O32">
        <f>SUMIFS(联通数据!I:I,联通数据!A:A,LEFT(O$1,6),联通数据!C:C,F32)/1000</f>
        <v>800</v>
      </c>
    </row>
    <row r="33" spans="1:15">
      <c r="A33" s="17">
        <v>228593</v>
      </c>
      <c r="B33" s="17" t="s">
        <v>25</v>
      </c>
      <c r="C33" s="17" t="s">
        <v>26</v>
      </c>
      <c r="D33" s="18">
        <v>42373</v>
      </c>
      <c r="E33" s="17" t="s">
        <v>17</v>
      </c>
      <c r="F33" s="17">
        <v>13104524724</v>
      </c>
      <c r="G33" s="17" t="s">
        <v>18</v>
      </c>
      <c r="H33" s="17" t="s">
        <v>27</v>
      </c>
      <c r="I33" s="17">
        <v>15645202616</v>
      </c>
      <c r="J33" s="7">
        <v>3000</v>
      </c>
      <c r="K33" s="7">
        <v>0</v>
      </c>
      <c r="L33" s="7">
        <v>150</v>
      </c>
      <c r="M33" s="30">
        <f t="shared" si="0"/>
        <v>0</v>
      </c>
      <c r="N33" s="20">
        <f t="shared" si="1"/>
        <v>150</v>
      </c>
      <c r="O33">
        <f>SUMIFS(联通数据!I:I,联通数据!A:A,LEFT(O$1,6),联通数据!C:C,F33)/1000</f>
        <v>3000</v>
      </c>
    </row>
    <row r="34" spans="1:15">
      <c r="A34" s="17">
        <v>228807</v>
      </c>
      <c r="B34" s="17" t="s">
        <v>95</v>
      </c>
      <c r="C34" s="17" t="s">
        <v>54</v>
      </c>
      <c r="D34" s="18">
        <v>42380</v>
      </c>
      <c r="E34" s="17" t="s">
        <v>17</v>
      </c>
      <c r="F34" s="17">
        <v>15545413110</v>
      </c>
      <c r="G34" s="17" t="s">
        <v>18</v>
      </c>
      <c r="H34" s="17" t="s">
        <v>96</v>
      </c>
      <c r="I34" s="17">
        <v>18604541303</v>
      </c>
      <c r="J34" s="7">
        <v>200</v>
      </c>
      <c r="K34" s="7">
        <v>0</v>
      </c>
      <c r="L34" s="7">
        <v>10</v>
      </c>
      <c r="M34" s="30">
        <f t="shared" si="0"/>
        <v>0</v>
      </c>
      <c r="N34" s="20">
        <f t="shared" si="1"/>
        <v>10</v>
      </c>
      <c r="O34">
        <f>SUMIFS(联通数据!I:I,联通数据!A:A,LEFT(O$1,6),联通数据!C:C,F34)/1000</f>
        <v>200</v>
      </c>
    </row>
    <row r="35" spans="1:15">
      <c r="A35" s="17">
        <v>229031</v>
      </c>
      <c r="B35" s="17" t="s">
        <v>97</v>
      </c>
      <c r="C35" s="17" t="s">
        <v>35</v>
      </c>
      <c r="D35" s="18">
        <v>42387</v>
      </c>
      <c r="E35" s="17" t="s">
        <v>17</v>
      </c>
      <c r="F35" s="17">
        <v>13144660091</v>
      </c>
      <c r="G35" s="17" t="s">
        <v>18</v>
      </c>
      <c r="H35" s="17"/>
      <c r="I35" s="17"/>
      <c r="J35" s="7">
        <v>0</v>
      </c>
      <c r="K35" s="7">
        <v>0</v>
      </c>
      <c r="L35" s="7">
        <v>0</v>
      </c>
      <c r="M35" s="30">
        <f t="shared" ref="M35:M54" si="2">IF(J35+K35&gt;0,1-O35/(J35+K35),0)</f>
        <v>0</v>
      </c>
      <c r="N35" s="20">
        <f t="shared" ref="N35:N54" si="3">ROUND(L35*(1-M35),2)</f>
        <v>0</v>
      </c>
      <c r="O35">
        <f>SUMIFS(联通数据!I:I,联通数据!A:A,LEFT(O$1,6),联通数据!C:C,F35)/1000</f>
        <v>0</v>
      </c>
    </row>
    <row r="36" spans="1:15">
      <c r="A36" s="17">
        <v>229079</v>
      </c>
      <c r="B36" s="17" t="s">
        <v>98</v>
      </c>
      <c r="C36" s="17" t="s">
        <v>23</v>
      </c>
      <c r="D36" s="18">
        <v>42389</v>
      </c>
      <c r="E36" s="17" t="s">
        <v>17</v>
      </c>
      <c r="F36" s="17">
        <v>15545159712</v>
      </c>
      <c r="G36" s="17" t="s">
        <v>18</v>
      </c>
      <c r="H36" s="17" t="s">
        <v>99</v>
      </c>
      <c r="I36" s="17">
        <v>18603655953</v>
      </c>
      <c r="J36" s="7">
        <v>200</v>
      </c>
      <c r="K36" s="7">
        <v>0</v>
      </c>
      <c r="L36" s="7">
        <v>10</v>
      </c>
      <c r="M36" s="30">
        <f t="shared" si="2"/>
        <v>0</v>
      </c>
      <c r="N36" s="20">
        <f t="shared" si="3"/>
        <v>10</v>
      </c>
      <c r="O36">
        <f>SUMIFS(联通数据!I:I,联通数据!A:A,LEFT(O$1,6),联通数据!C:C,F36)/1000</f>
        <v>200</v>
      </c>
    </row>
    <row r="37" spans="1:15">
      <c r="A37" s="17">
        <v>229565</v>
      </c>
      <c r="B37" s="17" t="s">
        <v>101</v>
      </c>
      <c r="C37" s="17" t="s">
        <v>23</v>
      </c>
      <c r="D37" s="18">
        <v>42403</v>
      </c>
      <c r="E37" s="17" t="s">
        <v>17</v>
      </c>
      <c r="F37" s="17">
        <v>13029807572</v>
      </c>
      <c r="G37" s="17" t="s">
        <v>18</v>
      </c>
      <c r="H37" s="17" t="s">
        <v>102</v>
      </c>
      <c r="I37" s="17">
        <v>18686817956</v>
      </c>
      <c r="J37" s="7">
        <v>50</v>
      </c>
      <c r="K37" s="7">
        <v>0</v>
      </c>
      <c r="L37" s="7">
        <v>2.5</v>
      </c>
      <c r="M37" s="30">
        <f t="shared" si="2"/>
        <v>0</v>
      </c>
      <c r="N37" s="20">
        <f t="shared" si="3"/>
        <v>2.5</v>
      </c>
      <c r="O37">
        <f>SUMIFS(联通数据!I:I,联通数据!A:A,LEFT(O$1,6),联通数据!C:C,F37)/1000</f>
        <v>50</v>
      </c>
    </row>
    <row r="38" spans="1:15">
      <c r="A38" s="17">
        <v>229749</v>
      </c>
      <c r="B38" s="17" t="s">
        <v>103</v>
      </c>
      <c r="C38" s="17" t="s">
        <v>23</v>
      </c>
      <c r="D38" s="18">
        <v>42416</v>
      </c>
      <c r="E38" s="17" t="s">
        <v>17</v>
      </c>
      <c r="F38" s="17">
        <v>15545540032</v>
      </c>
      <c r="G38" s="17" t="s">
        <v>18</v>
      </c>
      <c r="H38" s="17" t="s">
        <v>104</v>
      </c>
      <c r="I38" s="17">
        <v>18603653136</v>
      </c>
      <c r="J38" s="7">
        <v>50</v>
      </c>
      <c r="K38" s="7">
        <v>0</v>
      </c>
      <c r="L38" s="7">
        <v>2.5</v>
      </c>
      <c r="M38" s="30">
        <f t="shared" si="2"/>
        <v>0</v>
      </c>
      <c r="N38" s="20">
        <f t="shared" si="3"/>
        <v>2.5</v>
      </c>
      <c r="O38">
        <f>SUMIFS(联通数据!I:I,联通数据!A:A,LEFT(O$1,6),联通数据!C:C,F38)/1000</f>
        <v>50</v>
      </c>
    </row>
    <row r="39" spans="1:15">
      <c r="A39" s="17">
        <v>230240</v>
      </c>
      <c r="B39" s="17" t="s">
        <v>106</v>
      </c>
      <c r="C39" s="17" t="s">
        <v>23</v>
      </c>
      <c r="D39" s="18">
        <v>42433</v>
      </c>
      <c r="E39" s="17" t="s">
        <v>17</v>
      </c>
      <c r="F39" s="17">
        <v>18686706064</v>
      </c>
      <c r="G39" s="17" t="s">
        <v>18</v>
      </c>
      <c r="H39" s="17" t="s">
        <v>107</v>
      </c>
      <c r="I39" s="17">
        <v>18603655983</v>
      </c>
      <c r="J39" s="7">
        <v>400</v>
      </c>
      <c r="K39" s="7">
        <v>0</v>
      </c>
      <c r="L39" s="7">
        <v>20</v>
      </c>
      <c r="M39" s="30">
        <f t="shared" si="2"/>
        <v>1</v>
      </c>
      <c r="N39" s="20">
        <f t="shared" si="3"/>
        <v>0</v>
      </c>
      <c r="O39">
        <f>SUMIFS(联通数据!I:I,联通数据!A:A,LEFT(O$1,6),联通数据!C:C,F39)/1000</f>
        <v>0</v>
      </c>
    </row>
    <row r="40" spans="1:15">
      <c r="A40" s="17">
        <v>230280</v>
      </c>
      <c r="B40" s="17" t="s">
        <v>108</v>
      </c>
      <c r="C40" s="17" t="s">
        <v>20</v>
      </c>
      <c r="D40" s="18">
        <v>42436</v>
      </c>
      <c r="E40" s="17" t="s">
        <v>17</v>
      </c>
      <c r="F40" s="17">
        <v>15604631379</v>
      </c>
      <c r="G40" s="17" t="s">
        <v>18</v>
      </c>
      <c r="H40" s="17" t="s">
        <v>109</v>
      </c>
      <c r="I40" s="17">
        <v>18604530207</v>
      </c>
      <c r="J40" s="7">
        <v>52.16</v>
      </c>
      <c r="K40" s="7">
        <v>0</v>
      </c>
      <c r="L40" s="7">
        <v>2.608</v>
      </c>
      <c r="M40" s="30">
        <f t="shared" si="2"/>
        <v>0</v>
      </c>
      <c r="N40" s="20">
        <f t="shared" si="3"/>
        <v>2.61</v>
      </c>
      <c r="O40">
        <f>SUMIFS(联通数据!I:I,联通数据!A:A,LEFT(O$1,6),联通数据!C:C,F40)/1000</f>
        <v>52.16</v>
      </c>
    </row>
    <row r="41" spans="1:15">
      <c r="A41" s="17">
        <v>230298</v>
      </c>
      <c r="B41" s="17" t="s">
        <v>128</v>
      </c>
      <c r="C41" s="17" t="s">
        <v>61</v>
      </c>
      <c r="D41" s="18">
        <v>42436</v>
      </c>
      <c r="E41" s="17" t="s">
        <v>17</v>
      </c>
      <c r="F41" s="17">
        <v>13045389591</v>
      </c>
      <c r="G41" s="17" t="s">
        <v>18</v>
      </c>
      <c r="H41" s="17" t="s">
        <v>129</v>
      </c>
      <c r="I41" s="17">
        <v>18646410289</v>
      </c>
      <c r="J41" s="7">
        <v>200</v>
      </c>
      <c r="K41" s="7">
        <v>0</v>
      </c>
      <c r="L41" s="7">
        <v>10</v>
      </c>
      <c r="M41" s="30">
        <f t="shared" si="2"/>
        <v>1</v>
      </c>
      <c r="N41" s="20">
        <f t="shared" si="3"/>
        <v>0</v>
      </c>
      <c r="O41">
        <f>SUMIFS(联通数据!I:I,联通数据!A:A,LEFT(O$1,6),联通数据!C:C,F41)/1000</f>
        <v>0</v>
      </c>
    </row>
    <row r="42" spans="1:15">
      <c r="A42" s="17">
        <v>230391</v>
      </c>
      <c r="B42" s="17" t="s">
        <v>111</v>
      </c>
      <c r="C42" s="17" t="s">
        <v>16</v>
      </c>
      <c r="D42" s="18">
        <v>42439</v>
      </c>
      <c r="E42" s="17" t="s">
        <v>17</v>
      </c>
      <c r="F42" s="17">
        <v>15604593101</v>
      </c>
      <c r="G42" s="17" t="s">
        <v>18</v>
      </c>
      <c r="H42" s="17" t="s">
        <v>112</v>
      </c>
      <c r="I42" s="17">
        <v>15645900521</v>
      </c>
      <c r="J42" s="7">
        <v>800</v>
      </c>
      <c r="K42" s="7">
        <v>0</v>
      </c>
      <c r="L42" s="7">
        <v>40</v>
      </c>
      <c r="M42" s="30">
        <f t="shared" si="2"/>
        <v>0</v>
      </c>
      <c r="N42" s="20">
        <f t="shared" si="3"/>
        <v>40</v>
      </c>
      <c r="O42">
        <f>SUMIFS(联通数据!I:I,联通数据!A:A,LEFT(O$1,6),联通数据!C:C,F42)/1000</f>
        <v>800</v>
      </c>
    </row>
    <row r="43" spans="1:15">
      <c r="A43" s="17">
        <v>230501</v>
      </c>
      <c r="B43" s="17" t="s">
        <v>113</v>
      </c>
      <c r="C43" s="17" t="s">
        <v>67</v>
      </c>
      <c r="D43" s="18">
        <v>42444</v>
      </c>
      <c r="E43" s="17" t="s">
        <v>17</v>
      </c>
      <c r="F43" s="17">
        <v>13039787819</v>
      </c>
      <c r="G43" s="17" t="s">
        <v>18</v>
      </c>
      <c r="H43" s="17" t="s">
        <v>114</v>
      </c>
      <c r="I43" s="17">
        <v>18645604068</v>
      </c>
      <c r="J43" s="7">
        <v>800</v>
      </c>
      <c r="K43" s="7">
        <v>0</v>
      </c>
      <c r="L43" s="7">
        <v>40</v>
      </c>
      <c r="M43" s="30">
        <f t="shared" si="2"/>
        <v>0</v>
      </c>
      <c r="N43" s="20">
        <f t="shared" si="3"/>
        <v>40</v>
      </c>
      <c r="O43">
        <f>SUMIFS(联通数据!I:I,联通数据!A:A,LEFT(O$1,6),联通数据!C:C,F43)/1000</f>
        <v>800</v>
      </c>
    </row>
    <row r="44" spans="1:15">
      <c r="A44" s="17">
        <v>230502</v>
      </c>
      <c r="B44" s="17" t="s">
        <v>115</v>
      </c>
      <c r="C44" s="17" t="s">
        <v>23</v>
      </c>
      <c r="D44" s="18">
        <v>42444</v>
      </c>
      <c r="E44" s="17" t="s">
        <v>17</v>
      </c>
      <c r="F44" s="17">
        <v>13029726327</v>
      </c>
      <c r="G44" s="17" t="s">
        <v>18</v>
      </c>
      <c r="H44" s="17" t="s">
        <v>116</v>
      </c>
      <c r="I44" s="17">
        <v>18603655891</v>
      </c>
      <c r="J44" s="7">
        <v>100</v>
      </c>
      <c r="K44" s="7">
        <v>0</v>
      </c>
      <c r="L44" s="7">
        <v>5</v>
      </c>
      <c r="M44" s="30">
        <f t="shared" si="2"/>
        <v>0</v>
      </c>
      <c r="N44" s="20">
        <f t="shared" si="3"/>
        <v>5</v>
      </c>
      <c r="O44">
        <f>SUMIFS(联通数据!I:I,联通数据!A:A,LEFT(O$1,6),联通数据!C:C,F44)/1000</f>
        <v>100</v>
      </c>
    </row>
    <row r="45" spans="1:15">
      <c r="A45" s="17">
        <v>230712</v>
      </c>
      <c r="B45" s="17" t="s">
        <v>117</v>
      </c>
      <c r="C45" s="17" t="s">
        <v>23</v>
      </c>
      <c r="D45" s="18">
        <v>42450</v>
      </c>
      <c r="E45" s="17" t="s">
        <v>17</v>
      </c>
      <c r="F45" s="17">
        <v>13125911397</v>
      </c>
      <c r="G45" s="17" t="s">
        <v>18</v>
      </c>
      <c r="H45" s="17" t="s">
        <v>118</v>
      </c>
      <c r="I45" s="17">
        <v>18603655892</v>
      </c>
      <c r="J45" s="7">
        <v>2263.92</v>
      </c>
      <c r="K45" s="7">
        <v>0</v>
      </c>
      <c r="L45" s="7">
        <v>113.196</v>
      </c>
      <c r="M45" s="30">
        <f t="shared" si="2"/>
        <v>0</v>
      </c>
      <c r="N45" s="20">
        <f t="shared" si="3"/>
        <v>113.2</v>
      </c>
      <c r="O45">
        <f>SUMIFS(联通数据!I:I,联通数据!A:A,LEFT(O$1,6),联通数据!C:C,F45)/1000</f>
        <v>2263.92</v>
      </c>
    </row>
    <row r="46" spans="1:15">
      <c r="A46" s="17">
        <v>230958</v>
      </c>
      <c r="B46" s="17" t="s">
        <v>119</v>
      </c>
      <c r="C46" s="17" t="s">
        <v>52</v>
      </c>
      <c r="D46" s="18">
        <v>42458</v>
      </c>
      <c r="E46" s="17" t="s">
        <v>17</v>
      </c>
      <c r="F46" s="17">
        <v>15545556309</v>
      </c>
      <c r="G46" s="17" t="s">
        <v>18</v>
      </c>
      <c r="H46" s="17" t="s">
        <v>120</v>
      </c>
      <c r="I46" s="17">
        <v>15645501077</v>
      </c>
      <c r="J46" s="7">
        <v>50</v>
      </c>
      <c r="K46" s="7">
        <v>0</v>
      </c>
      <c r="L46" s="7">
        <v>2.5</v>
      </c>
      <c r="M46" s="30">
        <f t="shared" si="2"/>
        <v>0</v>
      </c>
      <c r="N46" s="20">
        <f t="shared" si="3"/>
        <v>2.5</v>
      </c>
      <c r="O46">
        <f>SUMIFS(联通数据!I:I,联通数据!A:A,LEFT(O$1,6),联通数据!C:C,F46)/1000</f>
        <v>50</v>
      </c>
    </row>
    <row r="47" spans="1:15">
      <c r="A47" s="17">
        <v>230977</v>
      </c>
      <c r="B47" s="17" t="s">
        <v>121</v>
      </c>
      <c r="C47" s="17" t="s">
        <v>23</v>
      </c>
      <c r="D47" s="18">
        <v>42459</v>
      </c>
      <c r="E47" s="17" t="s">
        <v>17</v>
      </c>
      <c r="F47" s="17">
        <v>13069860176</v>
      </c>
      <c r="G47" s="17" t="s">
        <v>18</v>
      </c>
      <c r="H47" s="17" t="s">
        <v>122</v>
      </c>
      <c r="I47" s="17">
        <v>18645181233</v>
      </c>
      <c r="J47" s="7">
        <v>50</v>
      </c>
      <c r="K47" s="7">
        <v>0</v>
      </c>
      <c r="L47" s="7">
        <v>2.5</v>
      </c>
      <c r="M47" s="30">
        <f t="shared" si="2"/>
        <v>0</v>
      </c>
      <c r="N47" s="20">
        <f t="shared" si="3"/>
        <v>2.5</v>
      </c>
      <c r="O47">
        <f>SUMIFS(联通数据!I:I,联通数据!A:A,LEFT(O$1,6),联通数据!C:C,F47)/1000</f>
        <v>50</v>
      </c>
    </row>
    <row r="48" spans="1:15">
      <c r="A48" s="37">
        <v>231012</v>
      </c>
      <c r="B48" s="37" t="s">
        <v>123</v>
      </c>
      <c r="C48" s="37" t="s">
        <v>23</v>
      </c>
      <c r="D48" s="38">
        <v>42460</v>
      </c>
      <c r="E48" s="37" t="s">
        <v>17</v>
      </c>
      <c r="F48" s="37">
        <v>13100874110</v>
      </c>
      <c r="G48" s="37" t="s">
        <v>18</v>
      </c>
      <c r="H48" s="37" t="s">
        <v>124</v>
      </c>
      <c r="I48" s="37">
        <v>18603655355</v>
      </c>
      <c r="J48" s="39">
        <v>100</v>
      </c>
      <c r="K48" s="39">
        <v>0</v>
      </c>
      <c r="L48" s="39">
        <v>5</v>
      </c>
      <c r="M48" s="30">
        <f t="shared" si="2"/>
        <v>0</v>
      </c>
      <c r="N48" s="20">
        <f t="shared" si="3"/>
        <v>5</v>
      </c>
      <c r="O48">
        <f>SUMIFS(联通数据!I:I,联通数据!A:A,LEFT(O$1,6),联通数据!C:C,F48)/1000</f>
        <v>100</v>
      </c>
    </row>
    <row r="49" spans="1:15">
      <c r="A49" s="17">
        <v>231015</v>
      </c>
      <c r="B49" s="17" t="s">
        <v>125</v>
      </c>
      <c r="C49" s="17" t="s">
        <v>20</v>
      </c>
      <c r="D49" s="18">
        <v>42460</v>
      </c>
      <c r="E49" s="17" t="s">
        <v>17</v>
      </c>
      <c r="F49" s="17">
        <v>15603631425</v>
      </c>
      <c r="G49" s="17" t="s">
        <v>18</v>
      </c>
      <c r="H49" s="17" t="s">
        <v>130</v>
      </c>
      <c r="I49" s="17">
        <v>18645320139</v>
      </c>
      <c r="J49" s="7">
        <v>200</v>
      </c>
      <c r="K49" s="7">
        <v>0</v>
      </c>
      <c r="L49" s="7">
        <v>10</v>
      </c>
      <c r="M49" s="30">
        <f t="shared" si="2"/>
        <v>0</v>
      </c>
      <c r="N49" s="20">
        <f t="shared" si="3"/>
        <v>10</v>
      </c>
      <c r="O49">
        <f>SUMIFS(联通数据!I:I,联通数据!A:A,LEFT(O$1,6),联通数据!C:C,F49)/1000</f>
        <v>200</v>
      </c>
    </row>
    <row r="50" spans="1:15">
      <c r="A50" s="17">
        <v>231044</v>
      </c>
      <c r="B50" s="17" t="s">
        <v>131</v>
      </c>
      <c r="C50" s="17" t="s">
        <v>32</v>
      </c>
      <c r="D50" s="18">
        <v>42461</v>
      </c>
      <c r="E50" s="17" t="s">
        <v>17</v>
      </c>
      <c r="F50" s="17">
        <v>13089625051</v>
      </c>
      <c r="G50" s="17" t="s">
        <v>18</v>
      </c>
      <c r="H50" s="17" t="s">
        <v>73</v>
      </c>
      <c r="I50" s="17">
        <v>15645887172</v>
      </c>
      <c r="J50" s="7">
        <v>0</v>
      </c>
      <c r="K50" s="7">
        <v>50</v>
      </c>
      <c r="L50" s="7">
        <v>4</v>
      </c>
      <c r="M50" s="30">
        <f t="shared" si="2"/>
        <v>0</v>
      </c>
      <c r="N50" s="20">
        <f t="shared" si="3"/>
        <v>4</v>
      </c>
      <c r="O50">
        <f>SUMIFS(联通数据!I:I,联通数据!A:A,LEFT(O$1,6),联通数据!C:C,F50)/1000</f>
        <v>50</v>
      </c>
    </row>
    <row r="51" spans="1:15">
      <c r="A51" s="17">
        <v>231072</v>
      </c>
      <c r="B51" s="17" t="s">
        <v>132</v>
      </c>
      <c r="C51" s="17" t="s">
        <v>16</v>
      </c>
      <c r="D51" s="18">
        <v>42461</v>
      </c>
      <c r="E51" s="17" t="s">
        <v>17</v>
      </c>
      <c r="F51" s="17">
        <v>13029836886</v>
      </c>
      <c r="G51" s="17" t="s">
        <v>18</v>
      </c>
      <c r="H51" s="17" t="s">
        <v>133</v>
      </c>
      <c r="I51" s="17">
        <v>15645092162</v>
      </c>
      <c r="J51" s="7">
        <v>993.28</v>
      </c>
      <c r="K51" s="7">
        <v>0</v>
      </c>
      <c r="L51" s="7">
        <v>49.664</v>
      </c>
      <c r="M51" s="30">
        <f t="shared" si="2"/>
        <v>0</v>
      </c>
      <c r="N51" s="20">
        <f t="shared" si="3"/>
        <v>49.66</v>
      </c>
      <c r="O51">
        <f>SUMIFS(联通数据!I:I,联通数据!A:A,LEFT(O$1,6),联通数据!C:C,F51)/1000</f>
        <v>993.28</v>
      </c>
    </row>
    <row r="52" spans="1:15">
      <c r="A52" s="17">
        <v>231108</v>
      </c>
      <c r="B52" s="17" t="s">
        <v>134</v>
      </c>
      <c r="C52" s="17" t="s">
        <v>20</v>
      </c>
      <c r="D52" s="18">
        <v>42465</v>
      </c>
      <c r="E52" s="17" t="s">
        <v>17</v>
      </c>
      <c r="F52" s="17">
        <v>13045336752</v>
      </c>
      <c r="G52" s="17" t="s">
        <v>18</v>
      </c>
      <c r="H52" s="17" t="s">
        <v>135</v>
      </c>
      <c r="I52" s="17">
        <v>18604530032</v>
      </c>
      <c r="J52" s="7">
        <v>0</v>
      </c>
      <c r="K52" s="7">
        <v>50</v>
      </c>
      <c r="L52" s="7">
        <v>4</v>
      </c>
      <c r="M52" s="30">
        <f t="shared" si="2"/>
        <v>0</v>
      </c>
      <c r="N52" s="20">
        <f t="shared" si="3"/>
        <v>4</v>
      </c>
      <c r="O52">
        <f>SUMIFS(联通数据!I:I,联通数据!A:A,LEFT(O$1,6),联通数据!C:C,F52)/1000</f>
        <v>50</v>
      </c>
    </row>
    <row r="53" spans="1:15">
      <c r="A53" s="17">
        <v>231485</v>
      </c>
      <c r="B53" s="17" t="s">
        <v>136</v>
      </c>
      <c r="C53" s="17" t="s">
        <v>16</v>
      </c>
      <c r="D53" s="18">
        <v>42479</v>
      </c>
      <c r="E53" s="17" t="s">
        <v>17</v>
      </c>
      <c r="F53" s="17">
        <v>13244592769</v>
      </c>
      <c r="G53" s="17" t="s">
        <v>18</v>
      </c>
      <c r="H53" s="17" t="s">
        <v>137</v>
      </c>
      <c r="I53" s="17">
        <v>15645900517</v>
      </c>
      <c r="J53" s="7">
        <v>206.56</v>
      </c>
      <c r="K53" s="7">
        <v>0</v>
      </c>
      <c r="L53" s="7">
        <v>10.328</v>
      </c>
      <c r="M53" s="30">
        <f t="shared" si="2"/>
        <v>0.000774593338497276</v>
      </c>
      <c r="N53" s="20">
        <f t="shared" si="3"/>
        <v>10.32</v>
      </c>
      <c r="O53">
        <f>SUMIFS(联通数据!I:I,联通数据!A:A,LEFT(O$1,6),联通数据!C:C,F53)/1000</f>
        <v>206.4</v>
      </c>
    </row>
    <row r="54" spans="1:15">
      <c r="A54" s="17">
        <v>231594</v>
      </c>
      <c r="B54" s="17" t="s">
        <v>138</v>
      </c>
      <c r="C54" s="17" t="s">
        <v>23</v>
      </c>
      <c r="D54" s="18">
        <v>42481</v>
      </c>
      <c r="E54" s="17" t="s">
        <v>17</v>
      </c>
      <c r="F54" s="17">
        <v>15561561681</v>
      </c>
      <c r="G54" s="17" t="s">
        <v>18</v>
      </c>
      <c r="H54" s="17" t="s">
        <v>18</v>
      </c>
      <c r="I54" s="17">
        <v>18603600503</v>
      </c>
      <c r="J54" s="7">
        <v>50</v>
      </c>
      <c r="K54" s="7">
        <v>0</v>
      </c>
      <c r="L54" s="7">
        <v>2.5</v>
      </c>
      <c r="M54" s="30">
        <f t="shared" si="2"/>
        <v>0</v>
      </c>
      <c r="N54" s="20">
        <f t="shared" si="3"/>
        <v>2.5</v>
      </c>
      <c r="O54">
        <f>SUMIFS(联通数据!I:I,联通数据!A:A,LEFT(O$1,6),联通数据!C:C,F54)/1000</f>
        <v>50</v>
      </c>
    </row>
  </sheetData>
  <autoFilter ref="A1:O54">
    <extLst/>
  </autoFilter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上海帜讯</Company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1508</vt:lpstr>
      <vt:lpstr>1509</vt:lpstr>
      <vt:lpstr>1510</vt:lpstr>
      <vt:lpstr>1511</vt:lpstr>
      <vt:lpstr>1512</vt:lpstr>
      <vt:lpstr>1601</vt:lpstr>
      <vt:lpstr>1602</vt:lpstr>
      <vt:lpstr>1603</vt:lpstr>
      <vt:lpstr>1604</vt:lpstr>
      <vt:lpstr>1605</vt:lpstr>
      <vt:lpstr>1606</vt:lpstr>
      <vt:lpstr>1607</vt:lpstr>
      <vt:lpstr>1608</vt:lpstr>
      <vt:lpstr>1609</vt:lpstr>
      <vt:lpstr>1610</vt:lpstr>
      <vt:lpstr>1611</vt:lpstr>
      <vt:lpstr>1612</vt:lpstr>
      <vt:lpstr>1701</vt:lpstr>
      <vt:lpstr>1702</vt:lpstr>
      <vt:lpstr>1703</vt:lpstr>
      <vt:lpstr>1704</vt:lpstr>
      <vt:lpstr>1705</vt:lpstr>
      <vt:lpstr>1706</vt:lpstr>
      <vt:lpstr>1707</vt:lpstr>
      <vt:lpstr>1708</vt:lpstr>
      <vt:lpstr>1709</vt:lpstr>
      <vt:lpstr>1710</vt:lpstr>
      <vt:lpstr>1711</vt:lpstr>
      <vt:lpstr>1712</vt:lpstr>
      <vt:lpstr>1801</vt:lpstr>
      <vt:lpstr>1802</vt:lpstr>
      <vt:lpstr>联通数据</vt:lpstr>
      <vt:lpstr>企业汇总</vt:lpstr>
      <vt:lpstr>集客汇总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陈唯</dc:creator>
  <cp:lastModifiedBy>收购快乐</cp:lastModifiedBy>
  <dcterms:created xsi:type="dcterms:W3CDTF">2006-09-13T11:21:00Z</dcterms:created>
  <dcterms:modified xsi:type="dcterms:W3CDTF">2019-11-28T10:36:14Z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