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emf" ContentType="image/x-emf"/>
  <Default Extension="svg" ContentType="image/svg+xml"/>
  <Default Extension="tiff" ContentType="image/tiff"/>
  <Default Extension="tif" ContentType="image/tiff"/>
  <Default Extension="jpeg" ContentType="image/jpeg"/>
  <Default Extension="bmp" ContentType="application/x-bmp"/>
  <Default Extension="rels" ContentType="application/vnd.openxmlformats-package.relationships+xml"/>
  <Default Extension="xml" ContentType="application/xml"/>
  <Default Extension="data" ContentType="application/vnd.openxmlformats-officedocument.model+data"/>
  <Default Extension="vml" ContentType="application/vnd.openxmlformats-officedocument.vmlDrawing"/>
  <Default Extension="gif" ContentType="image/gif"/>
  <Default Extension="jpg" ContentType="image/jpeg"/>
  <Override PartName="/xl/styles.xml" ContentType="application/vnd.openxmlformats-officedocument.spreadsheetml.styles+xml"/>
  <Override PartName="/xl/theme/theme1.xml" ContentType="application/vnd.openxmlformats-officedocument.theme+xml"/>
  <Override PartName="/xl/worksheets/sheet5.xml" ContentType="application/vnd.openxmlformats-officedocument.spreadsheetml.worksheet+xml"/>
  <Override PartName="/xl/worksheets/sheet6.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extended-properties" Target="docProps/app.xml"/><Relationship Id="rId3"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bookViews>
    <workbookView xWindow="2680" yWindow="1500" windowWidth="28240" windowHeight="17440" xr2:uid="{752BAC88-3D22-6345-9E5D-6A586CA68B77}"/>
  </bookViews>
  <sheets>
    <sheet name="建议书总体预算（参考）" sheetId="1" r:id="rId1"/>
    <sheet name="汇总" sheetId="2" r:id="rId2"/>
    <sheet name="业务平台" sheetId="3" r:id="rId3"/>
    <sheet name="物联网平台" sheetId="4" r:id="rId4"/>
    <sheet name="大数据平台（含标准规范建设）" sheetId="5" r:id="rId5"/>
    <sheet name="AI平台" sheetId="6" r:id="rId6"/>
  </sheets>
  <calcPr calcId="0"/>
</workbook>
</file>

<file path=xl/sharedStrings.xml><?xml version="1.0" encoding="utf-8"?>
<sst xmlns="http://schemas.openxmlformats.org/spreadsheetml/2006/main">
  <si>
    <t>序号</t>
  </si>
  <si>
    <t>分项</t>
  </si>
  <si>
    <t>内容</t>
  </si>
  <si>
    <t>数量</t>
  </si>
  <si>
    <t>单位</t>
  </si>
  <si>
    <t>单价（元）</t>
  </si>
  <si>
    <t>小计（元）</t>
  </si>
  <si>
    <t>标准规范建设</t>
  </si>
  <si>
    <t>平台标准规范体系新增主要包括数仓建设规范，指标管理规范。</t>
  </si>
  <si>
    <t>/</t>
  </si>
  <si>
    <t>项</t>
  </si>
  <si>
    <t>数仓建设规范</t>
  </si>
  <si>
    <t>用于农业数据模型建设过程中的规范要求包括：数据模型规范，数据分层规范，元数据管理规范，数据安全规范等。</t>
  </si>
  <si>
    <t>指标管理规范</t>
  </si>
  <si>
    <t>实现数据指标规范管理，标准化指标定义和管理，降低农业数据指标使用成本，提高指标数据质量和共享效率。</t>
  </si>
  <si>
    <t>物联网云平台</t>
  </si>
  <si>
    <t>物联网云平台为农业农村大数据平台为提了强大的物联网支撑能力，能够支撑本项目所需要的智能设备在线运行。这些智能硬件的绑定，注册，在线管理，监控，告警，固件升级等全生命周期管理都依靠物联网平台强大的底层能力支持</t>
  </si>
  <si>
    <t>物联网感知系统</t>
  </si>
  <si>
    <t>主要是指感知智能设备的连接以及上报到平台的硬件数据做相应的处理，主要包含4大块内容：设备上云服务、设备数据服务、设备升级服务以及贯穿始终都存在的安全管控服务。</t>
  </si>
  <si>
    <t>设备运营系统</t>
  </si>
  <si>
    <t>基于对物联网感知平台所连接的智能硬件做统一、集中管理，更方便、高效的对设备做管控，并结合业务需求进一步对业务进行赋能，可以针对性的提供设备全生命周期管理服务、设备运营服务和项目资产运营服务三大块运营内容。</t>
  </si>
  <si>
    <t>大数据平台</t>
  </si>
  <si>
    <t>大数据平台为农业数据资产管理，数据治理，数据安全管控，数据指标管理，实时作业开发，数据分析与应用提供强大安全稳定的大数据能力支撑。依托大数据平台，对接汇聚不同数据来源的各类农业数据，按照数仓建设规范设计数据模型为农业数据应用提供高质量的数据支撑。</t>
  </si>
  <si>
    <r>
      <rPr>
        <color rgb="FF000000"/>
        <rFont val="等线"/>
        <sz val="11"/>
      </rPr>
      <t xml:space="preserve">数据采集系统</t>
    </r>
  </si>
  <si>
    <r>
      <rPr>
        <color rgb="FF000000"/>
        <rFont val="等线"/>
        <sz val="11"/>
      </rPr>
      <t xml:space="preserve">升级现有采集汇聚系统，丰富数据采集方式，优化采集任务技术架构，提升数据集成效率，性能，稳定性.增加界面化数据开发能力以及实时技术处理能力。</t>
    </r>
  </si>
  <si>
    <r>
      <rPr>
        <color rgb="FF000000"/>
        <rFont val="等线"/>
        <sz val="11"/>
      </rPr>
      <t xml:space="preserve">数据资产管理系统</t>
    </r>
  </si>
  <si>
    <r>
      <rPr>
        <color rgb="FF000000"/>
        <rFont val="等线"/>
        <sz val="11"/>
      </rPr>
      <t xml:space="preserve">实现对农业大数据相关资产的管理与治理，包括元数据管理，数据质量管理，数据指标管理，数据模型管理等</t>
    </r>
  </si>
  <si>
    <r>
      <rPr>
        <color rgb="FF000000"/>
        <rFont val="等线"/>
        <sz val="11"/>
      </rPr>
      <t xml:space="preserve">数据共享系统</t>
    </r>
  </si>
  <si>
    <r>
      <rPr>
        <color rgb="FF000000"/>
        <rFont val="等线"/>
        <sz val="11"/>
      </rPr>
      <t xml:space="preserve">升级现有数据共享系统提供多数据表合并配置能力，加强数据权限管控以及接口安全认证</t>
    </r>
  </si>
  <si>
    <r>
      <rPr>
        <color rgb="FF000000"/>
        <rFont val="等线"/>
        <sz val="11"/>
      </rPr>
      <t xml:space="preserve">数据安全系统</t>
    </r>
  </si>
  <si>
    <r>
      <rPr>
        <color rgb="FF000000"/>
        <rFont val="等线"/>
        <sz val="11"/>
      </rPr>
      <t xml:space="preserve">实现对农业数据统一数据权限管理，提供精细化的数据管控，做到“字段级”控制，构建数据安全体系，建设全数据生命周期安全防护，构建安全日志审核，识别数据风险，追溯风险源头</t>
    </r>
  </si>
  <si>
    <r>
      <rPr>
        <color rgb="FF000000"/>
        <rFont val="等线"/>
        <sz val="11"/>
      </rPr>
      <t xml:space="preserve">数据建模系统</t>
    </r>
  </si>
  <si>
    <r>
      <rPr>
        <color rgb="FF000000"/>
        <rFont val="等线"/>
        <sz val="11"/>
      </rPr>
      <t xml:space="preserve">实现对农业数据资源的规范化管理，提供组织数据、刻画数据、规范约束等能力，用于实现农业数仓的规范化建模</t>
    </r>
  </si>
  <si>
    <t>大数据管理中心</t>
  </si>
  <si>
    <r>
      <rPr>
        <color rgb="FF000000"/>
        <rFont val="等线"/>
        <sz val="11"/>
      </rPr>
      <t xml:space="preserve">实现对底层大数据服务，集群，主机的统一管理，提供界面化的安装部署，集群管理，服务管理，监控告警等模块</t>
    </r>
  </si>
  <si>
    <t>执法数据综合管理平台</t>
  </si>
  <si>
    <t>各级各类涉农行政部门审批系统与农业综合行政执法信息共享平台中的执法数据进行统筹归集，建立全国统一的执法数据综合管理平台。
管理平台对内作为涉农领域主体、要素、产品的统一认证平台，对各类主体赋予唯一的数字化标签（二维码），提供信息核实，查询，共享等多种数据服务。执法人员在对主体进行监督检查时可以快速标注溯源问题产品，同时还可通过历史记录进行产品质量溯源和信用记录。</t>
  </si>
  <si>
    <t>执法可视化平台</t>
  </si>
  <si>
    <t>领导驾驶舱可从用两种展示方法来体现目前的执法情况，一是通过全国地图的方式，通过点线面结合的方式，直观展现分区域展示执法情况，预警情况与农产品流通等情况；二是通过业务分类进行执法情况展示，分项展示各类执法活动的开展情况。两种展现方式结合，使领导可以从宏观角度和数据角度快速了解统筹农业方面的整体情况。</t>
  </si>
  <si>
    <t>开发者中心</t>
  </si>
  <si>
    <t>为不同公司厂家提供标准接口，兼容市场主流通讯协议，提供全方位的客户端开发服务，支持开发者应用登记、服务申请、接口调试、查看个人申请的应用、应用授权码、服务接口情况，支持开发者从平台开放的接口服务中挑选需要的接口，并且发起服务申请，同时支持 SDK 下载和接口信息以PDF 形式导出。</t>
  </si>
  <si>
    <t>3.10</t>
  </si>
  <si>
    <t>农业农村资源库</t>
  </si>
  <si>
    <t>通过人产地村政5类应用场景的专题业务调研分析、数据模型设计和数据可视化分析，构建20个主题库，8个专题库，单个主题库或专题数据资源治理、清洗、管理平均需8万直接非人力成本，支撑应用系统开发和业务关联。</t>
  </si>
  <si>
    <r>
      <rPr>
        <b/>
        <color rgb="FF000000"/>
        <rFont val="宋体"/>
        <sz val="10"/>
      </rPr>
      <t xml:space="preserve">A</t>
    </r>
    <r>
      <rPr>
        <b/>
        <color rgb="FF000000"/>
        <rFont val="宋体"/>
        <sz val="10"/>
      </rPr>
      <t xml:space="preserve">I</t>
    </r>
    <r>
      <rPr>
        <b/>
        <color rgb="FF000000"/>
        <rFont val="宋体"/>
        <sz val="10"/>
      </rPr>
      <t xml:space="preserve">计算平台</t>
    </r>
  </si>
  <si>
    <t>农业人工智能平台是农业农村大数据平台的重要组成部分，为支撑农业农村的全域数智化转型提供中枢能力支持，并提供多样化的开箱即用的算法服务能力，以支持农业农村的复杂多变、种类繁多的各类智能应用场景。</t>
  </si>
  <si>
    <t>服务管理平台</t>
  </si>
  <si>
    <t>农业人工智能平台基础功能模块，围绕农业算法模型提供资源调度管理、接入用户管理、算法服务管理、算法应用管理、鉴权调用、算法在线调试、模型加速等基础支持能力。</t>
  </si>
  <si>
    <t>4.1.1</t>
  </si>
  <si>
    <t>资源调度管理</t>
  </si>
  <si>
    <t>计算平台提供资源调度管理模块，对算法运行需要的计算、存储资源进行统一管理，实现对资源进行调度配置管理、实时调度监控、集群资源管理，提供资源编排能力和可视化操作界面，保证算法运行环境稳定、可靠及资源的合理分配。</t>
  </si>
  <si>
    <t>4.1.2</t>
  </si>
  <si>
    <t>用户管理/</t>
  </si>
  <si>
    <t>对接入计算平台的用户账号进行管理，支持接入不同角色的用户，提供账号管理、角色配置、策略权限配置和用户分组管理，方便用户快速接入平台，保证账号安全和数据隔离，更好的使用算法服务。</t>
  </si>
  <si>
    <t>4.1.3</t>
  </si>
  <si>
    <t>算法服务管理/算法编排</t>
  </si>
  <si>
    <t>计算平台提供算法服务管理模块，支持算法引入部署、算法服务管理、算法服务授权指定角色、算法服务上下架、算法服务监控告警，保障算法服务正常运行，方便平台用户正常调用和平台管理员监控算法服务运行状态。</t>
  </si>
  <si>
    <t>4.1.4</t>
  </si>
  <si>
    <t>算法应用管理/算法应用授权</t>
  </si>
  <si>
    <t>计算平台支持用户根据实际应用场景，对拟接入的算法服务进行分组，创建应用配置策略，生成应用ID及鉴权调用参数，方便用户使用APP、H5、小程序等应用端接入调用，平台管理员可操作应用审批授权、设置应用启用禁用权限。</t>
  </si>
  <si>
    <t>4.1.5</t>
  </si>
  <si>
    <t>算法在线调试/算法调试</t>
  </si>
  <si>
    <t>计算平台为接入的用户提供算法在线调试服务，对已获授权审批的算法应用，提供辅助调试接口，用户可编辑调用参数，调试算法输出结果，同时提供示例代码，便于用户快速将算法服务集成至其应用或智能终端。</t>
  </si>
  <si>
    <t>4.1.6</t>
  </si>
  <si>
    <t>算法模型加速</t>
  </si>
  <si>
    <t>计算平台提供模型优化加速引擎技术，针对不同的算法技术模型，如机器学习（ML）模型、计算机视觉（CV）模型、自然语言处理（NLP）模型文件大、参数复杂、推理延时高、计算资源消耗过多等底层问题进行有效的优化加速，实现节省资源、实时性高和适应端侧轻量部署要求。</t>
  </si>
  <si>
    <t>数据治理平台</t>
  </si>
  <si>
    <t>数据一站式治理服务平台，围绕模型训练，提供数据接入、数据管理、数据清洗、数据标注、数据质检、数据增强等一站式智能化服务。</t>
  </si>
  <si>
    <t>4.2.1</t>
  </si>
  <si>
    <t>训练数据接入</t>
  </si>
  <si>
    <t>支持多源异构数据接入，包括不同数据来源的图像数据。包括支持目标检测图像训练集接入、图像分类图像训练集接入等类型数据接入，支持单文件接入、批量文件接入等。</t>
  </si>
  <si>
    <t>4.2.2</t>
  </si>
  <si>
    <t>训练数据管理</t>
  </si>
  <si>
    <t>支持数据分布式隔离存储，支持数据集对应模型开发无缝衔接。包括支持多训练数据集多版本管理、版本继承、跨版本导入等。</t>
  </si>
  <si>
    <t>4.2.3</t>
  </si>
  <si>
    <t>训练数据清洗</t>
  </si>
  <si>
    <t>训练数据清洗：支持基于诊断的清洗策略，清洗前结果可视化，有效剔除模型训练噪音。包括去模糊、裁剪、旋转、镜像等清洗功能。</t>
  </si>
  <si>
    <t>4.2.4</t>
  </si>
  <si>
    <t>训练数据标注</t>
  </si>
  <si>
    <t>支持实时在线标注，支持大规模多人协作标注，支持智能标注。包括多人标注任务分配、进度管理、团队管理、标注审核管理等功能。</t>
  </si>
  <si>
    <t>4.2.5</t>
  </si>
  <si>
    <t>训练数据质检</t>
  </si>
  <si>
    <t>支持可视化数据洞察，支持多维度数据诊断，生成数据优化策略。包括图像分辨率、高宽比等属性分析及标签统计、标签分布等标注属性分析。</t>
  </si>
  <si>
    <t>4.2.6</t>
  </si>
  <si>
    <t>训练数据增强</t>
  </si>
  <si>
    <t>全面支持业界主流增强算子、动态融合数据特征的增强策略，有效提升模型泛化能力。包括基于明暗反差调整、亮度调整、轮廓补充、左右翻转、旋转等主流增强算子进行图像数据增强。</t>
  </si>
  <si>
    <t>图像算法开发平台</t>
  </si>
  <si>
    <t>提供一站式图像模型开发训练平台，全流程智能化，零代码定制业务模型，提供从数据处理、模型训练到模型发布的一站式服务。1、数据集管理：提供对图像数据集的管理能力，支持与数据治理平台打通数据链路，实现对图像数据集的创建、版本管理、编辑。2、模型训练：支持目标检测及图像分类模型的个性化训练，支持配置精度、部署方式等核心训练参数，训练进度可视化。3、模型管理：支持创建及删除模型、编辑模型信息，对同一模型可创建多个模型版本。4、模型评估：支持在模型训练成功后，自动生成模型评估报告，基于业界通用的mAP、F1-Score、混淆矩阵等指标对模型效果进行量化、可视化评估，并对模型识别错误的样例进行分析。5、模型校验：支持在模型训练成功后，通过在线可视化界面，上传图片对模型进行实时效果测试，支持单图片校验、批量校验。6、模型发布：支持在模型训练成果后，将模型发布为云端服务或本地化部署服务，同时支持后续模型版本的替换更新。</t>
  </si>
  <si>
    <t>农业农村AI算法模型</t>
  </si>
  <si>
    <t>平台基于前沿技术构建算法服务，涵盖大规模语言模型、图像识别、机器学习、知识图谱等多个领域，通过大模型与场景模型协同，围绕人、产、地、村、政各类核心场景，提供及定制模型能力。</t>
  </si>
  <si>
    <t>4.4.1</t>
  </si>
  <si>
    <t>算法超市</t>
  </si>
  <si>
    <t>1、提供平台算法模型展示，可对已发布的农业农村算法模型进行能力体验及详情查看
2、支持进行算法服务申请，获取相应算法模型使用权限。</t>
  </si>
  <si>
    <t>4.4.2</t>
  </si>
  <si>
    <t>AI算法编排</t>
  </si>
  <si>
    <t>支持对各项农业农村算法服务模型进行编排管理，实现算法版本、状态等属性的编辑、归类、记录、集中维护。</t>
  </si>
  <si>
    <t>4.4.3</t>
  </si>
  <si>
    <t>AI模型场景专题</t>
  </si>
  <si>
    <t>1、支持基于不同的场景，为农业农村算法模型进行场景组合配置，并随时进行编辑调整，以场景维度对算法模型进行管理；
2、针对同一场景，统计分析该场景下的算法模型调用详情。</t>
  </si>
  <si>
    <t>4.4.4</t>
  </si>
  <si>
    <t>算法分析申请</t>
  </si>
  <si>
    <t>1、面向各级用户，提供 农业农村算法模型的权限共享申请能力；
2、支持选择单个算法或多个算法进行申请；
3、支持面向申请的智能审批规则，达到条件时自动审批并进行记录</t>
  </si>
  <si>
    <t>4.4.5</t>
  </si>
  <si>
    <t>AI算法仓库引擎</t>
  </si>
  <si>
    <t>1、支持进行多种农业农村算法模型的仓库化管理服务，包括上下线及权限配置操作；
2、根据任务计划或指令进行多种智能分析算法的调度，自动化适配计算资源。</t>
  </si>
  <si>
    <t>4.4.6</t>
  </si>
  <si>
    <t>AI样本库</t>
  </si>
  <si>
    <t>针对农业农村算法模型在调用过程中所产生的回传数据素材，进行统一管理，为算法持续迭代优化提供技术支撑。</t>
  </si>
  <si>
    <t>4.4.7</t>
  </si>
  <si>
    <t>算法授权</t>
  </si>
  <si>
    <t>1、支持对所有农业农村算法模型进行授权管理；
2、支持基于用户角色、场景分组的维度进行相关服务授权。算法授权：算法分析授权，包含视频算
法和图片算法，可灵活调用算法仓内的所有算法，实现多个算法并行。构建包括畜牧数量识别等算法，算法数量不低于10个，种类需涵盖但不限于乡村治理、产业融合发展服务、惠民应用服务、数字农田管理、和美乡村等领域，并根据需求随时调整。</t>
  </si>
  <si>
    <t>4.4.8</t>
  </si>
  <si>
    <t>三方算法管理</t>
  </si>
  <si>
    <t>提供基于算法包、算法镜像的多种算法接入方式，实现三方算法服务的引入及管理。</t>
  </si>
  <si>
    <t>4.4.9</t>
  </si>
  <si>
    <t>风险预警模型</t>
  </si>
  <si>
    <t>整合归集公安、市场监管、生态环境等部门的各类监管数据，不断提高归集案件/事件数据的规范性、准确性和有效性，借助大数据、云计算、移动执法等互联网技术，形成各类风险预警模型，探索开展移动监管、非现场监管等监管方式，</t>
  </si>
  <si>
    <t>大数据指挥中心</t>
  </si>
  <si>
    <t>聚焦全市农业生产数字化、三产融合、乡村治理及“一老一小”大健康等领域，构建全市乡村信息一个屏、乡村系统一张网，直观分析与展示全市特色农业产业发展、乡村治理、三农舆情、农民收入以及养老教育等领域发展沿革，为政府部门进行产业调整、政策制定、发展研判等提供支撑。</t>
  </si>
  <si>
    <t>产业发展一张图</t>
  </si>
  <si>
    <t>包括土地健康一张图、种植业管理一张图、种质资源管理一张图、动态农产品价格行情一张图</t>
  </si>
  <si>
    <t>乡村管理一张图</t>
  </si>
  <si>
    <t>包括村容村貌一张图、乡村经济一张图、乡村资源一张图、乡村资产一张图、资产交易一张图、乡村产业一张图</t>
  </si>
  <si>
    <t>村民管理一张图</t>
  </si>
  <si>
    <t>乡村人口管理一张图、智慧养老一张图、智慧幼教一张图</t>
  </si>
  <si>
    <t>市数智化平台</t>
  </si>
  <si>
    <t>基于青岛市农业农村大数据平台升级后的市数智化平台新增试点能力，包括建立市、区市、乡镇、村四级应用体系的智慧党建、集体经济、乡村治理、服务村民、村情状况、农APP、土地健康管理、人居环境管理等场景应用。</t>
  </si>
  <si>
    <t>产业融合服务平台</t>
  </si>
  <si>
    <t>支持产业资源管理、经营主体诚信评价、产业服务门户网站、种质资源管理等场景应用</t>
  </si>
  <si>
    <t>数字农田管理平台</t>
  </si>
  <si>
    <t>支持土地健康管理、土壤综合评价、土壤监测报告、一田一码管理、田长制管理等场景应用</t>
  </si>
  <si>
    <t>和美乡村服务平台</t>
  </si>
  <si>
    <t>支持历史文化展示、集体经济管理、乡村建设、乡村设施管理、乡村治理、乡村水生态监测、垃圾治理等场景应用</t>
  </si>
  <si>
    <t>惠民应用服务平台</t>
  </si>
  <si>
    <t>支持乡村人口管理、家庭画像、新农人培训服务等场景应用</t>
  </si>
  <si>
    <t>农业综合行政执法信息平台（乡村精细治理平台）</t>
  </si>
  <si>
    <t>运用大数据、人工智能等现代信息技术，构建操作信息化、文书数据化、过程痕迹化、责任明晰化、监督严密化、分析可量化的农业综合行政执法信息系统（平台），实现执法信息网上录入、执法程序网上流转、执法活动网上监督、执法决定实时推送、执法信息统一公示。</t>
  </si>
  <si>
    <t>7.5.1</t>
  </si>
  <si>
    <t>执法检查</t>
  </si>
  <si>
    <t>执法检查计划的管理和跟踪、执法检查任务管理、执法检查任务的执行（移动端）</t>
  </si>
  <si>
    <r>
      <rPr>
        <color rgb="FF000000"/>
        <rFont val="宋体"/>
        <sz val="10"/>
      </rPr>
      <t xml:space="preserve">7.5.2</t>
    </r>
  </si>
  <si>
    <t>案件线索</t>
  </si>
  <si>
    <t>案件线索可以被承办、移送移交、转办、提请上级办理，并可以对案件线索进行核查，核查结果应该在录入后补充到案件线索信息中。</t>
  </si>
  <si>
    <r>
      <rPr>
        <color rgb="FF000000"/>
        <rFont val="宋体"/>
        <sz val="10"/>
      </rPr>
      <t xml:space="preserve">7.5.3</t>
    </r>
  </si>
  <si>
    <t>执法办案</t>
  </si>
  <si>
    <t>执法办案主要是以办案文书制作为主。对办案文书制作提供在线文书模板选择为不同文书提供不同的在线填录模板。针对不同的文书需要填录的不同内容要素，提供相应的填录规范提示和相关优秀文书作为参考。</t>
  </si>
  <si>
    <r>
      <rPr>
        <color rgb="FF000000"/>
        <rFont val="宋体"/>
        <sz val="10"/>
      </rPr>
      <t xml:space="preserve">7.5.4</t>
    </r>
  </si>
  <si>
    <t>执法监督</t>
  </si>
  <si>
    <t>对执法人员和执法机构进行监督需要对执法人员或执法机构进行的执法检查工作进行相应的统计工作。</t>
  </si>
  <si>
    <r>
      <rPr>
        <color rgb="FF000000"/>
        <rFont val="宋体"/>
        <sz val="10"/>
      </rPr>
      <t xml:space="preserve">7.5.5</t>
    </r>
  </si>
  <si>
    <t>执法督察</t>
  </si>
  <si>
    <t>首先创建督察计划，并选定督察事项。每个督察任务中按照督察事项进行记录，也可以立即开展多个场点抽查任务，每个场点抽查任务就是跨区域的执法检查任务。督察小组成员可以上传收集到的督察资料。督察小组组长可以一键生成督察意见表。同时整个督察过程都进行全过程记录，可以回看督察全过程记录的信息。</t>
  </si>
  <si>
    <r>
      <rPr>
        <color rgb="FF000000"/>
        <rFont val="宋体"/>
        <sz val="10"/>
      </rPr>
      <t xml:space="preserve">7.5.6</t>
    </r>
  </si>
  <si>
    <t>分析决策</t>
  </si>
  <si>
    <t>概况分析、趋势图和柱状图、报表中心、榜单中心、预警中心</t>
  </si>
  <si>
    <r>
      <rPr>
        <color rgb="FF000000"/>
        <rFont val="宋体"/>
        <sz val="10"/>
      </rPr>
      <t xml:space="preserve">7.5.7</t>
    </r>
  </si>
  <si>
    <t>专家智库</t>
  </si>
  <si>
    <t>对专家资料信息进行管理，记录专家普法讲座、和培训讲座信息。</t>
  </si>
  <si>
    <r>
      <rPr>
        <color rgb="FF000000"/>
        <rFont val="宋体"/>
        <sz val="10"/>
      </rPr>
      <t xml:space="preserve">7.5.8</t>
    </r>
  </si>
  <si>
    <t>普法宣传</t>
  </si>
  <si>
    <t>在执法检查中包括普法宣传应用，执法检查结束后，执法人员可以选择相应执法类别，系统自动生成相关二维码，普法对象扫码后跳转到相应的普法内容页面。</t>
  </si>
  <si>
    <r>
      <rPr>
        <color rgb="FF000000"/>
        <rFont val="宋体"/>
        <sz val="10"/>
      </rPr>
      <t xml:space="preserve">7.5.9</t>
    </r>
  </si>
  <si>
    <t>培训教育</t>
  </si>
  <si>
    <t>系统支持在线答题系统，提供创建题目、练习、答题、比赛和成绩统计功能。</t>
  </si>
  <si>
    <r>
      <rPr>
        <color rgb="FF000000"/>
        <rFont val="宋体"/>
        <sz val="10"/>
      </rPr>
      <t xml:space="preserve">7.5.10</t>
    </r>
  </si>
  <si>
    <t>数字媒体</t>
  </si>
  <si>
    <t>数字媒体支持对相关法律法规内容进行多媒体创作，为普法宣传、培训教育提供内容和素材。</t>
  </si>
  <si>
    <t>农业综合行政执法指挥调度平台（乡村精细治理平台）</t>
  </si>
  <si>
    <t>建成集远程指挥、指令下达、视频会商、执法监督、风险预警、统计分析等多功能为一体的市级和区域性指挥调度中心，形成集中管控、统一指挥调度、分级负责、多级联动的农业综合行政执法指挥体系。</t>
  </si>
  <si>
    <t>7.6.1</t>
  </si>
  <si>
    <t>统一认证门户</t>
  </si>
  <si>
    <t>以“统一认证、统一通讯录、即时消息、音视频会议、SaaS应用框架以及应用市场”等能力为核心，同时也是应用集成与开发的平台，提供前后端开发框架，协作服务组件、各类服务组件、元数据服务以及应用全生命周期的管理。并根据执法人员的岗位职责和级别权限进行配置,实现移动端的数据访问和业务处置的安全、合规、可控，达到“千人千面”的效果。</t>
  </si>
  <si>
    <r>
      <rPr>
        <color rgb="FF000000"/>
        <rFont val="宋体"/>
        <sz val="10"/>
      </rPr>
      <t xml:space="preserve">7.6.2</t>
    </r>
  </si>
  <si>
    <t>地理时空数据展示</t>
  </si>
  <si>
    <t>地理时空数据存储服务：地理数据存储发布服务为综合业务信息系统应急调度平台提供海量时空数据存储能力，海量时空数据检索能力，标准GIS服务发布管理能力。
地理时空数据分析服务：地理时空数据分析服务广泛应用于城市规划、公共安全、交通等领域，在可视化管理服务模块中，地理时空数据分析服务主要围绕空间分析展开。
地图图层服务：地图图层服务为可视化管理服务模块提供交互浏览、快照、定点漫游图层控制等功能。
视频融合服务：支持视频设备和视频平台的实时视频数据接入服务，支持从第三方视频平台采集视频数据，实现视频监控平台间的级联、互联，解决视频系统联网中视频信息的独立、分散、孤岛问题，实现将不同系统、不同厂家、不同类型、不同编码的视频信息统一标准、互联互通和信息共享。</t>
  </si>
  <si>
    <r>
      <rPr>
        <color rgb="FF000000"/>
        <rFont val="宋体"/>
        <sz val="10"/>
      </rPr>
      <t xml:space="preserve">7.6.3</t>
    </r>
  </si>
  <si>
    <t>通信管理展示</t>
  </si>
  <si>
    <t>应急通讯录展示：展示应急相关单位组织结构及人员列表，点击可展示人员具体姓名、联系方式、部门等详细信息。
相关人员定位：在事件处置过程中，可接入应急人员的基本信息及位置数据。
风险预警：智能研判、联合监管、执法联动。</t>
  </si>
  <si>
    <r>
      <rPr>
        <color rgb="FF000000"/>
        <rFont val="宋体"/>
        <sz val="10"/>
      </rPr>
      <t xml:space="preserve">7.6.4</t>
    </r>
  </si>
  <si>
    <t>指挥调度能力</t>
  </si>
  <si>
    <t>视频监控调度：视频监控调度模块符合GB/T 28181标准要求，可以与国标监控平台进行级联，可对固定监控摄像头、移动监控摄像头等资源进行实时调度，便于快速获取现场的实时状况和监控录像回放。视频调度可以播放当前监控画面和历史画面，查看当前监控的名称和时间等。
执法记录仪调度：系统支持通过GB28181、rtmp等协议对接执法记录仪系统，支持实时调取执法记录仪设备拍摄的音视频画面，调取录像文件等。
视频图传：通过执法终端、图传终端等设备可一键图传呼叫指挥中心调度台，拍摄现场图像实时回传到指挥中心，中心调度台也可呼叫一线人员的移动终端，调度现场视频图像，同时平台自动存储视频回传内容，结合使用场景也可选择录制后手动上传系统平台。</t>
  </si>
  <si>
    <r>
      <rPr>
        <color rgb="FF000000"/>
        <rFont val="宋体"/>
        <sz val="10"/>
      </rPr>
      <t xml:space="preserve">7.6.5</t>
    </r>
  </si>
  <si>
    <t>融合能力服务</t>
  </si>
  <si>
    <t>视频会商把“语音、视频、消息、文件共享、电话、监控、图传”等多媒体形态完美融合，可满足行业用户随时随地组会开会的使用需求。会议中还支持电话、监控、图传等多种入会形态和手段，可为指挥中心的会中研判、会中决策提供更直观的音视频支撑。</t>
  </si>
  <si>
    <r>
      <rPr>
        <color rgb="FF000000"/>
        <rFont val="宋体"/>
        <sz val="10"/>
      </rPr>
      <t xml:space="preserve">7.6.6</t>
    </r>
  </si>
  <si>
    <t>执法数据综合管理</t>
  </si>
  <si>
    <t>POC对讲：POC对讲功能可提供快速的PTT服务，支持一对一呼叫和一对多群组呼叫服务功能，支持创建任意数量的虚拟信道和呼叫群组，甚至是创建动态呼叫群组。
接口服务：账号操作接口列表、管理员操作接口列表、角色管理操作接口列表、后台菜单权限管理接口列表、应用模块权限管理接口列表、用户数据权限管理接口列表、设备数据权限管理接口列表、日志管理接口列表、身份验证接口列表、平台管理接口列表、初始化接口。
提供设备离线在线查看，将终端与执法人员信息对应，进行终端注册。具备终端远程锁定功能、硬件信息查询、软件查询、从后台对终端发送消息、设备水印显示、使用人员信息、终端信息等功能。后台支持对组织架构进行维护，对人员信息进行维护，可以远程对终端端口（USB调试、WIFI、蓝牙、热点等）进行管理，远程对终端进行数据擦除和初始化功能，信息报表功能。</t>
  </si>
  <si>
    <r>
      <rPr>
        <color rgb="FF000000"/>
        <rFont val="宋体"/>
        <sz val="10"/>
      </rPr>
      <t xml:space="preserve">7.6.7</t>
    </r>
  </si>
  <si>
    <t>执法管理</t>
  </si>
  <si>
    <t>提供离线在线查看，将终端与执法人员信息对应，进行终端注册。具备终端远程锁定功能、硬件信息查询、软件查询、从后台对终端发送消息、设备水印显示、使用人员信息、终端信息等功能。后台支持对组织架构进行维护，对人员信息进行维护，可以远程对终端端口（USB调试、WIFI、蓝牙、热点等）进行管理，远程对终端进行数据擦除和初始化功能，信息报表功能。</t>
  </si>
  <si>
    <t>定制开发</t>
  </si>
  <si>
    <t>系统定制及接口对接</t>
  </si>
  <si>
    <t>7.7.1</t>
  </si>
  <si>
    <t>门户平台定制开发</t>
  </si>
  <si>
    <t>根据青岛市农业农村局以及执法大队实际情况搭建门户平台。支持移动端功能。</t>
  </si>
  <si>
    <r>
      <rPr>
        <color rgb="FF000000"/>
        <rFont val="宋体"/>
        <sz val="10"/>
      </rPr>
      <t xml:space="preserve">7.7.2</t>
    </r>
  </si>
  <si>
    <t>领导驾驶舱定制开发</t>
  </si>
  <si>
    <t>根据青岛市农业农村局以及执法大队实际情况，结合青岛市地理信息情况，搭建领导驾驶舱，支持青岛市级以及区县业务展示。</t>
  </si>
  <si>
    <r>
      <rPr>
        <color rgb="FF000000"/>
        <rFont val="宋体"/>
        <sz val="10"/>
      </rPr>
      <t xml:space="preserve">7.7.3</t>
    </r>
  </si>
  <si>
    <t>指挥调度APP</t>
  </si>
  <si>
    <t>远程执法调度视频监控调度、执法记录仪调度、视频图传调度移动端功能开发。执法数据统计分析移动端展示。</t>
  </si>
  <si>
    <t>系统产品</t>
  </si>
  <si>
    <t>数据库</t>
  </si>
  <si>
    <t>达梦DM V8.1</t>
  </si>
  <si>
    <t>套</t>
  </si>
  <si>
    <t>操作系统</t>
  </si>
  <si>
    <t>统信服务器操作系统V20</t>
  </si>
  <si>
    <t>中间件</t>
  </si>
  <si>
    <t>东方通应用服务器软件TongWebV7.0</t>
  </si>
  <si>
    <t>监理费</t>
  </si>
  <si>
    <t>软件测评费</t>
  </si>
  <si>
    <t>总计</t>
  </si>
  <si>
    <t>青岛市农业农村大数据平台数智化升级</t>
  </si>
  <si>
    <t>模块</t>
  </si>
  <si>
    <t>一</t>
  </si>
  <si>
    <t>业务平台</t>
  </si>
  <si>
    <t>二</t>
  </si>
  <si>
    <t>物联网平台</t>
  </si>
  <si>
    <t>三</t>
  </si>
  <si>
    <t>四</t>
  </si>
  <si>
    <t>AI计算平台</t>
  </si>
  <si>
    <t>功能</t>
  </si>
  <si>
    <t>功能说明</t>
  </si>
  <si>
    <t>预算（元）</t>
  </si>
  <si>
    <t>备注</t>
  </si>
  <si>
    <t>农业农村指挥调度中心</t>
  </si>
  <si>
    <t>农业产业发展一张图</t>
  </si>
  <si>
    <t>种植业管理一张图</t>
  </si>
  <si>
    <t>可通过大数据分析决策， 直观地进行种植业整体管控， 实时查了解到作物的农作物播种面积及构成、作物产量及指数数据、主要农作物播种面积及产量数据、生长状况、物联网采集数据、农事计划、农事作业情况、数据统与分析等信息，对作物种植生长情况进行数字化、可视化、一体化展示，形成整个种植业管理可视化界面。</t>
  </si>
  <si>
    <t>种质资源一张图</t>
  </si>
  <si>
    <t>完成全市农作物、畜禽、水产等种质资源全面普查、系统调查与抢救性收集工作，制定农业种质资源品种名录或保护名录，建立全市农业种质资源大数据系统，对青岛市特色农产品品种、品种分类、主要品种、同物异名、同名异物、引繁情况等维度进行一张图可视化展示。</t>
  </si>
  <si>
    <t>农产品价格行情一张图</t>
  </si>
  <si>
    <t>在现有农产品价格行情系统的基础上，接入全国、省、市、区（区）市场价格行情及价格走势为一体的价格大数据信息数据资源，主要包括各品类农产品的全国最高价、最低价、市、区批发市场价格行情、价格走势、价格统计分析图表等信息。可以满足对农产品行情的实时、动态获取，提供准确的行情数据，帮助政府、企业、农民更好地把握市场动态，实现对农产品价格变化的及时反应，实现运营决策的及时更新，实现农产品价格行情数据从手动录入到自动获取，从静态数据到动态数据。</t>
  </si>
  <si>
    <t>土壤普查一张图</t>
  </si>
  <si>
    <t>土壤类型一张图</t>
  </si>
  <si>
    <t>基于第三次土壤普查数据，展示青岛不同区域土壤类型及分布特征，主要包括棕壤、褐土、沙姜黑土、潮土、盐土、水稻土、风沙土和山地草甸土8个土类、16个亚类、29个土属、51个土种。</t>
  </si>
  <si>
    <t>新增功能，需要和农田处确认能否提供相应数据及评价结果</t>
  </si>
  <si>
    <t>土壤养分一张图</t>
  </si>
  <si>
    <t>展示青岛不同区域土壤养分含量分布特征，包括有机质、全氮、全磷、全钾、碱解氮、有效磷、速效钾、pH等含量及分布。</t>
  </si>
  <si>
    <t>土壤健康评价一张图</t>
  </si>
  <si>
    <t>基于第三次土壤普查数据，展示青岛不同区域土壤评价情况，基于土壤电导率、有机质、pH 值、氮磷钾、微量元素等，进行可靠存储上传，形成土壤健康管理一张图。</t>
  </si>
  <si>
    <t>土壤退化一张图</t>
  </si>
  <si>
    <t>基于第三次土壤普查数据，展示青岛不同区域土壤退化情况，包括土壤盐碱化、土地酸化、土地沙化、土地污染、耕地非农占用等情况。</t>
  </si>
  <si>
    <t>土壤利用适宜性评价一张图</t>
  </si>
  <si>
    <t>基于第三次土壤普查数据，展示青岛不同区域土壤利用适宜性评价情况，包括农业承载能力评价、
农业生产能力分析、土壤利用适宜性评价</t>
  </si>
  <si>
    <t>特色农产品土壤特征</t>
  </si>
  <si>
    <t>基于第三次土壤普查数据，展示青岛不同地区特色农产品土壤特征，包括白菜、马铃薯、葡萄、茶叶、苹果等特色农产品土壤特征</t>
  </si>
  <si>
    <t>村容村貌一张图</t>
  </si>
  <si>
    <t>乡村公共空间：养老社区、文化中心、幸福公社、体育中心、党建中心等公共服务资源可视化管理。乡村公共道路、公共活动场所严禁私搭乱建、乱堆乱放，结合视频监控及全民监督，一键上报，及时处理。</t>
  </si>
  <si>
    <t>历史文化展示：乡土特色和地域民族特点建筑管理、物质文化传承文物可视化管理。加大传统村落民居和历史文化名村名镇保护力度，弘扬传统农耕文化，提升田园风光品质。</t>
  </si>
  <si>
    <t>村居绿化：实时监测村庄道路、闲置土地、公共活动区域、弃耕地等区域绿化覆盖率数据，实时展示村庄历年绿化信息，湿地恢复信息等数据，建设绿色生态村庄。</t>
  </si>
  <si>
    <t>乡村资源一张图</t>
  </si>
  <si>
    <t xml:space="preserve">展示农村集体资源数据概况，对乡村耕地、园地、林地、草地、农田水利设施用地等分布、面积以、变化情况及利用情况进行汇总，对违规决策、擅自处置农村集体资源、擅自改变资源用途等进行监管管理。 </t>
  </si>
  <si>
    <t>乡村产业一张图</t>
  </si>
  <si>
    <t>获取特色产业（种植、畜牧、水产、旅游）整体布局、产值、投资、序时进度等情况，为调整乡村建设的资源和判断产业建设的合理性提供参考意见。</t>
  </si>
  <si>
    <t>乡村建设一张图</t>
  </si>
  <si>
    <t>经营性投资：展示乡村振兴示范带项目的建设概况，可直观的看到年度示范带节点建设完成率的进度情况、示范带建设数量、建设累计投资额及人均集体收入情况，对乡村振兴示范带的建设有更为清晰的了解。</t>
  </si>
  <si>
    <t>公共服务性投资：对乡村整体建设投入的大量人力物力和经济支撑等数据进行年度汇总分析，包括乡村道路建设投资、厕所革命新建/改造投资等建设项目投资金额进行汇总，直观的了解乡村公共服务设施建设工作的投入以及建设的成果。</t>
  </si>
  <si>
    <t>人居环境一张图</t>
  </si>
  <si>
    <t>全面整合农村人居环境信息资源，把非空间的人居环境信息和基础地理信息数据进行空间化关联，在地图上以渲染、画点、画带等形式展示各类人居环境生态资源和环境治理情况，建立完整直观的农村人居环境治理动态分布“一张图”。可直观展示各乡镇、各村生活垃圾处理数据、污水处理数据、水环境监测数据、村容村貌监测影像数据、大气质量数据等。</t>
  </si>
  <si>
    <t>惠民服务设施一张图</t>
  </si>
  <si>
    <t>农村文体概况：基于三维GIS地图，以图标的方式标注农村文体建筑、公园、公共体育设施分布情况，点击指标概况在GIS地图上显示标识文体建筑小图标，点击图标可以查看文体建筑的属性信息：如地理位置、建设情况、文体名称等。</t>
  </si>
  <si>
    <t>农村学校概况：基于三维GIS地图，显示农村学校图标，点击图表可以查看学校基础属性：学校名称、地理位置、学校类型、学校学生容纳量，现在校学生数，在校教师数等。</t>
  </si>
  <si>
    <t>农村养老院概况：基于三维GIS地图，显示农村养老院图标，点击图表可以查看养老院基础属性：养老院名称、地理位置、养老院类型、老人容纳量、现在老人数量、护理人员等情况。</t>
  </si>
  <si>
    <t>医疗设施服务概况：基于三维GIS地图，显示卫生所、医院门诊部的小图标，点击图标可以查看对应医疗建筑的属性信息，如：医院医护人员数量、医院医疗资源信息、医院名称、医院地址等基础数据。</t>
  </si>
  <si>
    <t>垃圾站点概况：基于三维GIS地图，以图标的方式标注垃圾桶、垃圾处理站、垃圾清运车分布，点击图标显示垃圾站的位置、满溢状态、垃圾分类执行情况。</t>
  </si>
  <si>
    <t>乡村公厕概况：基于三维GIS地图，以图标的方式标注乡村公厕、旅游公厕等分布，点击图标显示已建、在建、未建公共厕所分布、数量、物联网状态情况，公厕使用情况，维护情况，网格员情况。</t>
  </si>
  <si>
    <t>人口管理一张图</t>
  </si>
  <si>
    <t>乡村就业人员：对农业从业人口基本情况，包括从事农业领域、从业人口数量、年龄、文化程度、性别比例、健康状况等信息进行可视化展示。</t>
  </si>
  <si>
    <t>留守老人：包括老人基本资料、老人亲属信息、老人健康基本信息、老人补贴信息、老人评估信息等数据，形成老人基础信息档案并进行可视化展示。</t>
  </si>
  <si>
    <t>留守儿童：统计留守儿童各年龄阶段人数、基本分布、留守儿童监护情况、违纪行为、学习情况、健康情况等信息并进行可视化展示。</t>
  </si>
  <si>
    <t>留守妇女：统计留守妇女数量规模、在家务农情况从事农业领域、从业人口数量、年龄、文化程度、性别比例、健康状况等信息进行可视化展示。</t>
  </si>
  <si>
    <t>生产经营大数据服务平台（产）</t>
  </si>
  <si>
    <t>（一）</t>
  </si>
  <si>
    <t>种质资源管理平台</t>
  </si>
  <si>
    <t>重点</t>
  </si>
  <si>
    <t>种质资源库</t>
  </si>
  <si>
    <t>种质资源管理</t>
  </si>
  <si>
    <t>种质资源管理模块可用于作物种质资源的信息化管理，通过条形码或电子标签为每一份种子建立唯一标识，促进种质资源的妥善保管。</t>
  </si>
  <si>
    <t>作物特征管理</t>
  </si>
  <si>
    <t>对植物学文献资料、植物数据库、植物图片、生物多样性等维度对本市种苗特征进行可视化展示。</t>
  </si>
  <si>
    <t>统计分析</t>
  </si>
  <si>
    <t>通过数据统计分析管理模块，可使系统中的数据信息以更直观、更全面的形式呈现种质资源保存数量、种类、增量、共享服务情况等。</t>
  </si>
  <si>
    <t>种业推广平台</t>
  </si>
  <si>
    <t>引种历史</t>
  </si>
  <si>
    <t>通过搭建的农作物品种引进史数据库，由后台数据分析计算，对农作物特点、农作物种苗产业优势、农作物栽培情况、农作物产区等维度进行可视化展示。</t>
  </si>
  <si>
    <t>引种来源</t>
  </si>
  <si>
    <t>通过搭建的农作物种质数据库，由后台数据分析计算，对农作物来源归属、农作物新品种分布、生态环境、新品种的适应性、抗性等维度进行可视化展示。</t>
  </si>
  <si>
    <t>良种推广管理</t>
  </si>
  <si>
    <t>共享服务：根据用户需要，及时提供农作物种质资源信息和实物，包括共享服务时间、共享方式、共享数量、用途以及申请种质单位信息等。</t>
  </si>
  <si>
    <t>展示服务：优异资源展示记录各种质库（圃）举办优异种质资源展示服务情况，包括展示时间、地点、主题、内容等。</t>
  </si>
  <si>
    <t>专题服务：记录各种质库（圃）根据用户需求开展种质资源相关专题服务和培训活动的情况，包括服务时间、地点、内容以及相关图片资料等。</t>
  </si>
  <si>
    <t>意见反馈：支持用户对种质共享服务进行评价，并在使用相关种质资源后提交反馈意见。</t>
  </si>
  <si>
    <t>新品种评价</t>
  </si>
  <si>
    <t>种质观测鉴定性状记录：对种质资源进行观测鉴定所产生的数据，包括被观测种质的基本信息、份数、观测性状数量、相关图片以及观测数据表等附件材料信息；</t>
  </si>
  <si>
    <t>优异种质发掘记录：优异种质资源的基本信息、发掘出的基因、遗传信息以及相关附件材料信息；</t>
  </si>
  <si>
    <t>种质创新记录：创新种质的类别、物种、名称、系谱、特性、简介、特征图片以及利用种质的基本信息。</t>
  </si>
  <si>
    <t>（二）</t>
  </si>
  <si>
    <t>农业标准化管理平台</t>
  </si>
  <si>
    <t>基地管理</t>
  </si>
  <si>
    <t>基地绘制</t>
  </si>
  <si>
    <t>可增删改基地信息，支持在地图上选择边缘点的方式，进行基地形状绘制，不同基地绘制可采用不用颜色进行基地描边。功能配置关键字选取地点，根据基地位置，直接定位于该地点，后也可进行基地绘制。</t>
  </si>
  <si>
    <t>基地详情编制</t>
  </si>
  <si>
    <t>基地详情编制，包含所属机构、基地名称、简称、面积、所在城市、详细地址、联系人、联系电话、基地简介、上传基地图片（大小在5M以内，最多三张）</t>
  </si>
  <si>
    <t>基地查询</t>
  </si>
  <si>
    <t>联动首页地图模式下的基地分布，可直接跳转至具体基地，进行数据查看及管理；支持以列表的形式进行基地管理；可通过基地名称、所属机构、所在城市进行基地查询及重置查询。</t>
  </si>
  <si>
    <t>地块管理</t>
  </si>
  <si>
    <t>地块绘制</t>
  </si>
  <si>
    <t>可增删改地块信息，绘制地块形状、GIS地块地图、调整地块大小、地块形状、颜色标示等信息。</t>
  </si>
  <si>
    <t>地块档案</t>
  </si>
  <si>
    <t>可增删改地块的档案信息，地块名称、地块编号、地块面积、地块责任人、地块地形、地块类别、地块特性、种植作物等信息。</t>
  </si>
  <si>
    <t>地块可视化</t>
  </si>
  <si>
    <t>可通过基地可视化展示系统，地图形式可视化展示地块的详情信息、位置、形状信息、地块数据统计分析等信息。</t>
  </si>
  <si>
    <t>农事综合管理系统</t>
  </si>
  <si>
    <t>农事日程</t>
  </si>
  <si>
    <t>支持普通视角及日历视角显示全部的农事日程信息；可以增加、编辑农事日程信息，农事日程信息包含农事操作、农事要求、计划完成日期、实际完成日期等重要信息；支持批量导入农事日程信息。</t>
  </si>
  <si>
    <t>农事计划</t>
  </si>
  <si>
    <t>可根据作业生长的规律要求，对农场计划、生产基地、作物名称、生长周期、农事操作类型、操作要求、操作时间、实际工时、操作图片、对操作的具体描述等。</t>
  </si>
  <si>
    <t>农事记录</t>
  </si>
  <si>
    <t>对农事计划的完成情况进行农事作业的反馈，农事记录管理包括，农事分类、农事操作、操作要求、所属农场、所属地块、记录人、记录时间，查看农事记录详情，农场、地块、种植物及生长周期、植株高度、农事分类、农事操作及操作要求，农事计划开始时间、结束时间、操作工时等内容</t>
  </si>
  <si>
    <t>农事分类设置</t>
  </si>
  <si>
    <t>用户根据以往经验或是知识库预定义农事分类、农事操作、操作要求以及数
据是否有效的状态。</t>
  </si>
  <si>
    <t>农情监测</t>
  </si>
  <si>
    <t>墒情监测</t>
  </si>
  <si>
    <t>展示前端土壤墒情感知设备上传的土壤温湿度数据，通过联动平台其它系统进行大数据分析，合理浇水灌溉，避免水资源浪费，土壤流失，指导农田合理施肥，提高产量和品质。</t>
  </si>
  <si>
    <t>气象监测</t>
  </si>
  <si>
    <t>实时监测采集环境数据（温度、湿度、光照、大气压）、气候数据（风速、风向、降雨量、PM2.5、CO2）、以及实时视频图像，数据实时同步到云平台，结合作物大数据模型对异常情况进行科学合理的农事干预。</t>
  </si>
  <si>
    <t>视频监测</t>
  </si>
  <si>
    <t>获取基地高清摄像头相关数据，包括实时图片抓拍以及现场视频直播数据，支持农产品叶长势监测、溯源监测数据采集、农场视频互动等，对突发或是预防情况进行预警。</t>
  </si>
  <si>
    <t>虫情监测</t>
  </si>
  <si>
    <t>支持时间、害虫种类、数量、有害生物图片等数据查询。可通过报表管理自动感应计数的害虫数量报表，可通过图片管理功能查看自动采集的图片。</t>
  </si>
  <si>
    <t>数字农田管理平台（地）</t>
  </si>
  <si>
    <t>耕地健康管理</t>
  </si>
  <si>
    <t>土壤肥力曲线</t>
  </si>
  <si>
    <t>记录固定在耕地内的肥力监测传感器实时上传的的肥力数据和传感器生成的历史数据，生成肥力变化曲线。</t>
  </si>
  <si>
    <t>土壤综合评估规则</t>
  </si>
  <si>
    <t>支持根据土壤肥力、土壤性质、农药污染程度、重金属污染程度、有机质、酸碱度、环境等制定土壤评价标准。</t>
  </si>
  <si>
    <t>耕地质量等级规则</t>
  </si>
  <si>
    <t>支持土壤有机质、pH 值、氮磷钾、微量元素等制定耕地质量等级评价规则</t>
  </si>
  <si>
    <t>土壤监测报告</t>
  </si>
  <si>
    <t>参考《土壤环境质量标准》，通过对接土壤采样机构抽样、制样、检测工序完成后，检测中心人员录入对应样品的检测结果，形成闭环检测档案，并可通过用户服务平台，将检测结果推送至被检企业或农户。</t>
  </si>
  <si>
    <t>一田一码管理</t>
  </si>
  <si>
    <t>耕地质量等级数据</t>
  </si>
  <si>
    <t>支持录入土壤有机质、pH 值、氮磷钾、微量元素等数据，根据录入的数据及耕地质量等级评价规则，对耕地质量等级进行管理；支持信息的增删改查，数据自动导入等功能。</t>
  </si>
  <si>
    <t>土壤评估报告数据</t>
  </si>
  <si>
    <t>对土壤肥力、土壤性质、农药污染程度、重金属污染程度、有机质、酸碱度、环境等数据进行管理；支持信息的增删改查，数据自动导入。</t>
  </si>
  <si>
    <t>种植情况</t>
  </si>
  <si>
    <t>各级田长到实地确定地块某一时间段农作物种植种类信息、种植作物范围、耕地所属行政界线等基础数据，并结合现场照片、行政区范围界线等参考数据，生成作物品类核查数据。</t>
  </si>
  <si>
    <t>包括一田一码纪录和一田一码明细功能：支持查询和下载一田一码记录信息；启用/禁用、导出、预览一田一码耕地信息。</t>
  </si>
  <si>
    <t>查询管理</t>
  </si>
  <si>
    <t>包括追溯查询和查询记录信息：通过溯源码可以查询产品的溯源全流程信息；支持查看溯源码的查询记录。</t>
  </si>
  <si>
    <t>打印管理</t>
  </si>
  <si>
    <t>包括销售打印和库存打印功能，支持打印产品的追溯标识、追溯凭证、合格证。</t>
  </si>
  <si>
    <t>耕地溯源码管理</t>
  </si>
  <si>
    <t>生成防伪溯源码、对耕地溯源码进行严格管控。</t>
  </si>
  <si>
    <t>田长制管理</t>
  </si>
  <si>
    <t>田长制管理系统</t>
  </si>
  <si>
    <t>田长大数据管理</t>
  </si>
  <si>
    <t>可视化本地田长制分级级数，田长总人数，直观展示该田长的耕地责任划片面积、分布区域、各类型土地性质比例、耕地图斑、管辖次级田长人数巡田轨迹等信息。</t>
  </si>
  <si>
    <t>田长信息管理</t>
  </si>
  <si>
    <t>田长的姓名、田长级别、所属乡（镇）/村、年龄、住址、联系方式；关联导入下辖次级田长。</t>
  </si>
  <si>
    <t>责任划片</t>
  </si>
  <si>
    <t>可视化平台直观展示该田长的耕地责任划片面积、分布区域、各类型土地性质比例、耕地图斑、管辖次级田长人数等信息。</t>
  </si>
  <si>
    <t>巡田轨迹</t>
  </si>
  <si>
    <t>田长巡田过程位置信息实时上传平台，通过可视化展示页面直观查看某个田长的巡田轨迹、巡田历史记录、违规记录等信息。</t>
  </si>
  <si>
    <t>红黑榜</t>
  </si>
  <si>
    <t>平台通过收集、整理、分析、计算每周、每月、每年的田长工作数据，生成田长考评排名，展示正/负向月度排名top5/10田长信息。</t>
  </si>
  <si>
    <t>田长制管理APP</t>
  </si>
  <si>
    <t>和美乡村服务平台（村）</t>
  </si>
  <si>
    <t>乡村建设</t>
  </si>
  <si>
    <t>建设管理</t>
  </si>
  <si>
    <t>项目基础信息</t>
  </si>
  <si>
    <t>项目地点，项目预算金额，项目投资计划，项目实际金额，项目合同，项目周期，项目招投标文件，项目施工周期计划，项目节点，项目交付情况</t>
  </si>
  <si>
    <t>项目单位信息</t>
  </si>
  <si>
    <t>招标单位,中标单位,承包单位，施工单位，出资单位，融资单位，监理单位，总施工单位</t>
  </si>
  <si>
    <t>建设进展监督</t>
  </si>
  <si>
    <t>通过项目安装的监控设备，实时查看项目现场情况和真实进度。对进展缓慢、与上报不符的项目进行监测预警，确保项目保质保量的建设。</t>
  </si>
  <si>
    <t>项目统计分析汇总</t>
  </si>
  <si>
    <t>风险预警，分类汇总，项目监管，数据统计分析</t>
  </si>
  <si>
    <t>惠民设施管理</t>
  </si>
  <si>
    <t>惠民设施管护</t>
  </si>
  <si>
    <t>事件上报</t>
  </si>
  <si>
    <t>村民通过小程序进行公共设施问题报修操作，系统形成工单，推送至相关管护人员。</t>
  </si>
  <si>
    <t>待定</t>
  </si>
  <si>
    <t>恶意损坏上报</t>
  </si>
  <si>
    <t>村民发现恶意损坏公共设施的行为，通过小程序进行拍照、视频上传、简要问题描述等形式进行上报，推送至村委负责人手机，经核实后可在黑榜进行公示该行为。</t>
  </si>
  <si>
    <t>维护工单派发</t>
  </si>
  <si>
    <t>系统结合需要管护的公共设施位置信息、故障现象、自定义标签等方式，将订单分配到指定管护人员，高效灵活资源调配，进行快速派单，服务过程可追溯。</t>
  </si>
  <si>
    <t>管护过程管理</t>
  </si>
  <si>
    <t>对于管护人员，系统可追踪其行程轨迹，设置现场签到打卡等流程，各项进度实时追踪，服务完成后拍照上传。</t>
  </si>
  <si>
    <t>满意度调查</t>
  </si>
  <si>
    <t>通过民众满意度调查系统对公共设施管护质量评价进行汇集。</t>
  </si>
  <si>
    <t>管护记录</t>
  </si>
  <si>
    <t>对于管护人员，通过APP移动端可查看个人管护历史记录以及村民评价。</t>
  </si>
  <si>
    <t>管护监管</t>
  </si>
  <si>
    <t>通过对人员位置进行实时定位、人员作业过程实时监控、历史作业轨迹回放、人员考勤自动记录，为公厕相关管护人员的考勤、工作质量提供客观、量化的评价指标。</t>
  </si>
  <si>
    <t>管护工单统计</t>
  </si>
  <si>
    <t>对各项工单数据进行统计，对每天工单处理内容都自动同步后台进行管理，出现问题，还可以追溯倒查，明确责任划分。精准报表，可让上级监管者定期查看，让服务部门工作透明化。</t>
  </si>
  <si>
    <t>管护绩效考核</t>
  </si>
  <si>
    <t>通过设施维修及时性、管护成果评价、民众满意度调查等多维数据及评分规则自动生成考核分数及评价，将农村公共设施的维护与管理列入到考核中。同时，对各区、乡镇、各村庄保洁情况进行统计排名，方便各级政府了解全区各乡镇村容村貌治理情况。</t>
  </si>
  <si>
    <t>（三）</t>
  </si>
  <si>
    <t>人居环境治理</t>
  </si>
  <si>
    <t>人居环境监测</t>
  </si>
  <si>
    <t>气象-环境监测</t>
  </si>
  <si>
    <t>通过智能设备--微型气象仪的数据，展示该村庄目前的气象信息：温度、风速、风向、湿度、雨量、光照、负氧离子</t>
  </si>
  <si>
    <t>水生态监测</t>
  </si>
  <si>
    <t>借助NB/4G/5G网络及浮标式水质监测设备及手持式水质传感器，实时将水库、河流、池塘的水质数据实时传输到云平台。</t>
  </si>
  <si>
    <t>垃圾治理</t>
  </si>
  <si>
    <t>垃圾异常监测</t>
  </si>
  <si>
    <t>通过在农村垃圾桶上安装定位及智能感知设备，实时监测记录垃圾桶的位置、满溢状态等。</t>
  </si>
  <si>
    <t>垃圾异常预警</t>
  </si>
  <si>
    <t>当出现垃圾桶满溢，推送信息至管理员、垃圾清洁工，提醒进行相应处理</t>
  </si>
  <si>
    <t>绩效管理</t>
  </si>
  <si>
    <t>统计分析：统计记录乡镇、村庄的日垃圾产生量、垃圾种类等。形成数据报表，指导政府及村集体合理投放垃圾桶数量及位置，根据垃圾分类执行情况。</t>
  </si>
  <si>
    <t>榜单管理：形成乡镇、村集体、村小组排名，督促村民养成垃圾分类、垃圾集中回收的习惯，实现对生活垃圾收集的有效监管。</t>
  </si>
  <si>
    <t>垃圾治理绩效评价：通过提取作业任务和批量线上汇集，对垃圾分类、清运、回收和处置等公共服务的数量和质量进行线上监测、考核和反馈。</t>
  </si>
  <si>
    <t>五</t>
  </si>
  <si>
    <t>惠民应用服务平台（人）</t>
  </si>
  <si>
    <t>一人一码</t>
  </si>
  <si>
    <t>人口概况</t>
  </si>
  <si>
    <t>村庄总人口数，男女人数分布，户籍数等信息</t>
  </si>
  <si>
    <t>年龄结构</t>
  </si>
  <si>
    <t>对村庄年龄结构进行统计，并以饼状图的形式进行展示，主要包括老人人口数（60周岁以上），幼儿人口数（7周岁以下），青少年人数（18周岁以下，不含幼儿）</t>
  </si>
  <si>
    <t>村民详情</t>
  </si>
  <si>
    <t>通过姓名或身份证模糊搜索，直达地图中该村民的居住地址及家庭状况</t>
  </si>
  <si>
    <t>家庭状况</t>
  </si>
  <si>
    <t>展示该家庭人口状况和家庭成员信息，以及家庭标签</t>
  </si>
  <si>
    <t>宅基地详情</t>
  </si>
  <si>
    <t>点击地图上任意一处宅基地或建筑，展示该建筑的面积以及该建筑的关联信息：户籍信息、家庭状况、村民健康信息等</t>
  </si>
  <si>
    <t>村民健康档案</t>
  </si>
  <si>
    <t>通过宅基地或村民搜索，调取该村民的健康档案，展示健康基础信息</t>
  </si>
  <si>
    <t>村民二维码</t>
  </si>
  <si>
    <t>1、面向管理者实现乡村户籍、人员的基础信息及变动情况管理，可生成村民二维码，实现村户的网格化管理。
2、村民及乡村工作人可通过扫描村民二维码查看村民基本信息及开展相关乡村业务工作。</t>
  </si>
  <si>
    <t>家庭画像</t>
  </si>
  <si>
    <t>荣誉画像</t>
  </si>
  <si>
    <t>支持制定画像规则，如根据村民所在家庭道德银行积分情况，以及乡村服务类型等生成家庭荣誉画像。</t>
  </si>
  <si>
    <t>支持制定画像规则，如根据家庭成员结构，如劳动人口、妇女、儿童、老人等成员结构，年龄结构等情况生成家庭画像。后期根据家庭模型，提供针对性的服务，如劳动成员推送就业服务，老人推送养老服务、医养服务等。</t>
  </si>
  <si>
    <t>健康画像</t>
  </si>
  <si>
    <t>支持制定画像规则，如根据家庭中各个成员的健康档案数据，形成健康模型，后期根据家庭模型构建健康模型，推送响应的营养服务、医疗服务等。</t>
  </si>
  <si>
    <t>宅基地画像</t>
  </si>
  <si>
    <t>支持制定画像规则，如根据宅基地所在乡村区位条件、环境状况、公共设施状况、基础设施状况、面积情况、建筑情况形成宅基地画像，为宅基地资产评估、宅基地入股联营等提供依据</t>
  </si>
  <si>
    <t>产业画像</t>
  </si>
  <si>
    <t>支持制定画像规则，如根据家庭劳动力状况、生产力水平、经营特色、经营类别，经营管理能力、物质装备条件、适度经营规模、生产经营效益、村集体产业联营等情况构建家庭产业画像，为向家庭农场提供政策支持、产业服务、金融服务等提供依据。</t>
  </si>
  <si>
    <t>信用画像</t>
  </si>
  <si>
    <t>支持制定画像规则，如根据家庭成员身份信息、村集体股权数据、产业数据、用户行为数据、人行征信报告、银行黑灰名单、设备相关数据形成家庭信用画像。</t>
  </si>
  <si>
    <t>收入画像</t>
  </si>
  <si>
    <t>支持制定画像规则，如根据每个家庭收入情况、村集体股权数据、产业数据构建动态的收入画像，根据收入画像及信用模型为以家庭为单位的贷款提供风控依据。</t>
  </si>
  <si>
    <t>六</t>
  </si>
  <si>
    <t>乡村精细化治理（政）</t>
  </si>
  <si>
    <t>民主村务</t>
  </si>
  <si>
    <t>通知公告</t>
  </si>
  <si>
    <t>展示管理员发布的各种通知公告，便于村民及时了解和知悉村内甚至于国内的时政相关情况，首页只显示最新的通知公告，村民可以在自己感兴趣的事件下进行评论。</t>
  </si>
  <si>
    <t>村事上报</t>
  </si>
  <si>
    <t>外出农民或留守村民有困难可通过APP等新媒体服务大脑给留言、求助，让村级管理人员及时了解群众的意见建议及服务需求。</t>
  </si>
  <si>
    <t>民主评议</t>
  </si>
  <si>
    <t>展示需要村民提意见投票的公示事项，图文列表展示。点击可展示详情页，村民可以评议，全部评议显示所有的公示文章。</t>
  </si>
  <si>
    <t>民主工作室</t>
  </si>
  <si>
    <t>展示党代表、人大代表和政协委员开展相关工作的报道。图文列表形式展示，点击标题可查看文章详情，下拉列表可显示更多内容。</t>
  </si>
  <si>
    <t>村监委公示</t>
  </si>
  <si>
    <t>村级管理员在后台把村民监督委员会成员的基本信息进行上传，小程序中会以表格形式展示村民监督委员会的组成情况，如姓名、职务、联系电话等，便于村民了解及民主监督。</t>
  </si>
  <si>
    <t>乡风文明</t>
  </si>
  <si>
    <t>村规民约</t>
  </si>
  <si>
    <t>以图文展示各村村规民约，便于村民学习并知晓，能有效的提高村民的社会公共道德、精神文明建设。</t>
  </si>
  <si>
    <t>重点对各区镇、各行政村（涉农社区）及自然村农村生活垃圾处置、农村水环境管护、农村公厕管护、村容村貌提升等方面实施督查考核，设立“红黑榜”，通过平台进行公示。</t>
  </si>
  <si>
    <t>道德银行</t>
  </si>
  <si>
    <t>1、积分管理
（1）支持管理员后台录入积分说明，描述积分获取方式、积分奖励等说明内容，支持富文本编辑，可按照村分开编辑
（2）支持管理员后台录入加分项，例如门前三包、志愿活动等，可录入积分项名称、规则说明、默认增加分值
（3）支持管理员后台录入减分项，例如乱扔垃圾、破坏公物等，可录入积分项名称、规则说明、默认扣除分值</t>
  </si>
  <si>
    <t>2、赋分管理
（1）列表展示村民的排名、积分、姓名等信息，并可按照排名与积分的正序/逆序进行排列，可按照村下级的组等组织进行筛选，支持通过村民姓名进行搜索；
（2）支持管理员后台设定初始分值，并可选择村民的积分项，自定义填写积分事件，积分分值会根积分分值会根据积分项的设定默认带入，并可修改；
（3）支持计分归档，归档代表计分结束，会形成一条历史评分记录，可查看村民的积分分值与排名，用于进行先进评选或奖励惩戒等，同时新一轮的评分周期开始。</t>
  </si>
  <si>
    <t>3、礼品管理
支持对积分兑换的礼品进行维护，展示礼品信息包括产品名称、照片、积分值、规格参数、数量等信息。</t>
  </si>
  <si>
    <t>七</t>
  </si>
  <si>
    <t>系统管理</t>
  </si>
  <si>
    <t>内容管理</t>
  </si>
  <si>
    <t>1、支持管理员对不同的栏目发布相关文章，发布的文章信息包括：标题、摘要、文章内容、文章关键字、文章来源、文章封面图片等。
2、支持文章内容采用富文本编辑器进行内容的编辑，可发布文章、图片、视频、网络链接。
3、支持系统管理员对已发布的文章进行编辑修改和删除操作。
4、支持系统管理员对发布的文章进行审核操作。若审核内容无误，管理员通过审核后发布内容将自动发布；若审核不通过可驳回审核请求，填写审核意见要求重新提交审核。</t>
  </si>
  <si>
    <t>信息填报</t>
  </si>
  <si>
    <t>1、支持村镇工作人员填报乡村幅员面积、耕地面积、产业情况、总产值等基本信息上报入口，形成信息台账。
2、系统提供乡村基础信息维护、查询、导出等功能。</t>
  </si>
  <si>
    <t>部门管理</t>
  </si>
  <si>
    <t>支持按照部门名称、所属机构进行查询，重置查询部门信息；支持添加新部门，根据实际情况，将部门配置于所属机构，并对该部门职能或是性质等进行描述。</t>
  </si>
  <si>
    <t>用户管理</t>
  </si>
  <si>
    <t xml:space="preserve">1、支持系统管理员新增本级机构或下级机构的用户，新增用户信息包括：账号、密码、使用者姓名、用户类型、联系电话、电子邮箱等信息。
2、支持系统管理员为用户分配对应的角色使其用户相对应的系统操作权限。
3、支持系统管理员对密码进行重置。
4、支持系统管理员根据实际需要禁用（冻结）或删除用户账号。  </t>
  </si>
  <si>
    <t>角色权限管理</t>
  </si>
  <si>
    <t>1、支持对用户需访问的页面进行权限控制使用户只能访问赋予权限的页面。
2、支持对应页面相关系统功能的使用权限进行控制，用户只能使用赋予了使用权限的系统功能。
3、支持对用户访问的数据进行权限控制使得用户只能使用赋予了操作权限的数据。
4、支持系统在设定好角色后通过用户管理中的角色分配功能将角色权限与用户账号关联从而控制用户对系统功能的使用权限以及对资源文件目录和用户组设置权限，对每一个目录的浏览，创建，删除，编辑，预览，下载，打印，维护目录的权限进行详细管理。</t>
  </si>
  <si>
    <t>日志管理</t>
  </si>
  <si>
    <t>1、支持记录用户在使用系统的登录与退出情况，记录信息为用户id、用户名、主机IP地址、登录时间以及退出时间等。
2、支持记录用户在使用系统是的操作信息，记录信息为操作IP地址、使用浏览器版本、情况URI、操作方式、操作提交数据、请求结果、操作描述、操作权限、业务id、操作账号、操作用户、操作时间与操作耗时等信息。
3、支持对管理员提供条件查询功能以便管理搜索定位所需日志。</t>
  </si>
  <si>
    <t>八</t>
  </si>
  <si>
    <t>移动端</t>
  </si>
  <si>
    <t>数字乡村APP</t>
  </si>
  <si>
    <t>数字乡村</t>
  </si>
  <si>
    <t>三务公开</t>
  </si>
  <si>
    <t>支持为村民提供相关单位或组织的事务信息或办事制度信息公开窗口，主要包括党务信息、政务信息和村务信息等。</t>
  </si>
  <si>
    <t>驻村服务团队</t>
  </si>
  <si>
    <t>1、支持对村服务团队信息进行公开展示。
2、支持对村内组织机构信息进行公开展示。</t>
  </si>
  <si>
    <t>包括政策与宣传、乡村紧急事件等，页面信息包括活动的图片、名称、时间信息，便于村民快速了解相关内容信息。</t>
  </si>
  <si>
    <t>办事指南</t>
  </si>
  <si>
    <t>支持为村民提供本地化的政务服务办理事项的指引和帮助。</t>
  </si>
  <si>
    <t>政策解答</t>
  </si>
  <si>
    <t>支持为村民查看政策信息，并提供相关的政策解答内容，内容支持以文字、视频、图片等多种形式表示。</t>
  </si>
  <si>
    <t>供村民使用的微信公众号 ，通过公众号可进行上报事件、投诉、建议
1、上报事件：可对周边事件进行上报。
2、投诉：可对身边事进行投诉上报。
3、建议：可将好的建议进行上报。
4、评价：对处理事件、投诉、建议进行评价</t>
  </si>
  <si>
    <t>随手拍</t>
  </si>
  <si>
    <t>1、村民通过移动端上报不文明行为，支持拍照、选择事件类型、事件描述等操作
2、上报的事件在数字乡村平台进行事件处置
3、村民在小程序端查看事件处置结果，可按照已处理/未处理分类查看，可查看处理人与处理意见</t>
  </si>
  <si>
    <t>1、村民以及游客均可通过小程序可查看积分排行、村民姓名以及积分分值，积分前3名会在重点突出，彰显先进。积分同名次安姓名首字母排序，但显示的排名相同。
2、可查看积分规则，让村民了解如何获取积分、积分奖惩等内容
3、实现村民积分历史台账功能，村民可以可以查看自己的积分以及获取积分事件的明细。
4、礼品兑换：根据积分兑换标准 ，进行礼品兑换。</t>
  </si>
  <si>
    <t>AI农APP</t>
  </si>
  <si>
    <t>AI农</t>
  </si>
  <si>
    <t>农场管理</t>
  </si>
  <si>
    <t>根据智能设备获取到田间的各种维度的数据，经过模型加工，依次生成灌溉、施肥、气象、土壤等数据，指导农事生产。</t>
  </si>
  <si>
    <t>设备管理</t>
  </si>
  <si>
    <t>支持绑定、编辑、查看物联网设备数据与信息</t>
  </si>
  <si>
    <t>气象预警</t>
  </si>
  <si>
    <t>可查看基地未来5天的天气信息，包含天气情况、最高/最低气温、降水、风速等；可查看实时天气信息，包含气温、降水、风速等；可查看预警信息。</t>
  </si>
  <si>
    <t>拍照识别病虫害/生育期</t>
  </si>
  <si>
    <t>用户可以拍照识别作物的病虫害/所处的生育期信息，目前支持：
1、支持小麦、玉米、茶叶、葡萄等作物病虫害识别
2、支持小麦、玉米等作物生育期识别
3、支持葡萄花穗识别
4、支持葡萄串计数
5、支持茶芽识别</t>
  </si>
  <si>
    <t>可以记录需要完成的农事，支持将农事分配给农场的工人；可以根据种植方案批量生成农事日程。</t>
  </si>
  <si>
    <t>AI对话机器人</t>
  </si>
  <si>
    <t>根据用户的提问，自动回答问题，支持小麦、玉米、葡萄、茶叶等作物的栽培技术细节及管理要点等信息。</t>
  </si>
  <si>
    <t>作物百科</t>
  </si>
  <si>
    <t>显示作物的百科知识，包含作物品种及介绍、病虫害信息等。</t>
  </si>
  <si>
    <t>资讯管理</t>
  </si>
  <si>
    <t>支持查看政策资讯、农业科技资讯、农业种植资讯等；</t>
  </si>
  <si>
    <t>供需发布</t>
  </si>
  <si>
    <t>包含种苗、农资、农机、农服、加工、仓储、产销、其他等八大类目，可以发布信息，也可以查看别人发布的信息。</t>
  </si>
  <si>
    <t>溯源管理</t>
  </si>
  <si>
    <t>配合溯源系统，生成溯源二维码后，APP可扫码查看溯源详情信息</t>
  </si>
  <si>
    <t>合计</t>
  </si>
  <si>
    <t>预算/（元）</t>
  </si>
  <si>
    <t>设备上云服务</t>
  </si>
  <si>
    <t>设备注册</t>
  </si>
  <si>
    <t>提供直连设备、云联设备在物联网平台的备案入库两大通道</t>
  </si>
  <si>
    <t>设备配网</t>
  </si>
  <si>
    <t>提供设备智能化上云的安全、专业配网连接体系，便捷智能设备通过网络获取和发送数据</t>
  </si>
  <si>
    <t>设备激活</t>
  </si>
  <si>
    <t>设备接入物联网平台需要通过身份认证</t>
  </si>
  <si>
    <t>设备登录</t>
  </si>
  <si>
    <t>设备登陆之前，需要对设备进行设备激活操作</t>
  </si>
  <si>
    <t>设备连接</t>
  </si>
  <si>
    <t>提供设备多种通信连接包括MQTT、HTTP／HTTPS、Web Socket协议等，保障直连云联不同通信方式的设备，海量连接时网络稳定性连接故障监控，以及海量设备分布在不同空间的网络质量，同时提供防护保障设备连接后的安全攻击机制</t>
  </si>
  <si>
    <t>设备绑定</t>
  </si>
  <si>
    <t>设备绑定是指设备经过配网动作之后，设备连接云平台以及将设备与具体使用用户建立关联关系的操作场景</t>
  </si>
  <si>
    <t>设备解绑</t>
  </si>
  <si>
    <t>设备解绑是指将经过设备绑定操作的设备解除该设备与具体使用用户的关联关系并断开设备与云平台连接的操作场景</t>
  </si>
  <si>
    <t>生态拓展</t>
  </si>
  <si>
    <t>基于标准化接入和标准物模型的应用，提供弹性生态化设备接入拓展能力，即接即用</t>
  </si>
  <si>
    <t>设备数据服务</t>
  </si>
  <si>
    <t>设备上行</t>
  </si>
  <si>
    <t>多通路数据交互;具有高效、通用、灵活度极高的协议转换能力;一站式数据存储能力</t>
  </si>
  <si>
    <t>设备下行</t>
  </si>
  <si>
    <t>全方位、多渠道设备下行入口；多通路数据交互；具有高效、通用、灵活度极高的协议转换能力</t>
  </si>
  <si>
    <t>设备影子</t>
  </si>
  <si>
    <t>基于设备注册、上报数据提供实时设备状态数据，用于缓存运行中设备上报的状态数据和各应用程序包括管理平台、用户端App、联动场景下发的指令信息。设备在线时，将设备实时的状态数据同步到设备影子;设备离线或者设备故障出现后，再次上线或者设备恢复时，设备影子实时同步缓存的状态数据以及控制指令数据给设备，保障了批量设备的稳定性以及安全性;基于高可用中间件以及多次优化的高效代码,保障了设备影子数据的实时性与准确性</t>
  </si>
  <si>
    <t>模型数据输出</t>
  </si>
  <si>
    <t>支持设备基于行业通用标准物模型，将设备上行的数据按照对应的物模型转换成JSON格式的模型数据，便捷对接上下层的数据应用和数据服务，实现设备数据标准化、归一化使用和存储；支持设备数据和数据下载的统一标准方案，输出标准化的设备应用数据，无缝实现行业数据互通；</t>
  </si>
  <si>
    <t>物模型支撑套件</t>
  </si>
  <si>
    <t>支持行业通用设备数据模型，实现行业数据服务应用、数据应用互通等无缝衔接，包括：国际国内通用物模型数据标准无缝对接，设备数据适配统一物模型数据标准；主流物模型库和自定义功能物模型功能，便捷了解主流设备功能和方便专业自定义定制；高达数千个功能点的单产品拓展能力，无缝支持产品功能点的丰富和弹性拓展；物模型属性、事件、服务模型预置，便捷产品功能点的创建、修改和优化；兼容泛化的数据格式标准，支持数值、字符、有无符号等多种数据格式；简化对接复杂的设备语言，包括二进制数据管理以及和各层应用数据的对接，实现数据的标准化管理。</t>
  </si>
  <si>
    <t>设备升级服务</t>
  </si>
  <si>
    <t>设备固件版本管理</t>
  </si>
  <si>
    <t>实时维护设备上报的固件版本；基于产品版本整合设备进行多次固件升级后所有的固件版本信息；基于平台的产品版本展示设备的固件详情；基于设备对应的产品版本，在进行OTA升级时过滤无用的产品版本固件包</t>
  </si>
  <si>
    <t>基本产品版本的固件信息维护</t>
  </si>
  <si>
    <t>平台基于产品版本管理固件包；未验证完成的产品版本可以修改；验证中或验证失败的产品版本可以看到失败原因与升级进度；验证完成的产品版本只允许查看与发布</t>
  </si>
  <si>
    <t>标准化固件上线流程</t>
  </si>
  <si>
    <t>发布的产品版本可以根据需求指定升级模式；发布产品版本支持全量设备升级或指定设备升级；发布产品版本支持APP控制升级、设备自检静默升级以及平台直接推送升级；相同产品版本根据需求按批次进行固件升级；每个设备可以在升级批次详情中看到具体的升级进度</t>
  </si>
  <si>
    <t>APP管理设备固件</t>
  </si>
  <si>
    <t>支持APP上报、查询设备固件版本信息；支持APP获取设备最新的可升级固件版本；支持APP自主上报设备升级进度</t>
  </si>
  <si>
    <t>安全管控服务</t>
  </si>
  <si>
    <t>设备全生命周期各节点的安全管控</t>
  </si>
  <si>
    <t>设备注册过程中需要对设备标识，mac、imei、sn等逐一做唯一性校验、黑白名单校验</t>
  </si>
  <si>
    <t>设备激活过程使用https请求，使用证书、sign、timestamp、nonce等机制保证安全，并且验证设备合法性及唯一性、密钥的正确性，设备黑、白名单等</t>
  </si>
  <si>
    <t>设备通信使用证书加密、动态密钥、一机一密的方式保证设备唯一性和安全性，并采取aes等主流加密算法对通信内容加密，保证数据传输过程中不会被窃取</t>
  </si>
  <si>
    <t>设备日志查询限制时间段、指定产品设备查询，从使用权限、使用范围做安全管控</t>
  </si>
  <si>
    <t>设备数据传输过程中采取以产品、项目维度的数据推送的方式来管控数据不会被无设备权限的使用者接收到，且在传输过程中的数据内容要已经进行安全脱敏，不会泄露用户隐私</t>
  </si>
  <si>
    <t>设备运营平台</t>
  </si>
  <si>
    <t>设备全生命周期管理</t>
  </si>
  <si>
    <t>设备查询</t>
  </si>
  <si>
    <t>支持查询设备基本信息、实时状态、定位等使用信息，包括设备实时在离线状态、连接状态、入网时间以及运行故障状态；可查询设备的通信模组以及MCU模块的固件版本号，升级记录，绑定网关、绑定用户、地理位置等详细信息记录</t>
  </si>
  <si>
    <t>设备日志</t>
  </si>
  <si>
    <t>提供设备生命周期各个节点的日志数据查询，覆盖设备注册、设备激活、设备绑定、设备在离线、设备数据上行、控制数据下行、设备解绑等全生命周期的日志明细数据和结果数据，支持实时和历史数据的查询以及账号授权。随时随地掌控设备相关数据；基于大数据存储设备运行的生命周期日志；基于多次优化、处理输出的串联日志；提供了基于设备关键属性获取设备运行生命周期日志；基于生命周期日志可快速定位线上问题的产生原因</t>
  </si>
  <si>
    <t>影子管理</t>
  </si>
  <si>
    <t>支持对产品设备设备影子数据的查询、使用；支持协议表单形式查看和JSON形式查看实时设备影子；支持海量设备的影子数据存储和同步；支持查看指定设备的指定功能数据的特定时间如1小时等时序数据，更好管理分析设备的数据趋势和功能运行情况。</t>
  </si>
  <si>
    <t>设备编码管理</t>
  </si>
  <si>
    <t>安全、稳定、高效的设备安全编码管理体系，包括：侧重高效的安全编码机制，设备通信时校验产品密钥的一型一密机制，快速连接平台；侧重稳定的安全编码机制，校验产品密钥加设备ID的一型一密加强版机制，保证设备平台之间通信安全；最高规则的一机一码机制，校验产品密钥和设备密钥的一机一密机制，保证连接通信的私密安全性；弹性拓展支持，支持设备Mac、SN、IMEI等唯一码的注册，同时平台映射设备ID唯一码保证设备的安全性和便捷使用性。</t>
  </si>
  <si>
    <t>固件管理</t>
  </si>
  <si>
    <t>支持MCU、通信模组、系统插件的升级过程相关管理，支持固件的全版本管理，从固件的上传管理，到固件调试验证、固件发布的策略配置，到升级批次管理，升级日志的查询。提供给客户丰富的升级配置策略和稳健的OTA通道</t>
  </si>
  <si>
    <t>设备拓扑</t>
  </si>
  <si>
    <t>支持设备拓扑组织关系的查询、使用，包括设备作为父设备或子设备的上下级关系；支持父设备与子设备的用户归属关系维护；支持云边一体的设备联动场景执行；本地场景执行依赖于设备本地拓扑关系，提高场景执行的效率和稳定性以及可复制性；云端场景执行依赖于云端设备拓扑关系，扩展了场景执行的广度，给场景的执行提供多种可能；支持查看及维护设备实例基本信息、运行状态数据、脱敏的终端以及子设备连接信息、黑白名单以及相关设备插件的使用信息，帮助客户掌控设备360全息数据；</t>
  </si>
  <si>
    <t>项目资产运营</t>
  </si>
  <si>
    <t>项目管理</t>
  </si>
  <si>
    <t>为了便于用户以多维度视角进行设备管理及统计，项目管理支持创建和管理多个项目；实现多租户的设备管理，通过隔离项目资源以及项目权限，保障项目资源的可拓展、可伸缩以及项目数据的独立性和安全性；提供丰富的项目API接口，支持在线调试API，通过对接文档可实现与平台的云云对接；支持项目白名单IP设置，控制API的访问权限；</t>
  </si>
  <si>
    <t>设备导入</t>
  </si>
  <si>
    <t>支持设备的批量便捷导入入库，并可以按批次便捷管理；支持批量设备的直接Excel导入注册备案；根据实际装维绑定账号下设备的查询筛选导入注册备案，并进行各批次的响应管理，并支持查看设备的详情；</t>
  </si>
  <si>
    <t>项目统计</t>
  </si>
  <si>
    <t>支持以项目维度进行设备汇总统计，同时支持网关设备的活跃、入网以及累计统计，支持自定义时间段的趋势走势，同时支持数据明细下载及二次分析；支持各项目API调用情况汇总统计，便于了解各项目的实际使用情况，包括但不限于项目API调用总次数、单日调用次数最多项目以及调用次数最多的API；自定义时间段统计各API调用明细。</t>
  </si>
  <si>
    <t>设备运营</t>
  </si>
  <si>
    <t>设备数据统计</t>
  </si>
  <si>
    <t>为方便用户实时清楚掌握全网设备使用情况，数据统计服务提供可视化数据分析工具，支持全网设备状态监控及统计，包括但不限于新增设备数、入网设备数、活跃设备数、异常设备数、设备累加总数等；支持以近7天、30天、自定义天数进行设备统计及趋势分析，展示所有设备的状态分布，便于清楚掌握设备的使用情况，同时支持数据明细的下载，进行二次分析；支持设备数据大屏展示，包括设备地图，活跃设备数等统计；</t>
  </si>
  <si>
    <t>消息推送服务</t>
  </si>
  <si>
    <t>为用户能够24小时实时获取设备的行为状态，推送服务支持通过产品或项目维度进行全链路设备消息订阅，可对设备全生命周期的行为进行监控，及时感知设备状态，包括：可订阅设备注册、设备激活、设备绑定、设备解绑、设备在离线、设备数据上行、控制数据下行等数据；支持多样化的数据订阅规则；支持产品或项目维度订阅数据；可支持多种设备过滤，全部设备、标签设备；支持指定时间段推送；实时将消息通过MQTT订阅或httpAPI推送等多种形式，将消息数据推送给客户； 支持推送频率自定义设置；</t>
  </si>
  <si>
    <t>设备告警服务</t>
  </si>
  <si>
    <t>为方便用户第一时间获取设备异常事件并及时响应，告警服务统一接入与处理来自于各种设备的告警消息与数据指标，支持告警事件的过滤、响应、处置、分析以及通知，最终实现面向告警事件全生命周期的闭环管控。包括：多样化的告警规则配置，支持多种触发方式，例如：上线、下线、上下线、事件、属性等；快速识别异常及指标分析；及时响应异常及事件通知，支持极光推送通道。</t>
  </si>
  <si>
    <t>物联网系统云连平台</t>
  </si>
  <si>
    <t>云授权服务</t>
  </si>
  <si>
    <t>三方数据授权</t>
  </si>
  <si>
    <t>在物联网领域的云云对接中，接口授权是一个重要的安全组成部分，为了获取到第三方设备清单列表和设备属于，通常情况下第三方会提供如下几种授权方式，如：OAuth 2.0、API密钥、JWT、SAML、Mutual TSL、IP白名单等多中授权方式。选择哪种授权方式取决于多种因素，包括安全要求、易用性、支持的标准和两端云服务的能力。通常，较复杂的授权机制（如OAuth 2.0或SAML）提供更高级别的安全性，但实现起来可能更复杂。简单的机制（如API密钥）易于实现，但可能不适用于高安全性需求的场景</t>
  </si>
  <si>
    <t>C-Life数据授权</t>
  </si>
  <si>
    <t>与三方数据授权原理一致，主要用于接受第三方平台推送的设备清单、设备状态数据等信息。</t>
  </si>
  <si>
    <t xml:space="preserve">业务数据透传 </t>
  </si>
  <si>
    <t>在与第三方物联网平台对接中，传输的数据主要分为设备数据与业务数据。其中业务数据需要将C-Life平台相关数据，例如：教育学上信息、康养的养老成员信息同步到第三方物理网管理平台，用于设备与人之间建立关联。</t>
  </si>
  <si>
    <t>设备数据转换</t>
  </si>
  <si>
    <t>第三方平台的非标准协议数据转换为自己平台标准的协议数据是一项常见的任务，特别是在涉及多种设备和服务的系统集成中。这个过程通常涉及以下几个关键步骤：
1、数据协议和格式的识别；
2、数据映射与转换；
3、协议适配器的实现；
4、测试与验证；
5、性能优化；
6、安全与合规性；
7、部署与维护</t>
  </si>
  <si>
    <t>设备数据上下行</t>
  </si>
  <si>
    <t>在物联网的云云对接中，设备数据的上下行涉及到在不同云平台之间传输和管理设备数据。这里的“设备”可以是各种连接到互联网的物联网设备，如传感器、智能家电、工业控制系统等。上下行数据流在这种环境下的处理有其特定的挑战和需求</t>
  </si>
  <si>
    <t>云云互通服务</t>
  </si>
  <si>
    <t>HTTP接入</t>
  </si>
  <si>
    <t>使用HTTP作为接入方式是一种常见的实践，因为HTTP是一种广泛支持的、标准化的网络协议，适用于多种应用场景。在这种情况下，HTTP被用于在云平台间传输数据和请求。</t>
  </si>
  <si>
    <t>TCP接入</t>
  </si>
  <si>
    <t>TCP是一种面向连接的协议，提供可靠的、有序的和无差错的数据传输，非常适合需要高可靠性通信的物联网应用</t>
  </si>
  <si>
    <t>MQTT接入</t>
  </si>
  <si>
    <t>使用MQTT协议，物联网云云对接可以实现高效、灵活且可靠的数据交换，尤其适用于物联网设备和服务的大规模部署</t>
  </si>
  <si>
    <t>WEBSOCKTE接入</t>
  </si>
  <si>
    <t>WebSocket提供了一个全双工通信通道，可以在客户端和服务器之间建立持久的连接，允许数据在任何方向上实时流动</t>
  </si>
  <si>
    <t>设备应用平台</t>
  </si>
  <si>
    <t>物联网设备管理</t>
  </si>
  <si>
    <t>设备绑定与调拨</t>
  </si>
  <si>
    <t xml:space="preserve">可账号绑定、调拨设备切换等； </t>
  </si>
  <si>
    <t>数据接入</t>
  </si>
  <si>
    <t>实现物联网数据接入与管理。</t>
  </si>
  <si>
    <t>监测数据管理</t>
  </si>
  <si>
    <t>1）监测数据查询：可查询气象、土壤、病虫害、摄像头各类设备上传数据，可按照（日/周/月）；
2）可查看设备告警列表及监测数据说明；</t>
  </si>
  <si>
    <t>设备运行情况</t>
  </si>
  <si>
    <t>
展示总设备数量、在线设备数量、设备种类数量、故障设备数量，并以饼状图展示正常设备和故障设备的占比情况。
</t>
  </si>
  <si>
    <t>今日设备预警</t>
  </si>
  <si>
    <t>告警次数、预警次数、闯入预警次数，并以饼状图展示三类数据的发生比例情况</t>
  </si>
  <si>
    <t>预警中心</t>
  </si>
  <si>
    <t>以列表的形式进行展示设备预警信息，点击“更多”将跳转至设备预警界面进行查看。</t>
  </si>
  <si>
    <t>设备分布</t>
  </si>
  <si>
    <t>以饼状或地图形式展示；饼状以颜色进行设备所在区域进行划分；以不同设备以不同形状，定位展示与地图之上，用户可对设备分布一目了然。</t>
  </si>
  <si>
    <t>设备预警</t>
  </si>
  <si>
    <t>支持根据设备编号名称、故障状态、设备所属机构进行查询及重置查询。管理内容包括：所属机构、所属基地、设备额额名称、设备编号、预警类型、故障项、发生时间、故障状态、解决时间。</t>
  </si>
  <si>
    <t>根据权限的不同，可对全部设备或是我的设备进行管理；以不同类别进行分块管理。点击基地（或项目）某类设备数量，跳转至此类设备列表，支持自定义识别、设备IMEI、设备所属机构进行查询及重置查询。</t>
  </si>
  <si>
    <t>设备查看与导出</t>
  </si>
  <si>
    <t>选择不同设备IMEI，可查看该设备，今日、近7日、近30日设备数据，并支持半年以内数据导出。</t>
  </si>
  <si>
    <t>设备分配</t>
  </si>
  <si>
    <t>设备根据权限的不同分配，可将指定设备进行分配，指定分配到某机构、某基地-地块。</t>
  </si>
  <si>
    <t>数据采集汇聚系统</t>
  </si>
  <si>
    <t>数据门户(新增)</t>
  </si>
  <si>
    <t>大数据的统一入口，用户可以通过门户了解大数据当前具备什么能力，有哪些数据；用户可以一站式的访问平台所有功能模块，快速的找到自己想要的数据，便捷的使用数据；同时门户解决了用户单点登录和身份的统一认证，集中的权限管控和安全机制，保证了数据和平台的安全，</t>
  </si>
  <si>
    <t>数据采集（升级）</t>
  </si>
  <si>
    <t>数据源管理（升级）</t>
  </si>
  <si>
    <t>数据源中心：对数据源的统一管控，提供登记数据源的入口及SCHEMA。登记数据源后，数据开发工程师可以将数据源的数据集成到平台，并做进一步的操作如数据 ETL 和数据分
析。目前支持的关系型数据库包括 MySQL、SQL Server、PostgreSQL、DB2 及
Oracle、redis、hbase、kafka、ES。除了数据源登记，项目管理员可以修改、删除数据源或测试数据源连通性。</t>
  </si>
  <si>
    <t>离线数据集成（升级）</t>
  </si>
  <si>
    <t>通过界面化、配置化的方式，支持快速的数据采集开发；
服务支持当前主流的数据源的采集能力，满足用户离线增量/全量，结构化/半结构化/非结构化数据的采集需求，此外还支持关系数据库的一键批量同步功能；</t>
  </si>
  <si>
    <t>实时数据集成(新增)</t>
  </si>
  <si>
    <t>通过界面化、配置化的方式，支持快速的数据采集开发；
服务支持当前主流的数据源的采集能力，满足用户实时增量/全量，结构化/半结构化/非结构化的数据采集需求；
服务采用分布式架构，能够满足不同体量、不同规模数据采集的需求</t>
  </si>
  <si>
    <t>数据开发（升级）</t>
  </si>
  <si>
    <t>数据工作流定义（升级）</t>
  </si>
  <si>
    <t>支持用户通过可视化，拖拉拽的方式快速构建离线、实时数据处理工作流。服务具备Sql、Spark、Flink、Shell、Python、条件控制、嵌套流、数据质量稽查等丰富多样任务节点，用户可以自由选择和组合快速构建数据处理工作流</t>
  </si>
  <si>
    <t>任务运维（升级）</t>
  </si>
  <si>
    <t>任务实例运维：对工作流内每个节点的运行情况的监控，支持任务名称，状态，时间跨度的检索。服务支持查看任务名称，节点类型，任务日志等。</t>
  </si>
  <si>
    <t>数据建模(新增)</t>
  </si>
  <si>
    <t>分层管理</t>
  </si>
  <si>
    <t>提供农业数仓的分层管理功能，对农业数据分层管理使得海量农业数据具备更好的维护性，更好的性能，从而更好的服务上层应用。</t>
  </si>
  <si>
    <t>主题管理</t>
  </si>
  <si>
    <t>主题域主要用于对农业数仓表进行组织和管理，管理者通过主题域配置功能可新建主题域。</t>
  </si>
  <si>
    <t>维度管理</t>
  </si>
  <si>
    <t>农业数仓得统一维度管理，可以保证农业数据一致性提高数据质量，包含维度的新增，修改，查询，删除</t>
  </si>
  <si>
    <t>数仓建模</t>
  </si>
  <si>
    <t>数仓表管理：在数据管理里用户可以实现数仓分层、分主题对数据资产进行分类管理，并根据主题快速定位感兴趣的表。</t>
  </si>
  <si>
    <t>指标工厂(新增)</t>
  </si>
  <si>
    <t>目录管理</t>
  </si>
  <si>
    <t>服务提供指标目录的管理功能，可以基于不同业务进行目录划分，包括目录的管理，目录增加，目录修改删除。</t>
  </si>
  <si>
    <t>指标注册</t>
  </si>
  <si>
    <t>针对指标提供注册、开发、服务一站式的服务，通过指标注册帮助用户从指标的创建、变更、下线的全生命周期管理，支持指标的基础定义、业务定义、技术定义等多维度、全方位的定义，保证指标的唯一性，消除二义性；</t>
  </si>
  <si>
    <t>指标服务</t>
  </si>
  <si>
    <t>服务为指标提供了一站式的开发、开放能力，支撑了前端快速将数据价值变现</t>
  </si>
  <si>
    <t>数据共享服务系统</t>
  </si>
  <si>
    <t>数据共享API（升级）</t>
  </si>
  <si>
    <t>数据API</t>
  </si>
  <si>
    <t>服务提供了接口配置化能力，自助式生成数据服务API接口，支持WS、RestFul、MQ等协议，方便用户对数据的使用，同时保证数据服务的性能和质量。</t>
  </si>
  <si>
    <t>数据查询(新增)</t>
  </si>
  <si>
    <t>数据查询</t>
  </si>
  <si>
    <t>服务通过界面化的方式，支持用户通过写SQL的方式查找数据，验证数据逻辑，以及进行数据分析。服务支持多种数据引擎，高效，便捷的支持用户查询不同数据源的数据，并且提供界面化的结果查看和日志查看能力。</t>
  </si>
  <si>
    <t>数据资产管理系统(新增)</t>
  </si>
  <si>
    <t>数据资产大屏</t>
  </si>
  <si>
    <t>以大屏的方式将平台内的数据资产情况清晰，直观的展现出来，通过图表化的方式从多个维度持续监控数据资产情况，使用户能够更快速、准确地了解数据资产整体情况，实现摸清数据家底，心中有数，驱动用户针对性的使用和治理资产</t>
  </si>
  <si>
    <t>数据资产目录</t>
  </si>
  <si>
    <t>将大数据平台内的数据资产以目录形式展示，用户可以通过关键字检索数据资产，找到所需的数据资产后可以进行数据详情查看以及权限申请；
服务支持配置资产目录树，支持L1-L5目录及挂载资产，有助于组织更好地管理和利用其数据；
服务支持以关键字去检索，也可以按业务线，主题等分类查找数据，提高数据使用效率；
服务支持资产详情查看技术信息，业务信息，数据血缘等信息。
服务支持资产权限的申请，有效的对数据资产安全管控。</t>
  </si>
  <si>
    <t>数据标准</t>
  </si>
  <si>
    <t>标准字段管理</t>
  </si>
  <si>
    <t>提供数据标准配置和管理功能，包括标准字段管理，代码的管理功能，保障数据定义和使用的一致性、准确性和完整性的规范性约束。</t>
  </si>
  <si>
    <t>标准代码管理</t>
  </si>
  <si>
    <t>服务支持对数据标准基础信息，技术信息，管理信息进行管理，对数据(字段)的命名、数据类型、长度、业务含义、取值范围、归属部门等，定义一套统一的规范，数据建模过程种可以快速引用数据标准，自动化生成质量稽核规则，实现数据标准化，保证各业务系统对数据的统一理解、对数据定义和使用的一致性。</t>
  </si>
  <si>
    <t>元数据管理</t>
  </si>
  <si>
    <t>元数据是描述数据的数据，支持元数据注册、元数据采集、元数据监控功能，旨在收集、记录、维护和利用元数据；元数据可帮助用户更好的理解数据、发现数据的价值和效能，提升用户的决策效率；</t>
  </si>
  <si>
    <t>数据血缘</t>
  </si>
  <si>
    <t>支持表级别的血缘关系图，通过DAG图方式展示当前表的上下游表，可逐级向上查看上游血缘，向下查看下游血缘。</t>
  </si>
  <si>
    <t>（四）</t>
  </si>
  <si>
    <t>数据安全系统(新增)</t>
  </si>
  <si>
    <t>数据安全管控</t>
  </si>
  <si>
    <t>数据权限管理</t>
  </si>
  <si>
    <t>实现对农业数据统一数据权限管理，提供精细化的数据管控，做到“字段级”控制，构建数据安全体系，建设全数据生命周期安全防护，构建安全日志审核，识别数据风险，追溯风险源头</t>
  </si>
  <si>
    <t>敏感数据管理</t>
  </si>
  <si>
    <t>对农业数据进行数据安全管理，敏感数据梳理，制定数据分级分类管理规范，确保数据完整性、保密性、加强数据隔离，同时提供数据备份恢复机制，保障农业数据安全</t>
  </si>
  <si>
    <t>（五）</t>
  </si>
  <si>
    <t>数据可视化系统(新增)</t>
  </si>
  <si>
    <t>数据集管理</t>
  </si>
  <si>
    <t>数据集是系统中承载数据、使用数据、管理数据的基础，同样也是构建数据分析的基础。您可以通俗地将其理解为数据库表。在数据集模块，主要可以进行数据接入，创建不同类型的数据集，对数据集进行查看、数据更新、权限设置等管理操作。基于数据集，可以进一步开展分析卡片的制作、通过智能ETL进行数据处理、创建视图数据集等。</t>
  </si>
  <si>
    <t>数据账户</t>
  </si>
  <si>
    <t>数据账户是用于连接数据库（服务）的通行凭证。通过数据账户，可以快速的进行数据库连接，获取数据库中的表信息，进行数据集的创建。通过数据账户所有者和使用者的权限分离，可以满足企业不同用户的数据账户管理需求。</t>
  </si>
  <si>
    <t>智能ETL</t>
  </si>
  <si>
    <t>智能ETL 是观远数据业内首创智能数据准备（Smart ETL，也称智能ETL、ETL），可达到专业级的数据处理效果，旨在让用户在数据分析、数据可视化制作前，能够对数据集进行易操作、低门槛、智能化的高效数据处理，使数据经过清洗、转换、装载后得到对终端业务人员更有效的数据集。</t>
  </si>
  <si>
    <t>数据权限模板</t>
  </si>
  <si>
    <t>数据权限模板是批量设置数据集行列权限的便捷功能，通过模板即可快速设置多个数据集的权限规则。</t>
  </si>
  <si>
    <t>数据分析及可视化</t>
  </si>
  <si>
    <t>可视化分析</t>
  </si>
  <si>
    <t>平台内置丰富的可视化图表工具，借助于图形化工具，可以通过拖拉拽方式快速生成复杂的报表，仪表盘，数据门户，数据大屏，驾驶舱等数据应用，直观地传达关键的方面与特征，从而实现对于各类复杂、抽象、缺乏联系的数据集的深入洞察。</t>
  </si>
  <si>
    <t>订阅分发与预警</t>
  </si>
  <si>
    <t>订阅</t>
  </si>
  <si>
    <t>用户可以订阅BI系统中的内容，主要包含页面、卡片、数据集等。资源的所有者，可以设置资源订阅。订阅的接收方式可以为邮件、企业微信、钉钉、云之家、泛微、飞书等，支持数据更新后和定时执行两种触发方式。</t>
  </si>
  <si>
    <t>预警</t>
  </si>
  <si>
    <t>预警，是当卡片内维度或数值达到某一设定的条件时，平台第一时间告知用户数据异常的信号。该功能可以帮助用户及时做出决策、反馈。资源的所有者可设置预警，预警的接收方式可以为邮件、企业微信、钉钉、飞书、泛微OA、云之家等消息推送。预警支持周期执行或数据更新后执行。</t>
  </si>
  <si>
    <t>（六）</t>
  </si>
  <si>
    <t>基础底座(新增)</t>
  </si>
  <si>
    <t>可视化安装部署套件</t>
  </si>
  <si>
    <t>提供大数据集群和服务安装部署以及配置管理，集群管理，服务管理，监控运维。可实现大数据整个数据产品体系界面化向导式的快速安装部署，统一安全管控和图形化运维管理监控能力</t>
  </si>
  <si>
    <t>集群管理</t>
  </si>
  <si>
    <t>支持对集群节点统一管理，为便于用户对集群节点及节点上承载的服务组件的管理，提供集群节点增删、节点的资源监控和管理、节点上承载的各大数据服务组件的管理等</t>
  </si>
  <si>
    <t>服务管理</t>
  </si>
  <si>
    <t>提供服务管理功能，支持服务的概览，服务资源管理，服务参数配置，服务组件管理，另外支持启停、扩缩容等操作。</t>
  </si>
  <si>
    <t>告警管理</t>
  </si>
  <si>
    <t>服务提供告警模板设置，告警对象，告警通道的设置。提供服务可用，资源，性能等丰富指标以及告警方式，用户可根据需要灵活方便的配置告警。</t>
  </si>
  <si>
    <t>用户中心</t>
  </si>
  <si>
    <t>用户与角色管理</t>
  </si>
  <si>
    <t>服务支持用户进行管理，允许添加删除用户，并为用户授予具体对应的角色，授权后，该用户将有该角色拥有的权限</t>
  </si>
  <si>
    <t>菜单管理</t>
  </si>
  <si>
    <t>服务支持对菜单进行统一管理，支持菜单的新增，修改，删除。</t>
  </si>
  <si>
    <t>权限管理</t>
  </si>
  <si>
    <t>服务支持细粒度的权限管控能力，实现字段级别的数据权限安全管控，为用户数据安全保驾护航</t>
  </si>
  <si>
    <t>单点登录</t>
  </si>
  <si>
    <t>集成基于CAS的单点登录方案，实现所有服务的统一单点登录。</t>
  </si>
  <si>
    <t>应用同步</t>
  </si>
  <si>
    <t>服务提供一站式用户管理能力，用户新增、用户同步、用户权限管理等功能；</t>
  </si>
  <si>
    <t>数据模型规范</t>
  </si>
  <si>
    <t>定义数据分层原则，数据表命名标准，数据字段命名标准等，保证农业数仓的规范，提高数据质量</t>
  </si>
  <si>
    <t>数据安全标准</t>
  </si>
  <si>
    <t>数据访问规范</t>
  </si>
  <si>
    <t>定义对数据和系统的访问权限，确保只有授权用户可以访问敏感信息</t>
  </si>
  <si>
    <t>数据加密标准</t>
  </si>
  <si>
    <t>规定在数据传输和存储过程中的加密算法和标准</t>
  </si>
  <si>
    <t>数据质量标准</t>
  </si>
  <si>
    <t>数据清洗标准</t>
  </si>
  <si>
    <t>定义数据清洗和修复的流程，确保数据的准确性和完整性。</t>
  </si>
  <si>
    <t>元数据管理标准</t>
  </si>
  <si>
    <t>规定如何定义、维护和使用元数据，以支持数据质量和数据治理。</t>
  </si>
  <si>
    <t>数据集成标准</t>
  </si>
  <si>
    <t>ETL标准</t>
  </si>
  <si>
    <t>定义ETL（抽取、转换、加载）过程的规范，以确保数据流的有效性和效率</t>
  </si>
  <si>
    <t>农业指标数据管理规范</t>
  </si>
  <si>
    <t>实现农业数据指标规范管理，标准化指标定义和管理，降低农业数据指标使用成本，提高指标数据质量和共享效率。</t>
  </si>
  <si>
    <t>农业农村数据标准制定</t>
  </si>
  <si>
    <t>农业农村数据标准包括人产地村政五方面的数据标准化，可以提高数据一致性、质量，促进数据共享，支持决策制定，推动数字农业发展。</t>
  </si>
  <si>
    <t>系统对接</t>
  </si>
  <si>
    <t>现有业务系统对接适配</t>
  </si>
  <si>
    <t>业务系统数据对接</t>
  </si>
  <si>
    <t>现有农业相关业务系统业务流程梳理，系统集成以及数据对接</t>
  </si>
  <si>
    <t>数据中心建设</t>
  </si>
  <si>
    <t>农业农村主题库</t>
  </si>
  <si>
    <t>种业主题库</t>
  </si>
  <si>
    <t>通过对种业管理体系数据、种质资源及保护单位数据、品种审定数据、品种权和专利数据、种业展示示范基地数据、生产经营备案数据、作物和种畜禽生产供应情况等数据进行数据汇聚形成种业主题库。</t>
  </si>
  <si>
    <t>种植业主题库</t>
  </si>
  <si>
    <t>通过对农作物播种面积及构成数据、农业作物产量及指数数据、主要农作物播种面积、特色农产品种植面积及产量数据、土肥统计数据、肥料登记数据、测土配方等数据进行数据汇聚形成种植业主题库。</t>
  </si>
  <si>
    <t>农产品价格行情主题库</t>
  </si>
  <si>
    <t>通过对价格分析和监测预警数据、农业统计和农业农村信息化等数据进行数据汇聚形成农产品价格行情主题库。
</t>
  </si>
  <si>
    <t>市场信息主题库</t>
  </si>
  <si>
    <t>通过对价格分析和监测预警数据、农业统计和农业农村信息化等数据进行数据汇聚形成市场信息主题库。</t>
  </si>
  <si>
    <t>农产品生产主题库</t>
  </si>
  <si>
    <t>通过对两区划定数据（粮食生产功能区和重要农产品生产保护区）、农产品生产供应数据、农产品质量安全数据等数据进行数据汇聚形成农产品生产主题库。</t>
  </si>
  <si>
    <t>农产品品牌主题库</t>
  </si>
  <si>
    <t>建设青岛涉农中国驰名商标、“三品一标”（无公害农产品、绿色食品、有机农产品和农产品地理标志）品牌数据，对农产品生产区、国家农业示范区的大型基地，围绕重点产业和领域，集成熟化节本增效技术和产品。</t>
  </si>
  <si>
    <t>高标准农田建设主题库</t>
  </si>
  <si>
    <t>近年以来高标准农田建设所有工程的项目审批、项目预算、工程量清单、招标采购、项目合同、竣工验收等数据。</t>
  </si>
  <si>
    <t>乡村治理主题库</t>
  </si>
  <si>
    <t>通过对基层治理数据、基础设施和公共服务等数据进行数据汇聚形成乡村治理主题库。</t>
  </si>
  <si>
    <t>人居环境治理主题库</t>
  </si>
  <si>
    <t>人居环境主题库涵盖居住环境基础设施、生态环境等相关信息，如道路硬化、农村水资源、垃圾处理、厕所整改、生态环境监测(生活污染、空气监测、水质监测)等数据归集建库。</t>
  </si>
  <si>
    <t>农业专题库</t>
  </si>
  <si>
    <t>农业农村一张图专题</t>
  </si>
  <si>
    <t>通过专题业务调研分析、数据模型设计和数据可视化分析，以“一张图”的模式，对种植业、畜牧业、渔业、种业、农业自然资源、农村集体资产、示范区养老、示范区幼教等业务方向进行综合展示。</t>
  </si>
  <si>
    <t>乡村治理与美丽乡村专题</t>
  </si>
  <si>
    <t>通过专题业务调研分析、数据模型设计和数据可视化分析，在范围内深入调研和分析典型数字乡村，面向农村基层治理、人居环境、乡村信息化3个领域，为数字乡村发展提供决策依据和参考，以数据赋能农业农村现代化，实现乡村公共服务和数字化水平提升。</t>
  </si>
  <si>
    <t>农业经营主体监管专题</t>
  </si>
  <si>
    <t>通过专题业务调研分析、数据模型设计和数据可视化分析，针对农业经营主体，包括种植业、种业、畜牧业、屠宰兽医业、渔业、农机业、农医药业等行业专业大户、家庭农场、农民合作社、农业产业化龙头企业等，构建农业经营主体基本信息、生产信息、信用模型评价，及时预警和防范企业风险，为企业安全监管、补贴发放、金融信贷等相关业务提供数据支撑和决策依据。</t>
  </si>
  <si>
    <t>农业植保和病虫疫情防控专题</t>
  </si>
  <si>
    <t>通过专题业务调研分析、数据模型设计和数据可视化分析，针对主要农业有害生物数据进行汇总分析和查询、GIS分析演示，发布预报信息，以及相关政策和知识介绍，为政府摸清农业植保和病虫害底数、防控成效动态监测及制定联防联治、群防群治策略提供分析决策依据</t>
  </si>
  <si>
    <t>土壤普查专题</t>
  </si>
  <si>
    <t>通过专题业务调研分析、数据模型设计和数据可视化分析，实现对青岛土壤情况进行精准管理，包括土壤性状普查、土壤类型普查、土壤立地条件普查、土壤利用情况普查、土壤数据库和土壤样品库构建、土壤质量状况分析、普查成果汇交汇总等，将土壤专题数据的制作方案与操作流程进行标准化、模块化处理，让土壤数据数字化、智慧化，促进我国土壤健康，为深入实施“藏粮于地、藏粮于技”提供服务支撑。</t>
  </si>
  <si>
    <t>农业农村指标体系建设</t>
  </si>
  <si>
    <t>通过人产地村镇5类应用场景的专题业务调研分析、业务梳理，从业务目标——业务策略——效果衡量进行拆解，构建覆盖农业各场景的指标体系，支撑业务全生命周期过程的数据化管理，实现数据驱动业务优化</t>
  </si>
  <si>
    <t>AI算法模型服务</t>
  </si>
  <si>
    <t>智慧种植</t>
  </si>
  <si>
    <t>葡萄串计数</t>
  </si>
  <si>
    <t>需采购训练数据。该服务可以对葡萄串数量进行快速计数。通过向服务接口上传通过拍照获得的葡萄作物图片，算法服务可以对图片中的葡萄果实串及套袋数量进行快速计数，并输出具体的果实串、套袋数量及位置信息。</t>
  </si>
  <si>
    <t>葡萄病害识别</t>
  </si>
  <si>
    <t>需采购训练数据。该服务可以对葡萄种植环节中的常见病害进行有效的识别。通过向服务接口上传拍下来的葡萄图片，算法服务可以对图片中可能存在的葡萄病害进行识别并返回对应的病害识别结果。</t>
  </si>
  <si>
    <t>葡萄花穗识别</t>
  </si>
  <si>
    <t>需采购训练数据。采用图像算法进行花穗开花比例的分类识别，分成0-25%，25-50%，50-90%，90%以上四个开花比例类别。</t>
  </si>
  <si>
    <t>茶芽识别</t>
  </si>
  <si>
    <t>需采购训练数据。该服务可以对茶叶生长时的茶芽种类进行识别，通过上传对茶园中茶叶的拍照图片，可以识别茶叶当前的生长状态。算法服务可以识别出图像中的茶芽的三种类型，并且可以返回每个类型的坐标。当前可识别的类型包括：单芽、一芽一叶、一芽两叶。</t>
  </si>
  <si>
    <t>茶叶病虫害识别</t>
  </si>
  <si>
    <t>需采购训练数据。该服务可以对茶叶种植环节中的茶叶易得病虫害进行有效的识别。通过向服务接口上传拍下来的茶叶图片，算法服务可以对图片中可能存在的茶叶病虫害进行识别并返回对应的病虫害识别结果，同时也会返回图像中病虫害特征的坐标。</t>
  </si>
  <si>
    <t>小麦病虫害识别</t>
  </si>
  <si>
    <t>需采购训练数据。该服务可以对小麦种植环节中的常见病虫害进行有效的识别。</t>
  </si>
  <si>
    <t>小麦生育期识别</t>
  </si>
  <si>
    <t>需采购训练数据。该服务可以对小麦所处生育期进行有效的识别。</t>
  </si>
  <si>
    <t>玉米病虫害识别</t>
  </si>
  <si>
    <t>需采购训练数据。该服务可以对玉米种植环节中的常见病虫害进行有效的识别。</t>
  </si>
  <si>
    <t>玉米生育期识别</t>
  </si>
  <si>
    <t>需采购训练数据。该服务可以对玉米所处生育期进行有效的识别。</t>
  </si>
  <si>
    <t>智慧种植知识大模型</t>
  </si>
  <si>
    <t>基于大规模语言模型打造的农业智慧种植知识大模型服务。该大模型具备包括小麦、玉米、水稻、葡萄、茶叶等作物在内的专业种植知识，包括施肥、用药、灌溉、病虫害防治等核心内容，可为种植决策提供全方位的知识支撑。</t>
  </si>
  <si>
    <t>烟火检测</t>
  </si>
  <si>
    <t>检测图片中是否发生火灾，并输出烟火的位置。用于森林防火、秸秆焚烧监测、工厂安全管理场景。</t>
  </si>
  <si>
    <t>人体检测</t>
  </si>
  <si>
    <t>基于深度学习技术构建，支持检测人体位置及数量，用于检测人群聚集、人员进入危险区域、侵入禁入区域等情况，及时干预突发事件。</t>
  </si>
  <si>
    <t>车辆占道检测</t>
  </si>
  <si>
    <t>基于深度学习技术构建，支持检测指定场景的车辆及数量，支持自定义禁停区域，对区域车辆出入管理、占道管理、安全管理工作提供辅助。</t>
  </si>
  <si>
    <t>垃圾桶满溢检测</t>
  </si>
  <si>
    <t>基于深度学习技术构建，支持检测指定场景垃圾桶满溢情况，对区域清洁工作进行提醒。</t>
  </si>
  <si>
    <t>人脸检测</t>
  </si>
  <si>
    <t>基于深度学习技术构建，支持检测人脸及数量，在授权情况下基于指定人脸数据库进行人脸匹配。</t>
  </si>
  <si>
    <t>AI服务管理</t>
  </si>
  <si>
    <t>调度监控</t>
  </si>
  <si>
    <t>计算平台提供资源调度管理模块，对算法运行需要的计算、存储资源进行统一管理，实现对资源进行调度配置管理、实时调度监控、集群资源管理，提供资源编排能力和可视化操作界面，保证算法运行环境稳定、可靠及资源的合理分配。调度监控支持实时监控各服务集群部署的人工智能服务数、任务数及当前资源使用量等。</t>
  </si>
  <si>
    <t>调度管理</t>
  </si>
  <si>
    <t>调度管理支持配置各种调度策略，针对不同服务采用不同的计算资源、针对接入用户提供不同的资源策略。</t>
  </si>
  <si>
    <t>集群管理支持配置智能使用的算法集群服务，可按资源所在地区、资源属性等设置资源型号、扩容上下限、内存上下限等。</t>
  </si>
  <si>
    <t>算法服务管理</t>
  </si>
  <si>
    <t>服务概览</t>
  </si>
  <si>
    <t>平台提供模型服务概览功能，可查看模型服务调用次数、平台服务数、调用服务类型占比、最长使用服务等模型服务使用情况。</t>
  </si>
  <si>
    <t>服务告警</t>
  </si>
  <si>
    <t>平台提供服务告警能力，当模型服务出现调用失败等异常情况时进行告警，并可查看日志。</t>
  </si>
  <si>
    <t>计算平台提供算法服务管理模块，支持算法引入部署、算法服务管理、算法服务授权指定角色、算法服务上下架、保障算法服务正常运行，方便平台用户正常调用和平台管理员监控算法服务运行状态。</t>
  </si>
  <si>
    <t>第三方算法服务管理</t>
  </si>
  <si>
    <t>平台支持对第三方模型进行管理，第三方模型通过平台指定的标准规范，可实现遵循云原生技术规范的模型托管。</t>
  </si>
  <si>
    <t>算法应用授权</t>
  </si>
  <si>
    <t>算法在线调试</t>
  </si>
  <si>
    <t>AI数据治理</t>
  </si>
  <si>
    <t>支持多源异构数据接入，包括不同数据来源的图像数据。包括支持目标检测及图像分类图像训练集接入，支持单文件接入、批量文件接入等。</t>
  </si>
  <si>
    <t>训练数据预处理</t>
  </si>
  <si>
    <t>在线标注</t>
  </si>
  <si>
    <t>支持实时在线标注，通过可视化界面，对图片进行目标检测及图像分类标注，包括新增及修改。</t>
  </si>
  <si>
    <t>智能标注</t>
  </si>
  <si>
    <t>支持智能标注，同一个数据集在人工标注20%-30%图片后，可通过模型自主学习，自动完成标注，标注完成后用户进行确认后保存。</t>
  </si>
  <si>
    <t>多人标注</t>
  </si>
  <si>
    <t>支持多人在线同时标注，支持配置管理员角色及标注员角色，对标注进度进行管理。</t>
  </si>
  <si>
    <t>图像算法训练</t>
  </si>
  <si>
    <t>提供对图像数据集的管理能力，支持与数据治理平台打通数据链路，实现对图像数据集的创建、版本管理、编辑。
1） 数据集管理模块，与数据治理平台实现数据链路打通，支持呈现用户在数据治理平台所创建及管理的图像数据集，包括数据集名称、版本、图像文件数量等；
2） 数据集管理操作，用户可在数据集管理页面，针对单个数据集发起管理请求，点击相应操作按钮后，跳转至数据治理平台进行实际操作；
3） 针对单个数据集的相关操作，在跳转数据治理平台时，支持同时定位到目标数据集。</t>
  </si>
  <si>
    <t>模型管理</t>
  </si>
  <si>
    <t>支持创建及删除模型、编辑模型信息，对同一模型可创建多个模型版本。
1） 创建模型，用户可创建新模型，对模型名称及模型描述进行编辑；
2） 模型版本管理，用户可针对同一模型创建不同版本，不同版本支持不同的训练配置；
3） 模型删除，对于未发布为服务的模型，可进行删除操作，已发布为服务的模型，下线服务后可进行删除操作。</t>
  </si>
  <si>
    <t>模型训练</t>
  </si>
  <si>
    <t>支持目标检测及图像分类模型的个性化训练，支持配置精度、部署方式等核心训练参数，训练进度可视化。
1） 精度配置，支持选择高精度、高性能两种类型，适应不同场景对精度及性能的要求；
2） 训练数据，支持直接选取同数据集、同版本、跨数据集、跨版本数据进行组合训练，支持根据标签进行指定数据选择；
3） 部署方式，提供两类方式供选择，包括适用于云端发布的模型配置、本地部署的模型配置；
4） 训练进度可视化，通过进度条形式呈现当前模型训练进度，呈现模型训练状态，包括未训练、训练中、训练成功等。</t>
  </si>
  <si>
    <t>模型评估</t>
  </si>
  <si>
    <t>支持在模型训练成功后，自动生成模型评估报告，基于业界通用的mAP、F1-Score、混淆矩阵等指标对模型效果进行量化、可视化评估，并对模型识别错误的样例进行分析。
1）目标检测模型评估，提供包括mAP@0.5、F1-score、精确率、召回率、分类AP等指标进行训练效果评估；
2）图像分类模型评估，提供包括准确率、F1-score、精确率、召回率、分类等指标进行训练效果评估；</t>
  </si>
  <si>
    <t>模型校验</t>
  </si>
  <si>
    <t>支持在模型训练成功后，通过在线可视化界面，上传图片对模型进行实时效果测试，支持单图片校验、批量校验。
1） 测试集校验，支持查看模型在训练过程中对测试集的校验结果；
2） 上传图片校验，支持上传自定义图片，对训练成功的指定模型进行在线校验；
3） 批量校验，支持指定数据集作为校验数据，使用训练成功的指定模型对数据集内的图片进行批量校验。</t>
  </si>
  <si>
    <t>模型发布</t>
  </si>
  <si>
    <t>新模型服务发布</t>
  </si>
  <si>
    <t>支持在模型训练成果后，将模型发布为云端服务或本地化部署服务，同时支持后续模型版本的替换更新。 服务发布，支持自定义服务名称、服务描述、服务接口地址后缀，选择指定模型及版本进行发布。</t>
  </si>
  <si>
    <t>服务版本更新</t>
  </si>
  <si>
    <t>服务版本更新，对于已发布的服务，支持在不变更服务接口地址的情况下，选择指定模型的不同版本进行替换升级。</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</si>
</sst>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_ "/>
    <numFmt numFmtId="165" formatCode="_ * #,##0.00_ ;_ * \-#,##0.00_ ;_ * &quot;-&quot;??_ ;_ @_ "/>
    <numFmt numFmtId="166" formatCode="0.0"/>
    <numFmt numFmtId="167" formatCode="0.00_);[Red]\(0.00\)"/>
    <numFmt numFmtId="168" formatCode="_ * #,##0_ ;_ * \-#,##0_ ;_ * &quot;-&quot;??_ ;_ @_ "/>
    <numFmt numFmtId="169" formatCode="0_);[Red]\(0\)"/>
  </numFmts>
  <fonts count="56">
    <font>
      <sz val="12"/>
      <color theme="1"/>
      <name val="等线"/>
      <family val="2"/>
      <charset val="134"/>
      <scheme val="minor"/>
    </font>
    <font>
      <sz val="9"/>
      <name val="等线"/>
      <family val="2"/>
      <charset val="134"/>
      <scheme val="minor"/>
    </font>
    <font>
      <u/>
      <sz val="10"/>
      <color theme="10"/>
      <name val="等线"/>
      <family val="2"/>
      <charset val="134"/>
      <scheme val="minor"/>
    </font>
    <font>
      <sz val="10"/>
      <color theme="1"/>
      <name val="等线"/>
      <family val="2"/>
      <charset val="134"/>
      <scheme val="minor"/>
    </font>
    <font>
      <b/>
      <sz val="11"/>
      <color rgb="FF000000"/>
      <name val="宋体"/>
    </font>
    <font>
      <b/>
      <sz val="10"/>
      <color rgb="FF000000"/>
      <name val="宋体"/>
    </font>
    <font>
      <sz val="11"/>
      <color rgb="FF000000"/>
      <name val="宋体"/>
    </font>
    <font>
      <sz val="10"/>
      <color rgb="FF000000"/>
      <name val="宋体"/>
    </font>
    <font>
      <sz val="12"/>
      <color rgb="FF000000"/>
      <name val="等线"/>
    </font>
    <font>
      <b/>
      <sz val="14"/>
      <color rgb="FF000000"/>
      <name val="宋体"/>
    </font>
    <font>
      <b/>
      <sz val="12"/>
      <color rgb="FF000000"/>
      <name val="宋体"/>
    </font>
    <font>
      <b/>
      <sz val="11"/>
      <color rgb="FF000000"/>
      <name val="等线"/>
    </font>
    <font>
      <b/>
      <sz val="12"/>
      <color rgb="FF000000"/>
      <name val="等线"/>
    </font>
    <font>
      <sz val="10"/>
      <color rgb="FF000000"/>
      <name val="华文楷体"/>
    </font>
    <font>
      <sz val="10"/>
      <color rgb="FF000000"/>
      <name val="微软雅黑"/>
    </font>
    <font>
      <sz val="10"/>
      <color rgb="FF0F0F0F"/>
      <name val="宋体"/>
    </font>
    <font>
      <sz val="10"/>
    </font>
    <font>
      <sz val="11"/>
      <color rgb="FF000000"/>
      <name val="宋体"/>
    </font>
    <font>
      <sz val="10"/>
      <color rgb="FF000000"/>
      <name val="宋体"/>
    </font>
    <font>
      <sz val="10"/>
      <color rgb="FF000000"/>
      <name val="宋体"/>
    </font>
    <font>
      <sz val="10"/>
      <color rgb="FF000000"/>
      <name val="宋体"/>
    </font>
    <font>
      <sz val="10"/>
      <color rgb="FF000000"/>
      <name val="宋体"/>
    </font>
    <font>
      <sz val="10"/>
      <color rgb="FF000000"/>
      <name val="宋体"/>
    </font>
    <font>
      <sz val="10"/>
      <color rgb="FF000000"/>
      <name val="宋体"/>
    </font>
    <font>
      <sz val="10"/>
      <color rgb="FF000000"/>
      <name val="宋体"/>
    </font>
    <font>
      <sz val="10"/>
      <color rgb="FF000000"/>
      <name val="宋体"/>
    </font>
    <font>
      <sz val="10"/>
      <color rgb="FF000000"/>
      <name val="宋体"/>
    </font>
    <font>
      <sz val="10"/>
      <color rgb="FF000000"/>
      <name val="宋体"/>
    </font>
    <font>
      <sz val="10"/>
      <color rgb="FF000000"/>
      <name val="宋体"/>
    </font>
    <font>
      <sz val="10"/>
      <color rgb="FF000000"/>
      <name val="宋体"/>
    </font>
    <font>
      <sz val="10"/>
      <color rgb="FF000000"/>
      <name val="宋体"/>
    </font>
    <font>
      <sz val="10"/>
      <color rgb="FF000000"/>
      <name val="宋体"/>
    </font>
    <font>
      <sz val="10"/>
      <color rgb="FF000000"/>
      <name val="宋体"/>
    </font>
    <font>
      <sz val="10"/>
      <color rgb="FF000000"/>
      <name val="宋体"/>
    </font>
    <font>
      <sz val="10"/>
      <color rgb="FF000000"/>
      <name val="宋体"/>
    </font>
    <font>
      <sz val="10"/>
      <color rgb="FF000000"/>
      <name val="宋体"/>
    </font>
    <font>
      <sz val="10"/>
      <color rgb="FF000000"/>
      <name val="宋体"/>
    </font>
    <font>
      <sz val="10"/>
      <color rgb="FF000000"/>
      <name val="宋体"/>
    </font>
    <font>
      <sz val="10"/>
      <color rgb="FF000000"/>
      <name val="宋体"/>
    </font>
    <font>
      <sz val="10"/>
      <color rgb="FF000000"/>
      <name val="宋体"/>
    </font>
    <font>
      <sz val="10"/>
      <color rgb="FF000000"/>
      <name val="宋体"/>
    </font>
    <font>
      <sz val="10"/>
      <color rgb="FF000000"/>
      <name val="宋体"/>
    </font>
    <font>
      <sz val="10"/>
      <color rgb="FF000000"/>
      <name val="宋体"/>
    </font>
    <font>
      <sz val="10"/>
      <color rgb="FF000000"/>
      <name val="宋体"/>
    </font>
    <font>
      <sz val="10"/>
      <color rgb="FF000000"/>
      <name val="宋体"/>
    </font>
    <font>
      <sz val="10"/>
      <color rgb="FF000000"/>
      <name val="宋体"/>
    </font>
    <font>
      <sz val="10"/>
      <color rgb="FF000000"/>
      <name val="宋体"/>
    </font>
    <font>
      <sz val="10"/>
      <color rgb="FF000000"/>
      <name val="宋体"/>
    </font>
    <font>
      <sz val="10"/>
      <color rgb="FF000000"/>
      <name val="宋体"/>
    </font>
    <font>
      <sz val="10"/>
      <color rgb="FF000000"/>
      <name val="宋体"/>
    </font>
    <font>
      <sz val="10"/>
      <color rgb="FF000000"/>
      <name val="宋体"/>
    </font>
    <font>
      <sz val="10"/>
      <color rgb="FF000000"/>
      <name val="宋体"/>
    </font>
    <font>
      <sz val="10"/>
      <color rgb="FF000000"/>
      <name val="宋体"/>
    </font>
    <font>
      <sz val="10"/>
      <color rgb="FF000000"/>
      <name val="宋体"/>
    </font>
    <font>
      <sz val="10"/>
      <color rgb="FF000000"/>
      <name val="宋体"/>
    </font>
    <font>
      <sz val="10"/>
      <color rgb="FF000000"/>
      <name val="宋体"/>
    </font>
  </fonts>
  <fills count="8">
    <fill>
      <patternFill patternType="none"/>
    </fill>
    <fill>
      <patternFill patternType="gray125"/>
    </fill>
    <fill>
      <patternFill patternType="solid">
        <fgColor rgb="FFFFFF00"/>
      </patternFill>
    </fill>
    <fill>
      <patternFill patternType="solid">
        <fgColor rgb="FFFCE4D6"/>
      </patternFill>
    </fill>
    <fill>
      <patternFill patternType="solid">
        <fgColor rgb="FFDAE3F4"/>
      </patternFill>
    </fill>
    <fill>
      <patternFill patternType="solid">
        <fgColor rgb="FFFBE5D5"/>
      </patternFill>
    </fill>
    <fill>
      <patternFill patternType="solid">
        <fgColor rgb="FFD6DCE4"/>
      </patternFill>
    </fill>
    <fill>
      <patternFill patternType="solid">
        <fgColor rgb="FFFFFFFF"/>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288">
    <xf numFmtId="0" fontId="0" fillId="0" borderId="0" xfId="0">
      <alignment vertical="center"/>
    </xf>
    <xf numFmtId="0" fontId="2" fillId="0" borderId="0" xfId="1">
      <alignment vertical="center"/>
    </xf>
    <xf numFmtId="0" fontId="3" fillId="0" borderId="0" xfId="0" quotePrefix="1">
      <alignment vertical="center"/>
    </xf>
    <xf numFmtId="0" fontId="3" fillId="0" borderId="0" xfId="0">
      <alignment vertical="center" wrapText="1"/>
    </xf>
    <xf numFmtId="0" fontId="3" fillId="0" borderId="0" xfId="0">
      <alignment vertical="center"/>
    </xf>
    <xf numFmtId="164" fontId="4" fillId="0" borderId="1" xfId="0" applyNumberFormat="1" applyFont="1" applyBorder="1" applyProtection="1">
      <alignment horizontal="general" vertical="center" wrapText="1"/>
    </xf>
    <xf numFmtId="0" fontId="5" fillId="0" borderId="1" xfId="0" applyFont="1" applyBorder="1" applyProtection="1">
      <alignment horizontal="center" vertical="center" wrapText="1"/>
    </xf>
    <xf numFmtId="0" fontId="4" fillId="0" borderId="1" xfId="0" applyFont="1" applyBorder="1" applyProtection="1">
      <alignment horizontal="center" vertical="center" wrapText="1"/>
    </xf>
    <xf numFmtId="0" fontId="4" fillId="0" borderId="1" xfId="0" applyFont="1" applyBorder="1" applyProtection="1">
      <alignment horizontal="general" vertical="center" wrapText="1"/>
    </xf>
    <xf numFmtId="0" fontId="6" fillId="0" borderId="1" xfId="0" applyFont="1" applyBorder="1" applyProtection="1">
      <alignment horizontal="center" vertical="center" wrapText="1"/>
    </xf>
    <xf numFmtId="4" fontId="4" fillId="0" borderId="1" xfId="0" applyNumberFormat="1" applyFont="1" applyBorder="1" applyProtection="1">
      <alignment horizontal="center" vertical="center" wrapText="1"/>
    </xf>
    <xf numFmtId="0" fontId="6" fillId="0" borderId="1" xfId="0" applyFont="1" applyBorder="1" applyProtection="1">
      <alignment horizontal="general" vertical="center" wrapText="1"/>
    </xf>
    <xf numFmtId="4" fontId="6" fillId="0" borderId="1" xfId="0" applyNumberFormat="1" applyFont="1" applyBorder="1" applyProtection="1">
      <alignment horizontal="center" vertical="center" wrapText="1"/>
    </xf>
    <xf numFmtId="3" fontId="7" fillId="0" borderId="1" xfId="0" applyNumberFormat="1" applyFont="1" applyBorder="1" applyProtection="1">
      <alignment horizontal="center" vertical="center" wrapText="1"/>
    </xf>
    <xf numFmtId="4" fontId="7" fillId="0" borderId="1" xfId="0" applyNumberFormat="1" applyFont="1" applyBorder="1" applyProtection="1">
      <alignment horizontal="center" vertical="center" wrapText="1"/>
    </xf>
    <xf numFmtId="0" fontId="7" fillId="0" borderId="1" xfId="0" applyFont="1" applyBorder="1" applyProtection="1">
      <alignment horizontal="general" vertical="center" wrapText="1"/>
    </xf>
    <xf numFmtId="0" fontId="7" fillId="0" borderId="1" xfId="0" applyFont="1" applyBorder="1" applyProtection="1">
      <alignment horizontal="center" vertical="center" wrapText="1"/>
    </xf>
    <xf numFmtId="0" fontId="5" fillId="0" borderId="1" xfId="0" applyFont="1" applyBorder="1" applyProtection="1">
      <alignment horizontal="general" vertical="center" wrapText="1"/>
    </xf>
    <xf numFmtId="4" fontId="5" fillId="0" borderId="1" xfId="0" applyNumberFormat="1" applyFont="1" applyBorder="1" applyProtection="1">
      <alignment horizontal="center" vertical="center" wrapText="1"/>
    </xf>
    <xf numFmtId="3" fontId="5" fillId="0" borderId="1" xfId="0" applyNumberFormat="1" applyFont="1" applyBorder="1" applyProtection="1">
      <alignment horizontal="center" vertical="center" wrapText="1"/>
    </xf>
    <xf numFmtId="0" fontId="5" fillId="0" borderId="1" xfId="0" applyFont="1" applyBorder="1" applyProtection="1">
      <alignment horizontal="justify" vertical="center" wrapText="1"/>
    </xf>
    <xf numFmtId="4" fontId="4" fillId="0" borderId="1" xfId="0" applyNumberFormat="1" applyFont="1" applyBorder="1" applyProtection="1">
      <alignment horizontal="general" vertical="center" wrapText="1"/>
    </xf>
    <xf numFmtId="4" fontId="5" fillId="0" borderId="1" xfId="0" applyNumberFormat="1" applyFont="1" applyBorder="1" applyProtection="1">
      <alignment horizontal="right" vertical="center" wrapText="1"/>
    </xf>
    <xf numFmtId="0" fontId="6" fillId="0" borderId="0" xfId="0" applyFont="1">
      <alignment horizontal="general" vertical="center" wrapText="1"/>
    </xf>
    <xf numFmtId="0" fontId="7" fillId="0" borderId="1" xfId="0" applyFont="1" applyBorder="1" applyProtection="1">
      <alignment horizontal="general" vertical="center" wrapText="1"/>
    </xf>
    <xf numFmtId="0" fontId="7" fillId="0" borderId="1" xfId="0" applyFont="1" applyBorder="1" applyProtection="1">
      <alignment horizontal="general" vertical="center" wrapText="1"/>
    </xf>
    <xf numFmtId="0" fontId="7" fillId="0" borderId="1" xfId="0" applyFont="1" applyBorder="1" applyProtection="1">
      <alignment horizontal="general" vertical="center" wrapText="1"/>
    </xf>
    <xf numFmtId="0" fontId="7" fillId="0" borderId="1" xfId="0" applyFont="1" applyBorder="1" applyProtection="1">
      <alignment horizontal="general" vertical="center" wrapText="1"/>
    </xf>
    <xf numFmtId="0" fontId="7" fillId="0" borderId="1" xfId="0" applyFont="1" applyBorder="1" applyProtection="1">
      <alignment horizontal="general" vertical="center" wrapText="1"/>
    </xf>
    <xf numFmtId="4" fontId="8" fillId="0" borderId="0" xfId="0" applyNumberFormat="1" applyFont="1">
      <alignment horizontal="general" vertical="center"/>
    </xf>
    <xf numFmtId="164" fontId="8" fillId="0" borderId="0" xfId="0" applyNumberFormat="1" applyFont="1">
      <alignment horizontal="general" vertical="center"/>
    </xf>
    <xf numFmtId="0" fontId="5" fillId="0" borderId="2" xfId="0" applyFont="1" applyBorder="1" applyProtection="1">
      <alignment horizontal="center" vertical="center" wrapText="1"/>
    </xf>
    <xf numFmtId="0" fontId="7" fillId="0" borderId="3" xfId="0" applyFont="1" applyBorder="1" applyProtection="1">
      <alignment horizontal="center" vertical="center" wrapText="1"/>
    </xf>
    <xf numFmtId="0" fontId="6" fillId="2" borderId="1" xfId="0" applyFont="1" applyFill="1" applyBorder="1" applyProtection="1">
      <alignment horizontal="general" vertical="center" wrapText="1"/>
    </xf>
    <xf numFmtId="0" fontId="6" fillId="2" borderId="1" xfId="0" applyFont="1" applyFill="1" applyBorder="1" applyProtection="1">
      <alignment horizontal="center" vertical="center" wrapText="1"/>
    </xf>
    <xf numFmtId="4" fontId="6" fillId="2" borderId="1" xfId="0" applyNumberFormat="1" applyFont="1" applyFill="1" applyBorder="1" applyProtection="1">
      <alignment horizontal="center" vertical="center" wrapText="1"/>
    </xf>
    <xf numFmtId="0" fontId="5" fillId="2" borderId="1" xfId="0" applyFont="1" applyFill="1" applyBorder="1" applyProtection="1">
      <alignment horizontal="center" vertical="center" wrapText="1"/>
    </xf>
    <xf numFmtId="0" fontId="5" fillId="2" borderId="1" xfId="0" applyFont="1" applyFill="1" applyBorder="1" applyProtection="1">
      <alignment horizontal="justify" vertical="center" wrapText="1"/>
    </xf>
    <xf numFmtId="3" fontId="7" fillId="2" borderId="1" xfId="0" applyNumberFormat="1" applyFont="1" applyFill="1" applyBorder="1" applyProtection="1">
      <alignment horizontal="center" vertical="center" wrapText="1"/>
    </xf>
    <xf numFmtId="4" fontId="4" fillId="2" borderId="1" xfId="0" applyNumberFormat="1" applyFont="1" applyFill="1" applyBorder="1" applyProtection="1">
      <alignment horizontal="general" vertical="center" wrapText="1"/>
    </xf>
    <xf numFmtId="0" fontId="7" fillId="2" borderId="1" xfId="0" applyFont="1" applyFill="1" applyBorder="1" applyProtection="1">
      <alignment horizontal="center" vertical="center" wrapText="1"/>
    </xf>
    <xf numFmtId="0" fontId="7" fillId="2" borderId="1" xfId="0" applyFont="1" applyFill="1" applyBorder="1" applyProtection="1">
      <alignment horizontal="justify" vertical="center" wrapText="1"/>
    </xf>
    <xf numFmtId="4" fontId="6" fillId="2" borderId="1" xfId="0" applyNumberFormat="1" applyFont="1" applyFill="1" applyBorder="1" applyProtection="1">
      <alignment horizontal="general" vertical="center" wrapText="1"/>
    </xf>
    <xf numFmtId="0" fontId="7" fillId="2" borderId="1" xfId="0" applyFont="1" applyFill="1" applyBorder="1" applyProtection="1">
      <alignment horizontal="justify" vertical="center" wrapText="1"/>
    </xf>
    <xf numFmtId="0" fontId="7" fillId="2" borderId="1" xfId="0" applyFont="1" applyFill="1" applyBorder="1" applyProtection="1">
      <alignment horizontal="justify" vertical="center" wrapText="1"/>
    </xf>
    <xf numFmtId="0" fontId="7" fillId="2" borderId="1" xfId="0" applyFont="1" applyFill="1" applyBorder="1" applyProtection="1">
      <alignment horizontal="justify" vertical="center" wrapText="1"/>
    </xf>
    <xf numFmtId="0" fontId="7" fillId="2" borderId="1" xfId="0" applyFont="1" applyFill="1" applyBorder="1" applyProtection="1">
      <alignment horizontal="justify" vertical="center" wrapText="1"/>
    </xf>
    <xf numFmtId="0" fontId="7" fillId="2" borderId="3" xfId="0" applyFont="1" applyFill="1" applyBorder="1" applyProtection="1">
      <alignment horizontal="center" vertical="center" wrapText="1"/>
    </xf>
    <xf numFmtId="4" fontId="7" fillId="2" borderId="1" xfId="0" applyNumberFormat="1" applyFont="1" applyFill="1" applyBorder="1" applyProtection="1">
      <alignment horizontal="center" vertical="center" wrapText="1"/>
    </xf>
    <xf numFmtId="49" fontId="6" fillId="0" borderId="1" xfId="0" applyNumberFormat="1" applyFont="1" applyBorder="1" applyProtection="1">
      <alignment horizontal="center" vertical="center" wrapText="1"/>
    </xf>
    <xf numFmtId="0" fontId="6" fillId="0" borderId="0" xfId="0" applyFont="1">
      <alignment horizontal="center" vertical="center" wrapText="1"/>
    </xf>
    <xf numFmtId="0" fontId="9" fillId="0" borderId="1" xfId="0" applyFont="1" applyBorder="1" applyProtection="1">
      <alignment horizontal="center" vertical="center" wrapText="1"/>
    </xf>
    <xf numFmtId="0" fontId="5" fillId="0" borderId="1" xfId="0" applyFont="1" applyBorder="1" applyProtection="1">
      <alignment horizontal="center" vertical="center" wrapText="1"/>
    </xf>
    <xf numFmtId="0" fontId="5" fillId="0" borderId="4" xfId="0" applyFont="1" applyBorder="1" applyProtection="1">
      <alignment horizontal="center" vertical="center" wrapText="1"/>
    </xf>
    <xf numFmtId="0" fontId="7" fillId="0" borderId="5" xfId="0" applyFont="1" applyBorder="1" applyProtection="1">
      <alignment horizontal="center" vertical="center" wrapText="1"/>
    </xf>
    <xf numFmtId="0" fontId="7" fillId="2" borderId="5" xfId="0" applyFont="1" applyFill="1" applyBorder="1" applyProtection="1">
      <alignment horizontal="center" vertical="center" wrapText="1"/>
    </xf>
    <xf numFmtId="0" fontId="10" fillId="3" borderId="1" xfId="0" applyFont="1" applyFill="1" applyBorder="1" applyProtection="1">
      <alignment horizontal="center" vertical="center" wrapText="1"/>
    </xf>
    <xf numFmtId="0" fontId="8" fillId="0" borderId="1" xfId="0" applyFont="1" applyBorder="1" applyProtection="1">
      <alignment horizontal="general" vertical="center"/>
    </xf>
    <xf numFmtId="0" fontId="10" fillId="0" borderId="1" xfId="0" applyFont="1" applyBorder="1" applyProtection="1">
      <alignment horizontal="center" vertical="center" wrapText="1"/>
    </xf>
    <xf numFmtId="0" fontId="7" fillId="0" borderId="1" xfId="0" applyFont="1" applyBorder="1" applyProtection="1">
      <alignment horizontal="center" vertical="center" wrapText="1"/>
    </xf>
    <xf numFmtId="0" fontId="10" fillId="4" borderId="1" xfId="0" applyFont="1" applyFill="1" applyBorder="1" applyProtection="1">
      <alignment horizontal="center" vertical="center" wrapText="1"/>
    </xf>
    <xf numFmtId="0" fontId="10" fillId="5" borderId="1" xfId="0" applyFont="1" applyFill="1" applyBorder="1" applyProtection="1">
      <alignment horizontal="center" vertical="center" wrapText="1"/>
    </xf>
    <xf numFmtId="0" fontId="7" fillId="0" borderId="1" xfId="0" applyFont="1" applyBorder="1" applyProtection="1">
      <alignment horizontal="center" vertical="center"/>
    </xf>
    <xf numFmtId="0" fontId="7" fillId="0" borderId="1" xfId="0" applyFont="1" applyBorder="1" applyProtection="1">
      <alignment horizontal="general" vertical="center"/>
    </xf>
    <xf numFmtId="0" fontId="7" fillId="0" borderId="0" xfId="0" applyFont="1">
      <alignment horizontal="general" vertical="center"/>
    </xf>
    <xf numFmtId="0" fontId="7" fillId="0" borderId="1" xfId="0" applyFont="1" applyBorder="1" applyProtection="1">
      <alignment horizontal="general" vertical="center" wrapText="1"/>
    </xf>
    <xf numFmtId="0" fontId="7" fillId="0" borderId="1" xfId="0" applyFont="1" applyBorder="1" applyProtection="1">
      <alignment horizontal="left" vertical="center" wrapText="1"/>
    </xf>
    <xf numFmtId="0" fontId="11" fillId="0" borderId="0" xfId="0" applyFont="1">
      <alignment horizontal="general" vertical="center"/>
    </xf>
    <xf numFmtId="0" fontId="12" fillId="0" borderId="0" xfId="0" applyFont="1">
      <alignment horizontal="general" vertical="center"/>
    </xf>
    <xf numFmtId="0" fontId="10" fillId="5" borderId="1" xfId="0" applyFont="1" applyFill="1" applyBorder="1" applyProtection="1">
      <alignment horizontal="center" vertical="center"/>
    </xf>
    <xf numFmtId="165" fontId="10" fillId="5" borderId="1" xfId="0" applyNumberFormat="1" applyFont="1" applyFill="1" applyBorder="1" applyProtection="1">
      <alignment horizontal="general" vertical="center"/>
    </xf>
    <xf numFmtId="0" fontId="10" fillId="5" borderId="1" xfId="0" applyFont="1" applyFill="1" applyBorder="1" applyProtection="1">
      <alignment horizontal="general" vertical="center"/>
    </xf>
    <xf numFmtId="0" fontId="10" fillId="4" borderId="1" xfId="0" applyFont="1" applyFill="1" applyBorder="1" applyProtection="1">
      <alignment horizontal="center" vertical="center"/>
    </xf>
    <xf numFmtId="165" fontId="10" fillId="4" borderId="1" xfId="0" applyNumberFormat="1" applyFont="1" applyFill="1" applyBorder="1" applyProtection="1">
      <alignment horizontal="general" vertical="center"/>
    </xf>
    <xf numFmtId="0" fontId="7" fillId="5" borderId="1" xfId="0" applyFont="1" applyFill="1" applyBorder="1" applyProtection="1">
      <alignment horizontal="center" vertical="center" wrapText="1"/>
    </xf>
    <xf numFmtId="0" fontId="7" fillId="5" borderId="1" xfId="0" applyFont="1" applyFill="1" applyBorder="1" applyProtection="1">
      <alignment horizontal="center" vertical="center" wrapText="1"/>
    </xf>
    <xf numFmtId="0" fontId="7" fillId="5" borderId="1" xfId="0" applyFont="1" applyFill="1" applyBorder="1" applyProtection="1">
      <alignment horizontal="center" vertical="center"/>
    </xf>
    <xf numFmtId="0" fontId="7" fillId="0" borderId="0" xfId="0" applyFont="1">
      <alignment horizontal="center" vertical="center"/>
    </xf>
    <xf numFmtId="0" fontId="7" fillId="0" borderId="1" xfId="0" applyFont="1" applyBorder="1" applyProtection="1">
      <alignment horizontal="center" vertical="center" wrapText="1"/>
    </xf>
    <xf numFmtId="0" fontId="7" fillId="5" borderId="1" xfId="0" applyFont="1" applyFill="1" applyBorder="1" applyProtection="1">
      <alignment horizontal="left" vertical="center" wrapText="1"/>
    </xf>
    <xf numFmtId="0" fontId="7" fillId="0" borderId="1" xfId="0" applyFont="1" applyBorder="1" applyProtection="1">
      <alignment horizontal="left" vertical="center" wrapText="1"/>
    </xf>
    <xf numFmtId="0" fontId="8" fillId="0" borderId="0" xfId="0" applyFont="1">
      <alignment horizontal="left" vertical="center" wrapText="1"/>
    </xf>
    <xf numFmtId="166" fontId="7" fillId="0" borderId="1" xfId="0" applyNumberFormat="1" applyFont="1" applyBorder="1" applyProtection="1">
      <alignment horizontal="center" vertical="center"/>
    </xf>
    <xf numFmtId="2" fontId="7" fillId="0" borderId="1" xfId="0" applyNumberFormat="1" applyFont="1" applyBorder="1" applyProtection="1">
      <alignment horizontal="center" vertical="center"/>
    </xf>
    <xf numFmtId="165" fontId="7" fillId="0" borderId="1" xfId="0" applyNumberFormat="1" applyFont="1" applyBorder="1" applyProtection="1">
      <alignment horizontal="center" vertical="center"/>
    </xf>
    <xf numFmtId="165" fontId="10" fillId="0" borderId="1" xfId="0" applyNumberFormat="1" applyFont="1" applyBorder="1" applyProtection="1">
      <alignment horizontal="center" vertical="center"/>
    </xf>
    <xf numFmtId="0" fontId="5" fillId="4" borderId="1" xfId="0" applyFont="1" applyFill="1" applyBorder="1" applyProtection="1">
      <alignment horizontal="center" vertical="center" wrapText="1"/>
    </xf>
    <xf numFmtId="0" fontId="7" fillId="0" borderId="6" xfId="0" applyFont="1" applyBorder="1" applyProtection="1">
      <alignment horizontal="center" vertical="center" wrapText="1"/>
    </xf>
    <xf numFmtId="0" fontId="7" fillId="0" borderId="7" xfId="0" applyFont="1" applyBorder="1" applyProtection="1">
      <alignment horizontal="center" vertical="center" wrapText="1"/>
    </xf>
    <xf numFmtId="0" fontId="7" fillId="0" borderId="7" xfId="0" applyFont="1" applyBorder="1" applyProtection="1">
      <alignment horizontal="center" vertical="center" wrapText="1"/>
    </xf>
    <xf numFmtId="0" fontId="7" fillId="0" borderId="6" xfId="0" applyFont="1" applyBorder="1" applyProtection="1">
      <alignment horizontal="general" vertical="center" wrapText="1"/>
    </xf>
    <xf numFmtId="0" fontId="7" fillId="0" borderId="7" xfId="0" applyFont="1" applyBorder="1" applyProtection="1">
      <alignment horizontal="general" vertical="center" wrapText="1"/>
    </xf>
    <xf numFmtId="0" fontId="7" fillId="0" borderId="1" xfId="0" applyFont="1" applyBorder="1" applyProtection="1">
      <alignment horizontal="general" vertical="center" wrapText="1"/>
    </xf>
    <xf numFmtId="0" fontId="5" fillId="4" borderId="1" xfId="0" applyFont="1" applyFill="1" applyBorder="1" applyProtection="1">
      <alignment horizontal="center" vertical="center"/>
    </xf>
    <xf numFmtId="165" fontId="5" fillId="4" borderId="1" xfId="0" applyNumberFormat="1" applyFont="1" applyFill="1" applyBorder="1" applyProtection="1">
      <alignment horizontal="general" vertical="center"/>
    </xf>
    <xf numFmtId="165" fontId="5" fillId="4" borderId="1" xfId="0" applyNumberFormat="1" applyFont="1" applyFill="1" applyBorder="1" applyProtection="1">
      <alignment horizontal="general" vertical="center"/>
    </xf>
    <xf numFmtId="0" fontId="5" fillId="0" borderId="0" xfId="0" applyFont="1">
      <alignment horizontal="general" vertical="center"/>
    </xf>
    <xf numFmtId="0" fontId="7" fillId="0" borderId="0" xfId="0" applyFont="1">
      <alignment horizontal="center" vertical="center" wrapText="1"/>
    </xf>
    <xf numFmtId="0" fontId="7" fillId="0" borderId="0" xfId="0" applyFont="1">
      <alignment horizontal="general" vertical="center" wrapText="1"/>
    </xf>
    <xf numFmtId="165" fontId="7" fillId="0" borderId="0" xfId="0" applyNumberFormat="1" applyFont="1">
      <alignment horizontal="center" vertical="center"/>
    </xf>
    <xf numFmtId="0" fontId="10" fillId="4" borderId="6" xfId="0" applyFont="1" applyFill="1" applyBorder="1" applyProtection="1">
      <alignment horizontal="center" vertical="center" wrapText="1"/>
    </xf>
    <xf numFmtId="165" fontId="10" fillId="4" borderId="6" xfId="0" applyNumberFormat="1" applyFont="1" applyFill="1" applyBorder="1" applyProtection="1">
      <alignment horizontal="center" vertical="center" wrapText="1"/>
    </xf>
    <xf numFmtId="0" fontId="10" fillId="4" borderId="0" xfId="0" applyFont="1" applyFill="1">
      <alignment horizontal="center" vertical="center"/>
    </xf>
    <xf numFmtId="165" fontId="10" fillId="5" borderId="1" xfId="0" applyNumberFormat="1" applyFont="1" applyFill="1" applyBorder="1" applyProtection="1">
      <alignment horizontal="center" vertical="center"/>
    </xf>
    <xf numFmtId="0" fontId="10" fillId="0" borderId="1" xfId="0" applyFont="1" applyBorder="1" applyProtection="1">
      <alignment horizontal="center" vertical="center"/>
    </xf>
    <xf numFmtId="0" fontId="10" fillId="0" borderId="1" xfId="0" applyFont="1" applyBorder="1" applyProtection="1">
      <alignment horizontal="general" vertical="center"/>
    </xf>
    <xf numFmtId="0" fontId="10" fillId="5" borderId="1" xfId="0" applyFont="1" applyFill="1" applyBorder="1" applyProtection="1">
      <alignment horizontal="general" vertical="center" wrapText="1"/>
    </xf>
    <xf numFmtId="0" fontId="7" fillId="0" borderId="1" xfId="0" applyFont="1" applyBorder="1" applyProtection="1">
      <alignment horizontal="left" vertical="top" wrapText="1"/>
    </xf>
    <xf numFmtId="167" fontId="10" fillId="5" borderId="1" xfId="0" applyNumberFormat="1" applyFont="1" applyFill="1" applyBorder="1" applyProtection="1">
      <alignment horizontal="general" vertical="center"/>
    </xf>
    <xf numFmtId="167" fontId="7" fillId="0" borderId="0" xfId="0" applyNumberFormat="1" applyFont="1">
      <alignment horizontal="general" vertical="center"/>
    </xf>
    <xf numFmtId="165" fontId="7" fillId="0" borderId="0" xfId="0" applyNumberFormat="1" applyFont="1">
      <alignment horizontal="general" vertical="center"/>
    </xf>
    <xf numFmtId="165" fontId="5" fillId="6" borderId="1" xfId="0" applyNumberFormat="1" applyFont="1" applyFill="1" applyBorder="1" applyProtection="1">
      <alignment horizontal="general" vertical="center"/>
    </xf>
    <xf numFmtId="0" fontId="5" fillId="6" borderId="0" xfId="0" applyFont="1" applyFill="1">
      <alignment horizontal="general" vertical="center"/>
    </xf>
    <xf numFmtId="165" fontId="8" fillId="0" borderId="0" xfId="0" applyNumberFormat="1" applyFont="1">
      <alignment horizontal="general" vertical="center"/>
    </xf>
    <xf numFmtId="0" fontId="9" fillId="4" borderId="1" xfId="0" applyFont="1" applyFill="1" applyBorder="1" applyProtection="1">
      <alignment horizontal="center" vertical="center" wrapText="1"/>
    </xf>
    <xf numFmtId="165" fontId="9" fillId="4" borderId="1" xfId="0" applyNumberFormat="1" applyFont="1" applyFill="1" applyBorder="1" applyProtection="1">
      <alignment horizontal="center" vertical="center" wrapText="1"/>
    </xf>
    <xf numFmtId="0" fontId="9" fillId="0" borderId="1" xfId="0" applyFont="1" applyBorder="1" applyProtection="1">
      <alignment horizontal="center" vertical="center" wrapText="1"/>
    </xf>
    <xf numFmtId="165" fontId="9" fillId="0" borderId="1" xfId="0" applyNumberFormat="1" applyFont="1" applyBorder="1" applyProtection="1">
      <alignment horizontal="center" vertical="center"/>
    </xf>
    <xf numFmtId="0" fontId="9" fillId="0" borderId="1" xfId="0" applyFont="1" applyBorder="1" applyProtection="1">
      <alignment horizontal="center" vertical="center"/>
    </xf>
    <xf numFmtId="165" fontId="9" fillId="0" borderId="1" xfId="0" applyNumberFormat="1" applyFont="1" applyBorder="1" applyProtection="1">
      <alignment horizontal="center" vertical="center"/>
    </xf>
    <xf numFmtId="165" fontId="9" fillId="0" borderId="1" xfId="0" applyNumberFormat="1" applyFont="1" applyBorder="1" applyProtection="1">
      <alignment horizontal="center" vertical="center"/>
    </xf>
    <xf numFmtId="165" fontId="8" fillId="0" borderId="0" xfId="0" applyNumberFormat="1" applyFont="1">
      <alignment horizontal="general" vertical="center"/>
    </xf>
    <xf numFmtId="0" fontId="8" fillId="4" borderId="1" xfId="0" applyFont="1" applyFill="1" applyBorder="1" applyProtection="1">
      <alignment horizontal="general" vertical="center"/>
    </xf>
    <xf numFmtId="0" fontId="9" fillId="4" borderId="1" xfId="0" applyFont="1" applyFill="1" applyBorder="1" applyProtection="1">
      <alignment horizontal="center" vertical="center"/>
    </xf>
    <xf numFmtId="165" fontId="9" fillId="4" borderId="1" xfId="0" applyNumberFormat="1" applyFont="1" applyFill="1" applyBorder="1" applyProtection="1">
      <alignment horizontal="center" vertical="center"/>
    </xf>
    <xf numFmtId="0" fontId="7" fillId="0" borderId="6" xfId="0" applyFont="1" applyBorder="1" applyProtection="1">
      <alignment horizontal="general" vertical="center" wrapText="1"/>
    </xf>
    <xf numFmtId="0" fontId="7" fillId="0" borderId="8" xfId="0" applyFont="1" applyBorder="1" applyProtection="1">
      <alignment horizontal="general" vertical="center" wrapText="1"/>
    </xf>
    <xf numFmtId="0" fontId="7" fillId="0" borderId="7" xfId="0" applyFont="1" applyBorder="1" applyProtection="1">
      <alignment horizontal="general" vertical="center" wrapText="1"/>
    </xf>
    <xf numFmtId="168" fontId="10" fillId="5" borderId="1" xfId="0" applyNumberFormat="1" applyFont="1" applyFill="1" applyBorder="1" applyProtection="1">
      <alignment horizontal="center" vertical="center"/>
    </xf>
    <xf numFmtId="0" fontId="7" fillId="0" borderId="1" xfId="0" applyFont="1" applyBorder="1" applyProtection="1">
      <alignment horizontal="center" vertical="center"/>
    </xf>
    <xf numFmtId="0" fontId="7" fillId="0" borderId="6" xfId="0" applyFont="1" applyBorder="1" applyProtection="1">
      <alignment horizontal="center" vertical="center"/>
    </xf>
    <xf numFmtId="0" fontId="8" fillId="2" borderId="0" xfId="0" applyFont="1" applyFill="1">
      <alignment horizontal="general" vertical="center"/>
    </xf>
    <xf numFmtId="165" fontId="8" fillId="2" borderId="0" xfId="0" applyNumberFormat="1" applyFont="1" applyFill="1">
      <alignment horizontal="general" vertical="center"/>
    </xf>
    <xf numFmtId="0" fontId="7" fillId="0" borderId="9" xfId="0" applyFont="1" applyBorder="1" applyProtection="1">
      <alignment horizontal="center" vertical="center" wrapText="1"/>
    </xf>
    <xf numFmtId="0" fontId="4" fillId="5" borderId="1" xfId="0" applyFont="1" applyFill="1" applyBorder="1" applyProtection="1">
      <alignment horizontal="center" vertical="center" wrapText="1"/>
    </xf>
    <xf numFmtId="0" fontId="4" fillId="5" borderId="1" xfId="0" applyFont="1" applyFill="1" applyBorder="1" applyProtection="1">
      <alignment horizontal="general" vertical="center" wrapText="1"/>
    </xf>
    <xf numFmtId="0" fontId="4" fillId="5" borderId="1" xfId="0" applyFont="1" applyFill="1" applyBorder="1" applyProtection="1">
      <alignment horizontal="center" vertical="center"/>
    </xf>
    <xf numFmtId="0" fontId="7" fillId="0" borderId="1" xfId="0" applyFont="1" applyBorder="1" applyProtection="1">
      <alignment horizontal="center" vertical="center" wrapText="1"/>
    </xf>
    <xf numFmtId="0" fontId="7" fillId="0" borderId="1" xfId="0" applyFont="1" applyBorder="1" applyProtection="1">
      <alignment horizontal="general" vertical="center"/>
    </xf>
    <xf numFmtId="0" fontId="7" fillId="0" borderId="1" xfId="0" applyFont="1" applyBorder="1" applyProtection="1">
      <alignment horizontal="general" vertical="center" wrapText="1"/>
    </xf>
    <xf numFmtId="0" fontId="7" fillId="0" borderId="1" xfId="0" applyFont="1" applyBorder="1" applyProtection="1">
      <alignment horizontal="center" vertical="center"/>
    </xf>
    <xf numFmtId="0" fontId="7" fillId="0" borderId="1" xfId="0" applyFont="1" applyBorder="1" applyProtection="1">
      <alignment horizontal="left" vertical="center"/>
    </xf>
    <xf numFmtId="0" fontId="13" fillId="0" borderId="1" xfId="0" applyFont="1" applyBorder="1" applyProtection="1">
      <alignment horizontal="general" vertical="center" wrapText="1"/>
    </xf>
    <xf numFmtId="0" fontId="7" fillId="0" borderId="8" xfId="0" applyFont="1" applyBorder="1" applyProtection="1">
      <alignment horizontal="left" vertical="center"/>
    </xf>
    <xf numFmtId="0" fontId="13" fillId="7" borderId="1" xfId="0" applyFont="1" applyFill="1" applyBorder="1" applyProtection="1">
      <alignment horizontal="left" vertical="center" wrapText="1"/>
    </xf>
    <xf numFmtId="0" fontId="14" fillId="0" borderId="0" xfId="0" applyFont="1">
      <alignment horizontal="general" vertical="center" wrapText="1"/>
    </xf>
    <xf numFmtId="0" fontId="7" fillId="0" borderId="1" xfId="0" applyFont="1" applyBorder="1" applyProtection="1">
      <alignment horizontal="left" vertical="center" wrapText="1"/>
    </xf>
    <xf numFmtId="0" fontId="10" fillId="5" borderId="1" xfId="0" applyFont="1" applyFill="1" applyBorder="1" applyProtection="1">
      <alignment horizontal="center" vertical="center" wrapText="1"/>
    </xf>
    <xf numFmtId="0" fontId="10" fillId="5" borderId="1" xfId="0" applyFont="1" applyFill="1" applyBorder="1" applyProtection="1">
      <alignment horizontal="general" vertical="center" wrapText="1"/>
    </xf>
    <xf numFmtId="0" fontId="10" fillId="5" borderId="1" xfId="0" applyFont="1" applyFill="1" applyBorder="1" applyProtection="1">
      <alignment horizontal="center" vertical="center"/>
    </xf>
    <xf numFmtId="0" fontId="15" fillId="0" borderId="1" xfId="0" applyFont="1" applyBorder="1" applyProtection="1">
      <alignment horizontal="general" vertical="center"/>
    </xf>
    <xf numFmtId="0" fontId="10" fillId="4" borderId="1" xfId="0" applyFont="1" applyFill="1" applyBorder="1" applyProtection="1">
      <alignment horizontal="center" vertical="center" wrapText="1"/>
    </xf>
    <xf numFmtId="0" fontId="10" fillId="4" borderId="1" xfId="0" applyFont="1" applyFill="1" applyBorder="1" applyProtection="1">
      <alignment horizontal="center" vertical="center"/>
    </xf>
    <xf numFmtId="0" fontId="7" fillId="0" borderId="0" xfId="0" applyFont="1">
      <alignment horizontal="general" vertical="center"/>
    </xf>
    <xf numFmtId="0" fontId="4" fillId="0" borderId="1" xfId="0" applyFont="1" applyBorder="1" applyProtection="1">
      <alignment horizontal="center" vertical="center" wrapText="1"/>
    </xf>
    <xf numFmtId="0" fontId="4" fillId="0" borderId="1" xfId="0" applyFont="1" applyBorder="1" applyProtection="1">
      <alignment horizontal="general" vertical="center" wrapText="1"/>
    </xf>
    <xf numFmtId="0" fontId="4" fillId="0" borderId="1" xfId="0" applyFont="1" applyBorder="1" applyProtection="1">
      <alignment horizontal="center" vertical="center"/>
    </xf>
    <xf numFmtId="165" fontId="4" fillId="5" borderId="9" xfId="0" applyNumberFormat="1" applyFont="1" applyFill="1" applyBorder="1" applyProtection="1">
      <alignment horizontal="general" vertical="center"/>
    </xf>
    <xf numFmtId="165" fontId="4" fillId="0" borderId="9" xfId="0" applyNumberFormat="1" applyFont="1" applyBorder="1" applyProtection="1">
      <alignment horizontal="general" vertical="center"/>
    </xf>
    <xf numFmtId="164" fontId="7" fillId="0" borderId="9" xfId="0" applyNumberFormat="1" applyFont="1" applyBorder="1" applyProtection="1">
      <alignment horizontal="general" vertical="center"/>
    </xf>
    <xf numFmtId="165" fontId="10" fillId="5" borderId="9" xfId="0" applyNumberFormat="1" applyFont="1" applyFill="1" applyBorder="1" applyProtection="1">
      <alignment horizontal="general" vertical="center"/>
    </xf>
    <xf numFmtId="0" fontId="11" fillId="0" borderId="1" xfId="0" applyFont="1" applyBorder="1" applyProtection="1">
      <alignment horizontal="general" vertical="center"/>
    </xf>
    <xf numFmtId="0" fontId="12" fillId="0" borderId="1" xfId="0" applyFont="1" applyBorder="1" applyProtection="1">
      <alignment horizontal="general" vertical="center"/>
    </xf>
    <xf numFmtId="0" fontId="11" fillId="5" borderId="1" xfId="0" applyFont="1" applyFill="1" applyBorder="1" applyProtection="1">
      <alignment horizontal="general" vertical="center"/>
    </xf>
    <xf numFmtId="0" fontId="8" fillId="5" borderId="1" xfId="0" applyFont="1" applyFill="1" applyBorder="1" applyProtection="1">
      <alignment horizontal="general" vertical="center"/>
    </xf>
    <xf numFmtId="164" fontId="5" fillId="5" borderId="9" xfId="0" applyNumberFormat="1" applyFont="1" applyFill="1" applyBorder="1" applyProtection="1">
      <alignment horizontal="general" vertical="center"/>
    </xf>
    <xf numFmtId="0" fontId="5" fillId="0" borderId="1" xfId="0" applyFont="1" applyBorder="1" applyProtection="1">
      <alignment horizontal="center" vertical="center"/>
    </xf>
    <xf numFmtId="0" fontId="7" fillId="0" borderId="8" xfId="0" applyFont="1" applyBorder="1" applyProtection="1">
      <alignment horizontal="general" vertical="center" wrapText="1"/>
    </xf>
    <xf numFmtId="164" fontId="5" fillId="0" borderId="9" xfId="0" applyNumberFormat="1" applyFont="1" applyBorder="1" applyProtection="1">
      <alignment horizontal="general" vertical="center"/>
    </xf>
    <xf numFmtId="169" fontId="10" fillId="4" borderId="6" xfId="0" applyNumberFormat="1" applyFont="1" applyFill="1" applyBorder="1" applyProtection="1">
      <alignment horizontal="center" vertical="center" wrapText="1"/>
    </xf>
    <xf numFmtId="169" fontId="8" fillId="0" borderId="1" xfId="0" applyNumberFormat="1" applyFont="1" applyBorder="1" applyProtection="1">
      <alignment horizontal="center" vertical="center"/>
    </xf>
    <xf numFmtId="169" fontId="7" fillId="0" borderId="1" xfId="0" applyNumberFormat="1" applyFont="1" applyBorder="1" applyProtection="1">
      <alignment horizontal="center" vertical="center" wrapText="1"/>
    </xf>
    <xf numFmtId="169" fontId="4" fillId="5" borderId="9" xfId="0" applyNumberFormat="1" applyFont="1" applyFill="1" applyBorder="1" applyProtection="1">
      <alignment horizontal="center" vertical="center"/>
    </xf>
    <xf numFmtId="169" fontId="4" fillId="0" borderId="9" xfId="0" applyNumberFormat="1" applyFont="1" applyBorder="1" applyProtection="1">
      <alignment horizontal="center" vertical="center"/>
    </xf>
    <xf numFmtId="169" fontId="7" fillId="0" borderId="9" xfId="0" applyNumberFormat="1" applyFont="1" applyBorder="1" applyProtection="1">
      <alignment horizontal="center" vertical="center"/>
    </xf>
    <xf numFmtId="169" fontId="10" fillId="5" borderId="9" xfId="0" applyNumberFormat="1" applyFont="1" applyFill="1" applyBorder="1" applyProtection="1">
      <alignment horizontal="center" vertical="center"/>
    </xf>
    <xf numFmtId="169" fontId="5" fillId="5" borderId="9" xfId="0" applyNumberFormat="1" applyFont="1" applyFill="1" applyBorder="1" applyProtection="1">
      <alignment horizontal="center" vertical="center"/>
    </xf>
    <xf numFmtId="169" fontId="10" fillId="4" borderId="9" xfId="0" applyNumberFormat="1" applyFont="1" applyFill="1" applyBorder="1" applyProtection="1">
      <alignment horizontal="center" vertical="center"/>
    </xf>
    <xf numFmtId="169" fontId="7" fillId="0" borderId="0" xfId="0" applyNumberFormat="1" applyFont="1">
      <alignment horizontal="center" vertical="center"/>
    </xf>
    <xf numFmtId="165" fontId="10" fillId="4" borderId="10" xfId="0" applyNumberFormat="1" applyFont="1" applyFill="1" applyBorder="1" applyProtection="1">
      <alignment horizontal="center" vertical="center" wrapText="1"/>
    </xf>
    <xf numFmtId="164" fontId="7" fillId="0" borderId="9" xfId="0" applyNumberFormat="1" applyFont="1" applyBorder="1" applyProtection="1">
      <alignment horizontal="center" vertical="center" wrapText="1"/>
    </xf>
    <xf numFmtId="165" fontId="7" fillId="0" borderId="9" xfId="0" applyNumberFormat="1" applyFont="1" applyBorder="1" applyProtection="1">
      <alignment horizontal="general" vertical="center" wrapText="1"/>
    </xf>
    <xf numFmtId="165" fontId="5" fillId="0" borderId="9" xfId="0" applyNumberFormat="1" applyFont="1" applyBorder="1" applyProtection="1">
      <alignment horizontal="general" vertical="center" wrapText="1"/>
    </xf>
    <xf numFmtId="165" fontId="10" fillId="4" borderId="1" xfId="0" applyNumberFormat="1" applyFont="1" applyFill="1" applyBorder="1" applyProtection="1">
      <alignment horizontal="general" vertical="center"/>
    </xf>
    <xf numFmtId="0" fontId="12" fillId="5" borderId="0" xfId="0" applyFont="1" applyFill="1">
      <alignment horizontal="general" vertical="center"/>
    </xf>
    <xf numFmtId="0" fontId="12" fillId="4" borderId="1" xfId="0" applyFont="1" applyFill="1" applyBorder="1" applyProtection="1">
      <alignment horizontal="general" vertical="center"/>
    </xf>
    <xf numFmtId="165" fontId="7" fillId="5" borderId="9" xfId="0" applyNumberFormat="1" applyFont="1" applyFill="1" applyBorder="1" applyProtection="1">
      <alignment horizontal="center" vertical="center"/>
    </xf>
    <xf numFmtId="165" fontId="7" fillId="0" borderId="9" xfId="0" applyNumberFormat="1" applyFont="1" applyBorder="1" applyProtection="1">
      <alignment horizontal="center" vertical="center"/>
    </xf>
    <xf numFmtId="165" fontId="10" fillId="4" borderId="9" xfId="0" applyNumberFormat="1" applyFont="1" applyFill="1" applyBorder="1" applyProtection="1">
      <alignment horizontal="general" vertical="center"/>
    </xf>
    <xf numFmtId="0" fontId="7" fillId="0" borderId="8" xfId="0" applyFont="1" applyBorder="1" applyProtection="1">
      <alignment horizontal="center" vertical="center" wrapText="1"/>
    </xf>
    <xf numFmtId="0" fontId="5" fillId="0" borderId="1" xfId="0" applyFont="1" applyBorder="1" applyProtection="1">
      <alignment horizontal="center" vertical="center" wrapText="1"/>
    </xf>
    <xf numFmtId="0" fontId="10" fillId="4" borderId="9" xfId="0" applyFont="1" applyFill="1" applyBorder="1" applyProtection="1">
      <alignment horizontal="center" vertical="center" wrapText="1"/>
    </xf>
    <xf numFmtId="0" fontId="10" fillId="4" borderId="11" xfId="0" applyFont="1" applyFill="1" applyBorder="1" applyProtection="1">
      <alignment horizontal="center" vertical="center" wrapText="1"/>
    </xf>
    <xf numFmtId="0" fontId="7" fillId="0" borderId="1" xfId="0" applyFont="1" applyBorder="1" applyProtection="1">
      <alignment horizontal="center" vertical="center"/>
    </xf>
    <xf numFmtId="0" fontId="10" fillId="0" borderId="9" xfId="0" applyFont="1" applyBorder="1" applyProtection="1">
      <alignment horizontal="left" vertical="center" wrapText="1"/>
    </xf>
    <xf numFmtId="0" fontId="10" fillId="0" borderId="12" xfId="0" applyFont="1" applyBorder="1" applyProtection="1">
      <alignment horizontal="left" vertical="center" wrapText="1"/>
    </xf>
    <xf numFmtId="0" fontId="10" fillId="0" borderId="11" xfId="0" applyFont="1" applyBorder="1" applyProtection="1">
      <alignment horizontal="left" vertical="center" wrapText="1"/>
    </xf>
    <xf numFmtId="0" fontId="10" fillId="5" borderId="1" xfId="0" applyFont="1" applyFill="1" applyBorder="1" applyProtection="1">
      <alignment horizontal="left" vertical="center" wrapText="1"/>
    </xf>
    <xf numFmtId="0" fontId="7" fillId="0" borderId="6" xfId="0" applyFont="1" applyBorder="1" applyProtection="1">
      <alignment horizontal="center" vertical="center" wrapText="1"/>
    </xf>
    <xf numFmtId="0" fontId="7" fillId="0" borderId="8" xfId="0" applyFont="1" applyBorder="1" applyProtection="1">
      <alignment horizontal="center" vertical="center" wrapText="1"/>
    </xf>
    <xf numFmtId="0" fontId="7" fillId="0" borderId="7" xfId="0" applyFont="1" applyBorder="1" applyProtection="1">
      <alignment horizontal="center" vertical="center" wrapText="1"/>
    </xf>
    <xf numFmtId="0" fontId="7" fillId="0" borderId="1" xfId="0" applyFont="1" applyBorder="1" applyProtection="1">
      <alignment horizontal="center" vertical="center" wrapText="1"/>
    </xf>
    <xf numFmtId="0" fontId="7" fillId="0" borderId="6" xfId="0" applyFont="1" applyBorder="1" applyProtection="1">
      <alignment horizontal="center" vertical="center" wrapText="1"/>
    </xf>
    <xf numFmtId="0" fontId="7" fillId="0" borderId="8" xfId="0" applyFont="1" applyBorder="1" applyProtection="1">
      <alignment horizontal="center" vertical="center" wrapText="1"/>
    </xf>
    <xf numFmtId="0" fontId="7" fillId="0" borderId="7" xfId="0" applyFont="1" applyBorder="1" applyProtection="1">
      <alignment horizontal="center" vertical="center" wrapText="1"/>
    </xf>
    <xf numFmtId="0" fontId="7" fillId="0" borderId="6" xfId="0" applyFont="1" applyBorder="1" applyProtection="1">
      <alignment horizontal="center" vertical="center"/>
    </xf>
    <xf numFmtId="0" fontId="7" fillId="0" borderId="8" xfId="0" applyFont="1" applyBorder="1" applyProtection="1">
      <alignment horizontal="center" vertical="center"/>
    </xf>
    <xf numFmtId="0" fontId="7" fillId="0" borderId="7" xfId="0" applyFont="1" applyBorder="1" applyProtection="1">
      <alignment horizontal="center" vertical="center"/>
    </xf>
    <xf numFmtId="165" fontId="7" fillId="0" borderId="6" xfId="0" applyNumberFormat="1" applyFont="1" applyBorder="1" applyProtection="1">
      <alignment horizontal="center" vertical="center"/>
    </xf>
    <xf numFmtId="165" fontId="7" fillId="0" borderId="8" xfId="0" applyNumberFormat="1" applyFont="1" applyBorder="1" applyProtection="1">
      <alignment horizontal="center" vertical="center"/>
    </xf>
    <xf numFmtId="165" fontId="7" fillId="0" borderId="7" xfId="0" applyNumberFormat="1" applyFont="1" applyBorder="1" applyProtection="1">
      <alignment horizontal="center" vertical="center"/>
    </xf>
    <xf numFmtId="0" fontId="7" fillId="0" borderId="9" xfId="0" applyFont="1" applyBorder="1" applyProtection="1">
      <alignment horizontal="center" vertical="center" wrapText="1"/>
    </xf>
    <xf numFmtId="0" fontId="7" fillId="0" borderId="11" xfId="0" applyFont="1" applyBorder="1" applyProtection="1">
      <alignment horizontal="center" vertical="center" wrapText="1"/>
    </xf>
    <xf numFmtId="0" fontId="7" fillId="0" borderId="9" xfId="0" applyFont="1" applyBorder="1" applyProtection="1">
      <alignment horizontal="center" vertical="center" wrapText="1"/>
    </xf>
    <xf numFmtId="0" fontId="7" fillId="0" borderId="11" xfId="0" applyFont="1" applyBorder="1" applyProtection="1">
      <alignment horizontal="center" vertical="center" wrapText="1"/>
    </xf>
    <xf numFmtId="0" fontId="10" fillId="0" borderId="1" xfId="0" applyFont="1" applyBorder="1" applyProtection="1">
      <alignment horizontal="left" vertical="center" wrapText="1"/>
    </xf>
    <xf numFmtId="0" fontId="7" fillId="0" borderId="1" xfId="0" applyFont="1" applyBorder="1" applyProtection="1">
      <alignment horizontal="center" vertical="center" wrapText="1"/>
    </xf>
    <xf numFmtId="0" fontId="5" fillId="4" borderId="1" xfId="0" applyFont="1" applyFill="1" applyBorder="1" applyProtection="1">
      <alignment horizontal="center" vertical="center" wrapText="1"/>
    </xf>
    <xf numFmtId="0" fontId="10" fillId="5" borderId="1" xfId="0" applyFont="1" applyFill="1" applyBorder="1" applyProtection="1">
      <alignment horizontal="left" vertical="center"/>
    </xf>
    <xf numFmtId="0" fontId="7" fillId="0" borderId="1" xfId="0" applyFont="1" applyBorder="1" applyProtection="1">
      <alignment horizontal="center" vertical="center"/>
    </xf>
    <xf numFmtId="167" fontId="7" fillId="0" borderId="6" xfId="0" applyNumberFormat="1" applyFont="1" applyBorder="1" applyProtection="1">
      <alignment horizontal="center" vertical="center"/>
    </xf>
    <xf numFmtId="167" fontId="7" fillId="0" borderId="8" xfId="0" applyNumberFormat="1" applyFont="1" applyBorder="1" applyProtection="1">
      <alignment horizontal="center" vertical="center"/>
    </xf>
    <xf numFmtId="167" fontId="7" fillId="0" borderId="7" xfId="0" applyNumberFormat="1" applyFont="1" applyBorder="1" applyProtection="1">
      <alignment horizontal="center" vertical="center"/>
    </xf>
    <xf numFmtId="0" fontId="7" fillId="0" borderId="6" xfId="0" applyFont="1" applyBorder="1" applyProtection="1">
      <alignment horizontal="left" vertical="center"/>
    </xf>
    <xf numFmtId="0" fontId="7" fillId="0" borderId="8" xfId="0" applyFont="1" applyBorder="1" applyProtection="1">
      <alignment horizontal="left" vertical="center"/>
    </xf>
    <xf numFmtId="0" fontId="7" fillId="0" borderId="7" xfId="0" applyFont="1" applyBorder="1" applyProtection="1">
      <alignment horizontal="left" vertical="center"/>
    </xf>
    <xf numFmtId="0" fontId="7" fillId="0" borderId="6" xfId="0" applyFont="1" applyBorder="1" applyProtection="1">
      <alignment horizontal="left" vertical="center" wrapText="1"/>
    </xf>
    <xf numFmtId="0" fontId="7" fillId="0" borderId="7" xfId="0" applyFont="1" applyBorder="1" applyProtection="1">
      <alignment horizontal="left" vertical="center" wrapText="1"/>
    </xf>
    <xf numFmtId="0" fontId="7" fillId="0" borderId="8" xfId="0" applyFont="1" applyBorder="1" applyProtection="1">
      <alignment horizontal="left" vertical="center" wrapText="1"/>
    </xf>
    <xf numFmtId="0" fontId="10" fillId="4" borderId="1" xfId="0" applyFont="1" applyFill="1" applyBorder="1" applyProtection="1">
      <alignment horizontal="center" vertical="center" wrapText="1"/>
    </xf>
    <xf numFmtId="0" fontId="7" fillId="0" borderId="1" xfId="0" applyFont="1" applyBorder="1" applyProtection="1">
      <alignment horizontal="center" vertical="center"/>
    </xf>
    <xf numFmtId="0" fontId="5" fillId="0" borderId="9" xfId="0" applyFont="1" applyBorder="1" applyProtection="1">
      <alignment horizontal="left" vertical="center"/>
    </xf>
    <xf numFmtId="0" fontId="5" fillId="0" borderId="12" xfId="0" applyFont="1" applyBorder="1" applyProtection="1">
      <alignment horizontal="left" vertical="center"/>
    </xf>
    <xf numFmtId="0" fontId="5" fillId="0" borderId="11" xfId="0" applyFont="1" applyBorder="1" applyProtection="1">
      <alignment horizontal="left" vertical="center"/>
    </xf>
    <xf numFmtId="0" fontId="5" fillId="0" borderId="9" xfId="0" applyFont="1" applyBorder="1" applyProtection="1">
      <alignment horizontal="left" vertical="center"/>
    </xf>
    <xf numFmtId="0" fontId="5" fillId="0" borderId="12" xfId="0" applyFont="1" applyBorder="1" applyProtection="1">
      <alignment horizontal="left" vertical="center"/>
    </xf>
    <xf numFmtId="0" fontId="5" fillId="0" borderId="11" xfId="0" applyFont="1" applyBorder="1" applyProtection="1">
      <alignment horizontal="left" vertical="center"/>
    </xf>
    <xf numFmtId="0" fontId="10" fillId="4" borderId="1" xfId="0" applyFont="1" applyFill="1" applyBorder="1" applyProtection="1">
      <alignment horizontal="center" vertical="center" wrapText="1"/>
    </xf>
    <xf numFmtId="0" fontId="7" fillId="0" borderId="0" xfId="0" applyFont="1">
      <alignment horizontal="general" vertical="center"/>
    </xf>
    <xf numFmtId="0" fontId="8" fillId="0" borderId="0" xfId="0" applyFont="1">
      <alignment horizontal="general" vertical="center"/>
    </xf>
    <xf numFmtId="0" fontId="4" fillId="0" borderId="0" xfId="0" applyFont="1">
      <alignment horizontal="general" vertical="center"/>
    </xf>
    <xf numFmtId="165" fontId="8" fillId="0" borderId="0" xfId="0" applyNumberFormat="1" applyFont="1">
      <alignment horizontal="general" vertical="center"/>
    </xf>
    <xf numFmtId="4" fontId="8" fillId="0" borderId="0" xfId="0" applyNumberFormat="1" applyFont="1">
      <alignment horizontal="general" vertical="center"/>
    </xf>
    <xf numFmtId="0" fontId="16" fillId="0" borderId="8" xfId="0" applyFont="1" applyBorder="1" applyProtection="1">
      <alignment vertical="center"/>
    </xf>
    <xf numFmtId="0" fontId="16" fillId="0" borderId="7" xfId="0" applyFont="1" applyBorder="1" applyProtection="1">
      <alignment vertical="center"/>
    </xf>
    <xf numFmtId="0" fontId="10" fillId="0" borderId="8" xfId="0" applyFont="1" applyBorder="1" applyProtection="1">
      <alignment horizontal="center" vertical="center"/>
    </xf>
    <xf numFmtId="167" fontId="10" fillId="0" borderId="8" xfId="0" applyNumberFormat="1" applyFont="1" applyBorder="1" applyProtection="1">
      <alignment horizontal="general" vertical="center"/>
    </xf>
    <xf numFmtId="165" fontId="10" fillId="0" borderId="8" xfId="0" applyNumberFormat="1" applyFont="1" applyBorder="1" applyProtection="1">
      <alignment horizontal="general" vertical="center"/>
    </xf>
    <xf numFmtId="0" fontId="7" fillId="0" borderId="6" xfId="0" applyFont="1" applyBorder="1" applyProtection="1">
      <alignment horizontal="general" vertical="center"/>
    </xf>
    <xf numFmtId="0" fontId="17" fillId="2" borderId="1" xfId="0" applyFont="1" applyFill="1" applyBorder="1" applyProtection="1">
      <alignment horizontal="general" vertical="center" wrapText="1"/>
    </xf>
    <xf numFmtId="0" fontId="18" fillId="0" borderId="1" xfId="0" applyFont="1" applyBorder="1" applyProtection="1">
      <alignment horizontal="general" vertical="center" wrapText="1"/>
    </xf>
    <xf numFmtId="0" fontId="19" fillId="0" borderId="1" xfId="0" applyFont="1" applyBorder="1" applyProtection="1">
      <alignment horizontal="general" vertical="center" wrapText="1"/>
    </xf>
    <xf numFmtId="0" fontId="20" fillId="0" borderId="1" xfId="0" applyFont="1" applyBorder="1" applyProtection="1">
      <alignment horizontal="general" vertical="center" wrapText="1"/>
    </xf>
    <xf numFmtId="0" fontId="21" fillId="0" borderId="1" xfId="0" applyFont="1" applyBorder="1" applyProtection="1">
      <alignment horizontal="general" vertical="center" wrapText="1"/>
    </xf>
    <xf numFmtId="0" fontId="22" fillId="0" borderId="1" xfId="0" applyFont="1" applyBorder="1" applyProtection="1">
      <alignment horizontal="general" vertical="center" wrapText="1"/>
    </xf>
    <xf numFmtId="0" fontId="23" fillId="2" borderId="1" xfId="0" applyFont="1" applyFill="1" applyBorder="1" applyProtection="1">
      <alignment horizontal="justify" vertical="center" wrapText="1"/>
    </xf>
    <xf numFmtId="0" fontId="24" fillId="2" borderId="1" xfId="0" applyFont="1" applyFill="1" applyBorder="1" applyProtection="1">
      <alignment horizontal="justify" vertical="center" wrapText="1"/>
    </xf>
    <xf numFmtId="0" fontId="25" fillId="2" borderId="1" xfId="0" applyFont="1" applyFill="1" applyBorder="1" applyProtection="1">
      <alignment horizontal="justify" vertical="center" wrapText="1"/>
    </xf>
    <xf numFmtId="0" fontId="26" fillId="2" borderId="1" xfId="0" applyFont="1" applyFill="1" applyBorder="1" applyProtection="1">
      <alignment horizontal="justify" vertical="center" wrapText="1"/>
    </xf>
    <xf numFmtId="0" fontId="27" fillId="0" borderId="1" xfId="0" applyFont="1" applyBorder="1" applyProtection="1">
      <alignment horizontal="general" vertical="center" wrapText="1"/>
    </xf>
    <xf numFmtId="0" fontId="28" fillId="0" borderId="1" xfId="0" applyFont="1" applyBorder="1" applyProtection="1">
      <alignment horizontal="general" vertical="center" wrapText="1"/>
    </xf>
    <xf numFmtId="0" fontId="29" fillId="0" borderId="1" xfId="0" applyFont="1" applyBorder="1" applyProtection="1">
      <alignment horizontal="left" vertical="center" wrapText="1"/>
    </xf>
    <xf numFmtId="0" fontId="30" fillId="0" borderId="1" xfId="0" applyFont="1" applyBorder="1" applyProtection="1">
      <alignment horizontal="left" vertical="center" wrapText="1"/>
    </xf>
    <xf numFmtId="0" fontId="31" fillId="0" borderId="1" xfId="0" applyFont="1" applyBorder="1" applyProtection="1">
      <alignment horizontal="left" vertical="center" wrapText="1"/>
    </xf>
    <xf numFmtId="0" fontId="32" fillId="0" borderId="1" xfId="0" applyFont="1" applyBorder="1" applyProtection="1">
      <alignment horizontal="left" vertical="center" wrapText="1"/>
    </xf>
    <xf numFmtId="0" fontId="33" fillId="0" borderId="1" xfId="0" applyFont="1" applyBorder="1" applyProtection="1">
      <alignment horizontal="left" vertical="center" wrapText="1"/>
    </xf>
    <xf numFmtId="0" fontId="34" fillId="0" borderId="1" xfId="0" applyFont="1" applyBorder="1" applyProtection="1">
      <alignment horizontal="left" vertical="center" wrapText="1"/>
    </xf>
    <xf numFmtId="0" fontId="35" fillId="0" borderId="1" xfId="0" applyFont="1" applyBorder="1" applyProtection="1">
      <alignment horizontal="left" vertical="center" wrapText="1"/>
    </xf>
    <xf numFmtId="0" fontId="36" fillId="0" borderId="1" xfId="0" applyFont="1" applyBorder="1" applyProtection="1">
      <alignment horizontal="left" vertical="center" wrapText="1"/>
    </xf>
    <xf numFmtId="0" fontId="37" fillId="0" borderId="1" xfId="0" applyFont="1" applyBorder="1" applyProtection="1">
      <alignment horizontal="left" vertical="center" wrapText="1"/>
    </xf>
    <xf numFmtId="0" fontId="38" fillId="0" borderId="1" xfId="0" applyFont="1" applyBorder="1" applyProtection="1">
      <alignment horizontal="left" vertical="center" wrapText="1"/>
    </xf>
    <xf numFmtId="0" fontId="39" fillId="0" borderId="1" xfId="0" applyFont="1" applyBorder="1" applyProtection="1">
      <alignment horizontal="left" vertical="center" wrapText="1"/>
    </xf>
    <xf numFmtId="0" fontId="40" fillId="0" borderId="1" xfId="0" applyFont="1" applyBorder="1" applyProtection="1">
      <alignment horizontal="left" vertical="center" wrapText="1"/>
    </xf>
    <xf numFmtId="0" fontId="41" fillId="0" borderId="1" xfId="0" applyFont="1" applyBorder="1" applyProtection="1">
      <alignment horizontal="left" vertical="center" wrapText="1"/>
    </xf>
    <xf numFmtId="0" fontId="42" fillId="0" borderId="1" xfId="0" applyFont="1" applyBorder="1" applyProtection="1">
      <alignment horizontal="general" vertical="center" wrapText="1"/>
    </xf>
    <xf numFmtId="0" fontId="43" fillId="0" borderId="1" xfId="0" applyFont="1" applyBorder="1" applyProtection="1">
      <alignment horizontal="left" vertical="center" wrapText="1"/>
    </xf>
    <xf numFmtId="0" fontId="44" fillId="0" borderId="7" xfId="0" applyFont="1" applyBorder="1" applyProtection="1">
      <alignment horizontal="general" vertical="center" wrapText="1"/>
    </xf>
    <xf numFmtId="0" fontId="45" fillId="0" borderId="7" xfId="0" applyFont="1" applyBorder="1" applyProtection="1">
      <alignment horizontal="general" vertical="center" wrapText="1"/>
    </xf>
    <xf numFmtId="0" fontId="46" fillId="0" borderId="1" xfId="0" applyFont="1" applyBorder="1" applyProtection="1">
      <alignment horizontal="general" vertical="center" wrapText="1"/>
    </xf>
    <xf numFmtId="0" fontId="47" fillId="0" borderId="1" xfId="0" applyFont="1" applyBorder="1" applyProtection="1">
      <alignment horizontal="general" vertical="center" wrapText="1"/>
    </xf>
    <xf numFmtId="0" fontId="48" fillId="0" borderId="1" xfId="0" applyFont="1" applyBorder="1" applyProtection="1">
      <alignment horizontal="general" vertical="center" wrapText="1"/>
    </xf>
    <xf numFmtId="0" fontId="49" fillId="0" borderId="1" xfId="0" applyFont="1" applyBorder="1" applyProtection="1">
      <alignment horizontal="general" vertical="center" wrapText="1"/>
    </xf>
    <xf numFmtId="0" fontId="50" fillId="0" borderId="1" xfId="0" applyFont="1" applyBorder="1" applyProtection="1">
      <alignment horizontal="general" vertical="center" wrapText="1"/>
    </xf>
    <xf numFmtId="0" fontId="51" fillId="0" borderId="1" xfId="0" applyFont="1" applyBorder="1" applyProtection="1">
      <alignment horizontal="left" vertical="center" wrapText="1"/>
    </xf>
    <xf numFmtId="0" fontId="52" fillId="0" borderId="1" xfId="0" applyFont="1" applyBorder="1" applyProtection="1">
      <alignment horizontal="left" vertical="center" wrapText="1"/>
    </xf>
    <xf numFmtId="0" fontId="53" fillId="0" borderId="1" xfId="0" applyFont="1" applyBorder="1" applyProtection="1">
      <alignment horizontal="left" vertical="center" wrapText="1"/>
    </xf>
    <xf numFmtId="0" fontId="54" fillId="0" borderId="1" xfId="0" applyFont="1" applyBorder="1" applyProtection="1">
      <alignment horizontal="left" vertical="center" wrapText="1"/>
    </xf>
    <xf numFmtId="0" fontId="55" fillId="0" borderId="1" xfId="0" applyFont="1" applyBorder="1" applyProtection="1">
      <alignment horizontal="left" vertical="center" wrapText="1"/>
    </xf>
  </cellXfs>
  <cellStyles count="2">
    <cellStyle name="常规" xfId="0" builtinId="0"/>
    <cellStyle name="超链接" xfId="1" builtinId="8"/>
  </cellStyle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 Type="http://schemas.openxmlformats.org/officeDocument/2006/relationships/worksheet" Target="worksheets/sheet1.xml"/><Relationship Id="rId5" Type="http://schemas.openxmlformats.org/officeDocument/2006/relationships/worksheet" Target="worksheets/sheet5.xml"/><Relationship Id="rId9" Type="http://schemas.openxmlformats.org/officeDocument/2006/relationships/theme" Target="theme/theme1.xml"/><Relationship Id="rId2" Type="http://schemas.openxmlformats.org/officeDocument/2006/relationships/worksheet" Target="worksheets/sheet2.xml"/><Relationship Id="rId8" Type="http://schemas.openxmlformats.org/officeDocument/2006/relationships/styles" Target="styles.xml"/><Relationship Id="rId7" Type="http://schemas.openxmlformats.org/officeDocument/2006/relationships/sharedStrings" Target="sharedStrings.xml"/><Relationship Id="rId6" Type="http://schemas.openxmlformats.org/officeDocument/2006/relationships/worksheet" Target="worksheets/sheet6.xml"/><Relationship Id="rId4" Type="http://schemas.openxmlformats.org/officeDocument/2006/relationships/worksheet" Target="worksheets/sheet4.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E1092-59D6-0841-9542-AE5505D0AA25}">
  <sheetPr>
    <outlinePr summaryBelow="0" summaryRight="0"/>
  </sheetPr>
  <dimension ref="A1"/>
  <sheetViews>
    <sheetView workbookViewId="0" tabSelected="1"/>
  </sheetViews>
  <sheetFormatPr baseColWidth="10" defaultColWidth="9" defaultRowHeight="13.5" customHeight="1"/>
  <cols>
    <col min="1" max="1" width="6.6650390625" customWidth="1" style="50"/>
    <col min="2" max="2" width="21.83203125" customWidth="1" style="50"/>
    <col min="3" max="3" width="68.4990234375" customWidth="1" style="23"/>
    <col min="4" max="5" width="6.3310546875" customWidth="1" style="23"/>
    <col min="6" max="6" width="13.6640625" customWidth="1" style="23"/>
    <col min="7" max="7" width="15.3310546875" customWidth="1" style="23"/>
    <col min="9" max="9" width="11.8330078125" customWidth="1" style="239"/>
  </cols>
  <sheetData>
    <row r="1" ht="20.25" customHeight="1">
      <c r="A1" s="51" t="s">
        <v>0</v>
      </c>
      <c r="B1" s="51" t="s">
        <v>1</v>
      </c>
      <c r="C1" s="51" t="s">
        <v>2</v>
      </c>
      <c r="D1" s="51" t="s">
        <v>3</v>
      </c>
      <c r="E1" s="51" t="s">
        <v>4</v>
      </c>
      <c r="F1" s="51" t="s">
        <v>5</v>
      </c>
      <c r="G1" s="51" t="s">
        <v>6</v>
      </c>
    </row>
    <row r="2" ht="24" customHeight="1">
      <c r="A2" s="7" t="n">
        <v>1</v>
      </c>
      <c r="B2" s="7" t="s">
        <v>7</v>
      </c>
      <c r="C2" s="8" t="s">
        <v>8</v>
      </c>
      <c r="D2" s="7" t="s">
        <v>9</v>
      </c>
      <c r="E2" s="9" t="s">
        <v>10</v>
      </c>
      <c r="F2" s="7" t="s">
        <v>9</v>
      </c>
      <c r="G2" s="10" t="n">
        <f>G3+G4</f>
        <v>25000</v>
      </c>
    </row>
    <row r="3" ht="32.7" customHeight="1">
      <c r="A3" s="9" t="n">
        <v>1.1</v>
      </c>
      <c r="B3" s="9" t="s">
        <v>11</v>
      </c>
      <c r="C3" s="11" t="s">
        <v>12</v>
      </c>
      <c r="D3" s="9" t="n">
        <v>1</v>
      </c>
      <c r="E3" s="9" t="s">
        <v>10</v>
      </c>
      <c r="F3" s="9" t="n">
        <v>15000</v>
      </c>
      <c r="G3" s="12" t="n">
        <f>F3</f>
        <v>15000</v>
      </c>
    </row>
    <row r="4" ht="32.7" customHeight="1">
      <c r="A4" s="9" t="n">
        <v>1.2</v>
      </c>
      <c r="B4" s="9" t="s">
        <v>13</v>
      </c>
      <c r="C4" s="11" t="s">
        <v>14</v>
      </c>
      <c r="D4" s="9" t="n">
        <v>1</v>
      </c>
      <c r="E4" s="9" t="s">
        <v>10</v>
      </c>
      <c r="F4" s="9" t="n">
        <v>10000</v>
      </c>
      <c r="G4" s="12" t="n">
        <f>F4</f>
        <v>10000</v>
      </c>
    </row>
    <row r="5" ht="54" customHeight="1">
      <c r="A5" s="9" t="n">
        <v>2</v>
      </c>
      <c r="B5" s="7" t="s">
        <v>15</v>
      </c>
      <c r="C5" s="8" t="s">
        <v>16</v>
      </c>
      <c r="D5" s="7" t="s">
        <v>9</v>
      </c>
      <c r="E5" s="7" t="s">
        <v>10</v>
      </c>
      <c r="F5" s="7" t="s">
        <v>9</v>
      </c>
      <c r="G5" s="10" t="n">
        <f>G6+G7</f>
        <v>900000</v>
      </c>
    </row>
    <row r="6" ht="50.4" customHeight="1">
      <c r="A6" s="9" t="n">
        <v>2.1</v>
      </c>
      <c r="B6" s="9" t="s">
        <v>17</v>
      </c>
      <c r="C6" s="11" t="s">
        <v>18</v>
      </c>
      <c r="D6" s="9" t="n">
        <v>1</v>
      </c>
      <c r="E6" s="9" t="s">
        <v>10</v>
      </c>
      <c r="F6" s="9" t="n">
        <v>450000</v>
      </c>
      <c r="G6" s="12" t="n">
        <f>F6</f>
        <v>450000</v>
      </c>
    </row>
    <row r="7" ht="50.70000000000001" customHeight="1">
      <c r="A7" s="9" t="n">
        <v>2.2</v>
      </c>
      <c r="B7" s="9" t="s">
        <v>19</v>
      </c>
      <c r="C7" s="11" t="s">
        <v>20</v>
      </c>
      <c r="D7" s="9" t="n">
        <v>1</v>
      </c>
      <c r="E7" s="9" t="s">
        <v>10</v>
      </c>
      <c r="F7" s="9" t="n">
        <v>450000</v>
      </c>
      <c r="G7" s="12" t="n">
        <f>F7</f>
        <v>450000</v>
      </c>
    </row>
    <row r="8" ht="60.45000000000001" customHeight="1">
      <c r="A8" s="7" t="n">
        <v>3</v>
      </c>
      <c r="B8" s="7" t="s">
        <v>21</v>
      </c>
      <c r="C8" s="8" t="s">
        <v>22</v>
      </c>
      <c r="D8" s="7" t="s">
        <v>9</v>
      </c>
      <c r="E8" s="9" t="s">
        <v>10</v>
      </c>
      <c r="F8" s="7"/>
      <c r="G8" s="10" t="n">
        <f>SUM(G9:G18)</f>
        <v>4050000</v>
      </c>
      <c r="I8" s="30"/>
    </row>
    <row r="9" ht="54" customHeight="1">
      <c r="A9" s="9" t="n">
        <v>3.1</v>
      </c>
      <c r="B9" s="9" t="s">
        <v>23</v>
      </c>
      <c r="C9" s="11" t="s">
        <v>24</v>
      </c>
      <c r="D9" s="9" t="n">
        <v>1</v>
      </c>
      <c r="E9" s="9" t="s">
        <v>10</v>
      </c>
      <c r="F9" s="9" t="n">
        <v>50000</v>
      </c>
      <c r="G9" s="12" t="n">
        <f>F9</f>
        <v>50000</v>
      </c>
      <c r="I9" s="29"/>
    </row>
    <row r="10" ht="39.45" customHeight="1">
      <c r="A10" s="9" t="n">
        <v>3.2</v>
      </c>
      <c r="B10" s="9" t="s">
        <v>25</v>
      </c>
      <c r="C10" s="11" t="s">
        <v>26</v>
      </c>
      <c r="D10" s="9" t="n">
        <v>1</v>
      </c>
      <c r="E10" s="9" t="s">
        <v>10</v>
      </c>
      <c r="F10" s="9" t="n">
        <v>50000</v>
      </c>
      <c r="G10" s="12" t="n">
        <f>F10</f>
        <v>50000</v>
      </c>
    </row>
    <row r="11" ht="29.400000000000002" customHeight="1">
      <c r="A11" s="9" t="n">
        <v>3.3</v>
      </c>
      <c r="B11" s="9" t="s">
        <v>27</v>
      </c>
      <c r="C11" s="11" t="s">
        <v>28</v>
      </c>
      <c r="D11" s="9" t="n">
        <v>1</v>
      </c>
      <c r="E11" s="9" t="s">
        <v>10</v>
      </c>
      <c r="F11" s="9" t="n">
        <v>50000</v>
      </c>
      <c r="G11" s="12" t="n">
        <f>F11</f>
        <v>50000</v>
      </c>
    </row>
    <row r="12" ht="54" customHeight="1">
      <c r="A12" s="9" t="n">
        <v>3.4</v>
      </c>
      <c r="B12" s="9" t="s">
        <v>29</v>
      </c>
      <c r="C12" s="11" t="s">
        <v>30</v>
      </c>
      <c r="D12" s="9" t="n">
        <v>1</v>
      </c>
      <c r="E12" s="9" t="s">
        <v>10</v>
      </c>
      <c r="F12" s="9" t="n">
        <v>100000</v>
      </c>
      <c r="G12" s="12" t="n">
        <f>F12</f>
        <v>100000</v>
      </c>
    </row>
    <row r="13" ht="40.95" customHeight="1">
      <c r="A13" s="9" t="n">
        <v>3.5</v>
      </c>
      <c r="B13" s="9" t="s">
        <v>31</v>
      </c>
      <c r="C13" s="11" t="s">
        <v>32</v>
      </c>
      <c r="D13" s="9" t="n">
        <v>1</v>
      </c>
      <c r="E13" s="9" t="s">
        <v>10</v>
      </c>
      <c r="F13" s="9" t="n">
        <v>150000</v>
      </c>
      <c r="G13" s="12" t="n">
        <f>F13</f>
        <v>150000</v>
      </c>
    </row>
    <row r="14" ht="33" customHeight="1">
      <c r="A14" s="9" t="n">
        <v>3.6</v>
      </c>
      <c r="B14" s="9" t="s">
        <v>33</v>
      </c>
      <c r="C14" s="11" t="s">
        <v>34</v>
      </c>
      <c r="D14" s="9" t="n">
        <v>1</v>
      </c>
      <c r="E14" s="9" t="s">
        <v>10</v>
      </c>
      <c r="F14" s="9" t="n">
        <v>100000</v>
      </c>
      <c r="G14" s="12" t="n">
        <f>F14</f>
        <v>100000</v>
      </c>
    </row>
    <row r="15" ht="81" customHeight="1">
      <c r="A15" s="34" t="n">
        <v>3.7</v>
      </c>
      <c r="B15" s="34" t="s">
        <v>35</v>
      </c>
      <c r="C15" s="249" t="s">
        <v>36</v>
      </c>
      <c r="D15" s="34" t="n">
        <v>1</v>
      </c>
      <c r="E15" s="34" t="s">
        <v>10</v>
      </c>
      <c r="F15" s="34" t="n">
        <v>300000</v>
      </c>
      <c r="G15" s="35" t="n">
        <f>F15*D15</f>
        <v>300000</v>
      </c>
    </row>
    <row r="16" ht="63.75" customHeight="1">
      <c r="A16" s="34" t="n">
        <v>3.8</v>
      </c>
      <c r="B16" s="34" t="s">
        <v>37</v>
      </c>
      <c r="C16" s="33" t="s">
        <v>38</v>
      </c>
      <c r="D16" s="34" t="n">
        <v>1</v>
      </c>
      <c r="E16" s="34" t="s">
        <v>10</v>
      </c>
      <c r="F16" s="34" t="n">
        <v>250000</v>
      </c>
      <c r="G16" s="35" t="n">
        <f>F16*D16</f>
        <v>250000</v>
      </c>
    </row>
    <row r="17" ht="60" customHeight="1">
      <c r="A17" s="34" t="n">
        <v>3.9</v>
      </c>
      <c r="B17" s="34" t="s">
        <v>39</v>
      </c>
      <c r="C17" s="33" t="s">
        <v>40</v>
      </c>
      <c r="D17" s="34" t="n">
        <v>1</v>
      </c>
      <c r="E17" s="34" t="s">
        <v>10</v>
      </c>
      <c r="F17" s="34" t="n">
        <v>300000</v>
      </c>
      <c r="G17" s="35" t="n">
        <v>300000</v>
      </c>
    </row>
    <row r="18" ht="45" customHeight="1">
      <c r="A18" s="49" t="s">
        <v>41</v>
      </c>
      <c r="B18" s="16" t="s">
        <v>42</v>
      </c>
      <c r="C18" s="15" t="s">
        <v>43</v>
      </c>
      <c r="D18" s="16" t="n">
        <v>1</v>
      </c>
      <c r="E18" s="16" t="s">
        <v>10</v>
      </c>
      <c r="F18" s="13" t="n">
        <v>2700000</v>
      </c>
      <c r="G18" s="14" t="n">
        <f>F18</f>
        <v>2700000</v>
      </c>
      <c r="I18" s="30"/>
    </row>
    <row r="19" ht="38.25" customHeight="1">
      <c r="A19" s="6" t="n">
        <v>4</v>
      </c>
      <c r="B19" s="52" t="s">
        <v>44</v>
      </c>
      <c r="C19" s="17" t="s">
        <v>45</v>
      </c>
      <c r="D19" s="6" t="s">
        <v>9</v>
      </c>
      <c r="E19" s="6" t="s">
        <v>10</v>
      </c>
      <c r="F19" s="6"/>
      <c r="G19" s="5" t="n">
        <f>G20+G27+G34+G35</f>
        <v>3225000</v>
      </c>
    </row>
    <row r="20" ht="38.25" customHeight="1">
      <c r="A20" s="6" t="n">
        <v>4.1</v>
      </c>
      <c r="B20" s="6" t="s">
        <v>46</v>
      </c>
      <c r="C20" s="17" t="s">
        <v>47</v>
      </c>
      <c r="D20" s="16" t="n">
        <v>1</v>
      </c>
      <c r="E20" s="16" t="s">
        <v>10</v>
      </c>
      <c r="F20" s="13"/>
      <c r="G20" s="18" t="n">
        <f>SUM(G21:G26)</f>
        <v>450000</v>
      </c>
    </row>
    <row r="21" ht="43.04999999999999" customHeight="1">
      <c r="A21" s="16" t="s">
        <v>48</v>
      </c>
      <c r="B21" s="16" t="s">
        <v>49</v>
      </c>
      <c r="C21" s="15" t="s">
        <v>50</v>
      </c>
      <c r="D21" s="16" t="n">
        <v>1</v>
      </c>
      <c r="E21" s="16" t="s">
        <v>10</v>
      </c>
      <c r="F21" s="13" t="n">
        <v>100000</v>
      </c>
      <c r="G21" s="14" t="n">
        <v>100000</v>
      </c>
    </row>
    <row r="22" ht="37.95" customHeight="1">
      <c r="A22" s="16" t="s">
        <v>51</v>
      </c>
      <c r="B22" s="16" t="s">
        <v>52</v>
      </c>
      <c r="C22" s="15" t="s">
        <v>53</v>
      </c>
      <c r="D22" s="16" t="n">
        <v>1</v>
      </c>
      <c r="E22" s="16" t="s">
        <v>10</v>
      </c>
      <c r="F22" s="13" t="n">
        <v>80000</v>
      </c>
      <c r="G22" s="14" t="n">
        <v>80000</v>
      </c>
    </row>
    <row r="23" ht="40.05" customHeight="1">
      <c r="A23" s="16" t="s">
        <v>54</v>
      </c>
      <c r="B23" s="16" t="s">
        <v>55</v>
      </c>
      <c r="C23" s="15" t="s">
        <v>56</v>
      </c>
      <c r="D23" s="16" t="n">
        <v>1</v>
      </c>
      <c r="E23" s="16" t="s">
        <v>10</v>
      </c>
      <c r="F23" s="13" t="n">
        <v>80000</v>
      </c>
      <c r="G23" s="14" t="n">
        <v>80000</v>
      </c>
    </row>
    <row r="24" ht="40.05" customHeight="1">
      <c r="A24" s="16" t="s">
        <v>57</v>
      </c>
      <c r="B24" s="16" t="s">
        <v>58</v>
      </c>
      <c r="C24" s="15" t="s">
        <v>59</v>
      </c>
      <c r="D24" s="16" t="n">
        <v>1</v>
      </c>
      <c r="E24" s="16" t="s">
        <v>10</v>
      </c>
      <c r="F24" s="13" t="n">
        <v>70000</v>
      </c>
      <c r="G24" s="14" t="n">
        <v>70000</v>
      </c>
    </row>
    <row r="25" ht="40.05" customHeight="1">
      <c r="A25" s="16" t="s">
        <v>60</v>
      </c>
      <c r="B25" s="16" t="s">
        <v>61</v>
      </c>
      <c r="C25" s="15" t="s">
        <v>62</v>
      </c>
      <c r="D25" s="16" t="n">
        <v>1</v>
      </c>
      <c r="E25" s="16" t="s">
        <v>10</v>
      </c>
      <c r="F25" s="13" t="n">
        <v>50000</v>
      </c>
      <c r="G25" s="14" t="n">
        <v>50000</v>
      </c>
    </row>
    <row r="26" ht="40.05" customHeight="1">
      <c r="A26" s="16" t="s">
        <v>63</v>
      </c>
      <c r="B26" s="16" t="s">
        <v>64</v>
      </c>
      <c r="C26" s="15" t="s">
        <v>65</v>
      </c>
      <c r="D26" s="16" t="n">
        <v>1</v>
      </c>
      <c r="E26" s="16" t="s">
        <v>10</v>
      </c>
      <c r="F26" s="13" t="n">
        <v>70000</v>
      </c>
      <c r="G26" s="14" t="n">
        <v>70000</v>
      </c>
    </row>
    <row r="27" ht="25.5" customHeight="1">
      <c r="A27" s="6" t="n">
        <v>4.2</v>
      </c>
      <c r="B27" s="6" t="s">
        <v>66</v>
      </c>
      <c r="C27" s="17" t="s">
        <v>67</v>
      </c>
      <c r="D27" s="16" t="n">
        <v>1</v>
      </c>
      <c r="E27" s="16" t="s">
        <v>10</v>
      </c>
      <c r="F27" s="13"/>
      <c r="G27" s="18" t="n">
        <f>SUM(G28:G33)</f>
        <v>500000</v>
      </c>
    </row>
    <row r="28" ht="38.25" customHeight="1">
      <c r="A28" s="16" t="s">
        <v>68</v>
      </c>
      <c r="B28" s="16" t="s">
        <v>69</v>
      </c>
      <c r="C28" s="15" t="s">
        <v>70</v>
      </c>
      <c r="D28" s="16" t="n">
        <v>1</v>
      </c>
      <c r="E28" s="16" t="s">
        <v>10</v>
      </c>
      <c r="F28" s="13" t="n">
        <v>100000</v>
      </c>
      <c r="G28" s="14" t="n">
        <v>100000</v>
      </c>
    </row>
    <row r="29" ht="25.5" customHeight="1">
      <c r="A29" s="16" t="s">
        <v>71</v>
      </c>
      <c r="B29" s="16" t="s">
        <v>72</v>
      </c>
      <c r="C29" s="15" t="s">
        <v>73</v>
      </c>
      <c r="D29" s="16" t="n">
        <v>1</v>
      </c>
      <c r="E29" s="16" t="s">
        <v>10</v>
      </c>
      <c r="F29" s="13" t="n">
        <v>100000</v>
      </c>
      <c r="G29" s="14" t="n">
        <v>100000</v>
      </c>
    </row>
    <row r="30" ht="25.5" customHeight="1">
      <c r="A30" s="16" t="s">
        <v>74</v>
      </c>
      <c r="B30" s="16" t="s">
        <v>75</v>
      </c>
      <c r="C30" s="15" t="s">
        <v>76</v>
      </c>
      <c r="D30" s="16" t="n">
        <v>1</v>
      </c>
      <c r="E30" s="16" t="s">
        <v>10</v>
      </c>
      <c r="F30" s="13" t="n">
        <v>50000</v>
      </c>
      <c r="G30" s="14" t="n">
        <v>50000</v>
      </c>
    </row>
    <row r="31" ht="25.5" customHeight="1">
      <c r="A31" s="16" t="s">
        <v>77</v>
      </c>
      <c r="B31" s="16" t="s">
        <v>78</v>
      </c>
      <c r="C31" s="15" t="s">
        <v>79</v>
      </c>
      <c r="D31" s="16" t="n">
        <v>1</v>
      </c>
      <c r="E31" s="16" t="s">
        <v>10</v>
      </c>
      <c r="F31" s="13" t="n">
        <v>100000</v>
      </c>
      <c r="G31" s="14" t="n">
        <v>100000</v>
      </c>
    </row>
    <row r="32" ht="25.5" customHeight="1">
      <c r="A32" s="16" t="s">
        <v>80</v>
      </c>
      <c r="B32" s="16" t="s">
        <v>81</v>
      </c>
      <c r="C32" s="15" t="s">
        <v>82</v>
      </c>
      <c r="D32" s="16" t="n">
        <v>1</v>
      </c>
      <c r="E32" s="16" t="s">
        <v>10</v>
      </c>
      <c r="F32" s="13" t="n">
        <v>50000</v>
      </c>
      <c r="G32" s="14" t="n">
        <v>50000</v>
      </c>
    </row>
    <row r="33" ht="38.25" customHeight="1">
      <c r="A33" s="16" t="s">
        <v>83</v>
      </c>
      <c r="B33" s="16" t="s">
        <v>84</v>
      </c>
      <c r="C33" s="15" t="s">
        <v>85</v>
      </c>
      <c r="D33" s="16" t="n">
        <v>1</v>
      </c>
      <c r="E33" s="16" t="s">
        <v>10</v>
      </c>
      <c r="F33" s="13" t="n">
        <v>100000</v>
      </c>
      <c r="G33" s="14" t="n">
        <v>100000</v>
      </c>
    </row>
    <row r="34" ht="153" customHeight="1">
      <c r="A34" s="6" t="n">
        <v>4.3</v>
      </c>
      <c r="B34" s="6" t="s">
        <v>86</v>
      </c>
      <c r="C34" s="17" t="s">
        <v>87</v>
      </c>
      <c r="D34" s="6" t="n">
        <v>1</v>
      </c>
      <c r="E34" s="6" t="s">
        <v>10</v>
      </c>
      <c r="F34" s="19" t="n">
        <v>425000</v>
      </c>
      <c r="G34" s="18" t="n">
        <f>F34</f>
        <v>425000</v>
      </c>
      <c r="H34" s="240"/>
    </row>
    <row r="35" ht="44.400000000000006" customHeight="1">
      <c r="A35" s="31" t="n">
        <v>4.4</v>
      </c>
      <c r="B35" s="53" t="s">
        <v>88</v>
      </c>
      <c r="C35" s="17" t="s">
        <v>89</v>
      </c>
      <c r="D35" s="6" t="s">
        <v>9</v>
      </c>
      <c r="E35" s="6" t="s">
        <v>10</v>
      </c>
      <c r="F35" s="6"/>
      <c r="G35" s="18" t="n">
        <f>SUM(G36:G44)</f>
        <v>1850000</v>
      </c>
    </row>
    <row r="36" ht="34.05" customHeight="1">
      <c r="A36" s="32" t="s">
        <v>90</v>
      </c>
      <c r="B36" s="54" t="s">
        <v>91</v>
      </c>
      <c r="C36" s="250" t="s">
        <v>92</v>
      </c>
      <c r="D36" s="16" t="n">
        <v>1</v>
      </c>
      <c r="E36" s="16" t="s">
        <v>10</v>
      </c>
      <c r="F36" s="16" t="n">
        <v>100000</v>
      </c>
      <c r="G36" s="14" t="n">
        <f>F36</f>
        <v>100000</v>
      </c>
    </row>
    <row r="37" ht="35.7" customHeight="1">
      <c r="A37" s="32" t="s">
        <v>93</v>
      </c>
      <c r="B37" s="54" t="s">
        <v>94</v>
      </c>
      <c r="C37" s="15" t="s">
        <v>95</v>
      </c>
      <c r="D37" s="16" t="n">
        <v>1</v>
      </c>
      <c r="E37" s="16" t="s">
        <v>10</v>
      </c>
      <c r="F37" s="16" t="n">
        <v>50000</v>
      </c>
      <c r="G37" s="14" t="n">
        <f>F37</f>
        <v>50000</v>
      </c>
    </row>
    <row r="38" ht="48" customHeight="1">
      <c r="A38" s="32" t="s">
        <v>96</v>
      </c>
      <c r="B38" s="54" t="s">
        <v>97</v>
      </c>
      <c r="C38" s="251" t="s">
        <v>98</v>
      </c>
      <c r="D38" s="16" t="n">
        <v>1</v>
      </c>
      <c r="E38" s="16" t="s">
        <v>10</v>
      </c>
      <c r="F38" s="16" t="n">
        <v>50000</v>
      </c>
      <c r="G38" s="14" t="n">
        <f>F38</f>
        <v>50000</v>
      </c>
    </row>
    <row r="39" ht="45.599999999999994" customHeight="1">
      <c r="A39" s="32" t="s">
        <v>99</v>
      </c>
      <c r="B39" s="54" t="s">
        <v>100</v>
      </c>
      <c r="C39" s="252" t="s">
        <v>101</v>
      </c>
      <c r="D39" s="16" t="n">
        <v>1</v>
      </c>
      <c r="E39" s="16" t="s">
        <v>10</v>
      </c>
      <c r="F39" s="16" t="n">
        <v>50000</v>
      </c>
      <c r="G39" s="14" t="n">
        <f>F39</f>
        <v>50000</v>
      </c>
    </row>
    <row r="40" ht="34.05" customHeight="1">
      <c r="A40" s="32" t="s">
        <v>102</v>
      </c>
      <c r="B40" s="54" t="s">
        <v>103</v>
      </c>
      <c r="C40" s="253" t="s">
        <v>104</v>
      </c>
      <c r="D40" s="16" t="n">
        <v>1</v>
      </c>
      <c r="E40" s="16" t="s">
        <v>10</v>
      </c>
      <c r="F40" s="16" t="n">
        <v>100000</v>
      </c>
      <c r="G40" s="14" t="n">
        <f>F40</f>
        <v>100000</v>
      </c>
    </row>
    <row r="41" ht="34.05" customHeight="1">
      <c r="A41" s="32" t="s">
        <v>105</v>
      </c>
      <c r="B41" s="54" t="s">
        <v>106</v>
      </c>
      <c r="C41" s="15" t="s">
        <v>107</v>
      </c>
      <c r="D41" s="16" t="n">
        <v>1</v>
      </c>
      <c r="E41" s="16" t="s">
        <v>10</v>
      </c>
      <c r="F41" s="16" t="n">
        <v>100000</v>
      </c>
      <c r="G41" s="14" t="n">
        <f>F41</f>
        <v>100000</v>
      </c>
    </row>
    <row r="42" ht="80.7" customHeight="1">
      <c r="A42" s="32" t="s">
        <v>108</v>
      </c>
      <c r="B42" s="54" t="s">
        <v>109</v>
      </c>
      <c r="C42" s="254" t="s">
        <v>110</v>
      </c>
      <c r="D42" s="16" t="n">
        <v>1</v>
      </c>
      <c r="E42" s="16" t="s">
        <v>10</v>
      </c>
      <c r="F42" s="16" t="n">
        <v>1000000</v>
      </c>
      <c r="G42" s="14" t="n">
        <f>F42</f>
        <v>1000000</v>
      </c>
    </row>
    <row r="43" ht="34.05" customHeight="1">
      <c r="A43" s="32" t="s">
        <v>111</v>
      </c>
      <c r="B43" s="54" t="s">
        <v>112</v>
      </c>
      <c r="C43" s="15" t="s">
        <v>113</v>
      </c>
      <c r="D43" s="16" t="n">
        <v>1</v>
      </c>
      <c r="E43" s="16" t="s">
        <v>10</v>
      </c>
      <c r="F43" s="16" t="n">
        <v>100000</v>
      </c>
      <c r="G43" s="14" t="n">
        <f>F43</f>
        <v>100000</v>
      </c>
    </row>
    <row r="44" ht="38.25" customHeight="1">
      <c r="A44" s="47" t="s">
        <v>114</v>
      </c>
      <c r="B44" s="55" t="s">
        <v>115</v>
      </c>
      <c r="C44" s="41" t="s">
        <v>116</v>
      </c>
      <c r="D44" s="40" t="n">
        <v>1</v>
      </c>
      <c r="E44" s="40" t="s">
        <v>10</v>
      </c>
      <c r="F44" s="38" t="n">
        <v>300000</v>
      </c>
      <c r="G44" s="48" t="n">
        <f>F44*D44</f>
        <v>300000</v>
      </c>
    </row>
    <row r="45" ht="60" customHeight="1">
      <c r="A45" s="6" t="n">
        <v>5</v>
      </c>
      <c r="B45" s="6" t="s">
        <v>117</v>
      </c>
      <c r="C45" s="17" t="s">
        <v>118</v>
      </c>
      <c r="D45" s="6" t="s">
        <v>9</v>
      </c>
      <c r="E45" s="6" t="s">
        <v>10</v>
      </c>
      <c r="F45" s="6"/>
      <c r="G45" s="18" t="n">
        <f>SUM(G46:G48)</f>
        <v>1300000</v>
      </c>
    </row>
    <row r="46" ht="34.2" customHeight="1">
      <c r="A46" s="16" t="n">
        <v>5.1</v>
      </c>
      <c r="B46" s="6" t="s">
        <v>119</v>
      </c>
      <c r="C46" s="17" t="s">
        <v>120</v>
      </c>
      <c r="D46" s="6" t="n">
        <v>1</v>
      </c>
      <c r="E46" s="6" t="s">
        <v>10</v>
      </c>
      <c r="F46" s="6" t="n">
        <v>400000</v>
      </c>
      <c r="G46" s="18" t="n">
        <f>F46</f>
        <v>400000</v>
      </c>
    </row>
    <row r="47" ht="34.2" customHeight="1">
      <c r="A47" s="16" t="n">
        <v>5.2</v>
      </c>
      <c r="B47" s="6" t="s">
        <v>121</v>
      </c>
      <c r="C47" s="17" t="s">
        <v>122</v>
      </c>
      <c r="D47" s="6" t="n">
        <v>1</v>
      </c>
      <c r="E47" s="6" t="s">
        <v>10</v>
      </c>
      <c r="F47" s="6" t="n">
        <v>600000</v>
      </c>
      <c r="G47" s="18" t="n">
        <f>F47</f>
        <v>600000</v>
      </c>
    </row>
    <row r="48" ht="28.5" customHeight="1">
      <c r="A48" s="16" t="n">
        <v>5.3</v>
      </c>
      <c r="B48" s="6" t="s">
        <v>123</v>
      </c>
      <c r="C48" s="17" t="s">
        <v>124</v>
      </c>
      <c r="D48" s="6" t="n">
        <v>1</v>
      </c>
      <c r="E48" s="6" t="s">
        <v>10</v>
      </c>
      <c r="F48" s="6" t="n">
        <v>300000</v>
      </c>
      <c r="G48" s="18" t="n">
        <f>F48</f>
        <v>300000</v>
      </c>
    </row>
    <row r="49" ht="50.4" customHeight="1">
      <c r="A49" s="6" t="n">
        <v>6</v>
      </c>
      <c r="B49" s="6" t="s">
        <v>125</v>
      </c>
      <c r="C49" s="20" t="s">
        <v>126</v>
      </c>
      <c r="D49" s="6" t="n">
        <v>1</v>
      </c>
      <c r="E49" s="6" t="s">
        <v>10</v>
      </c>
      <c r="F49" s="6"/>
      <c r="G49" s="21" t="n">
        <f>SUM(G50:G53)+G54+G65+G73</f>
        <v>8770000</v>
      </c>
    </row>
    <row r="50" ht="25.5" customHeight="1">
      <c r="A50" s="6" t="n">
        <v>6.1</v>
      </c>
      <c r="B50" s="6" t="s">
        <v>127</v>
      </c>
      <c r="C50" s="20" t="s">
        <v>128</v>
      </c>
      <c r="D50" s="6" t="n">
        <v>1</v>
      </c>
      <c r="E50" s="6" t="s">
        <v>10</v>
      </c>
      <c r="F50" s="6" t="n">
        <v>1200000</v>
      </c>
      <c r="G50" s="21" t="n">
        <f>F50</f>
        <v>1200000</v>
      </c>
    </row>
    <row r="51" ht="25.5" customHeight="1">
      <c r="A51" s="6" t="n">
        <v>6.2</v>
      </c>
      <c r="B51" s="6" t="s">
        <v>129</v>
      </c>
      <c r="C51" s="20" t="s">
        <v>130</v>
      </c>
      <c r="D51" s="6" t="n">
        <v>1</v>
      </c>
      <c r="E51" s="6" t="s">
        <v>10</v>
      </c>
      <c r="F51" s="6" t="n">
        <v>1200000</v>
      </c>
      <c r="G51" s="21" t="n">
        <f>F51</f>
        <v>1200000</v>
      </c>
    </row>
    <row r="52" ht="30" customHeight="1">
      <c r="A52" s="6" t="n">
        <v>6.3</v>
      </c>
      <c r="B52" s="6" t="s">
        <v>131</v>
      </c>
      <c r="C52" s="20" t="s">
        <v>132</v>
      </c>
      <c r="D52" s="6" t="n">
        <v>1</v>
      </c>
      <c r="E52" s="6" t="s">
        <v>10</v>
      </c>
      <c r="F52" s="6" t="n">
        <v>1560000</v>
      </c>
      <c r="G52" s="21" t="n">
        <f>F52</f>
        <v>1560000</v>
      </c>
    </row>
    <row r="53" ht="22.200000000000003" customHeight="1">
      <c r="A53" s="6" t="n">
        <v>6.4</v>
      </c>
      <c r="B53" s="6" t="s">
        <v>133</v>
      </c>
      <c r="C53" s="20" t="s">
        <v>134</v>
      </c>
      <c r="D53" s="6" t="n">
        <v>1</v>
      </c>
      <c r="E53" s="6" t="s">
        <v>10</v>
      </c>
      <c r="F53" s="6" t="n">
        <v>100000</v>
      </c>
      <c r="G53" s="21" t="n">
        <f>F53</f>
        <v>100000</v>
      </c>
    </row>
    <row r="54" ht="51" customHeight="1">
      <c r="A54" s="36" t="n">
        <v>7.5</v>
      </c>
      <c r="B54" s="36" t="s">
        <v>135</v>
      </c>
      <c r="C54" s="37" t="s">
        <v>136</v>
      </c>
      <c r="D54" s="36" t="n">
        <v>1</v>
      </c>
      <c r="E54" s="36" t="s">
        <v>10</v>
      </c>
      <c r="F54" s="38"/>
      <c r="G54" s="39" t="n">
        <f>SUM(G55:G64)</f>
        <v>1550000</v>
      </c>
    </row>
    <row r="55" ht="30" customHeight="1">
      <c r="A55" s="40" t="s">
        <v>137</v>
      </c>
      <c r="B55" s="40" t="s">
        <v>138</v>
      </c>
      <c r="C55" s="41" t="s">
        <v>139</v>
      </c>
      <c r="D55" s="40" t="n">
        <v>1</v>
      </c>
      <c r="E55" s="40" t="s">
        <v>10</v>
      </c>
      <c r="F55" s="38" t="n">
        <v>200000</v>
      </c>
      <c r="G55" s="42" t="n">
        <f>F55*D55</f>
        <v>200000</v>
      </c>
    </row>
    <row r="56" ht="34.5" customHeight="1">
      <c r="A56" s="40" t="s">
        <v>140</v>
      </c>
      <c r="B56" s="40" t="s">
        <v>141</v>
      </c>
      <c r="C56" s="41" t="s">
        <v>142</v>
      </c>
      <c r="D56" s="40" t="n">
        <v>1</v>
      </c>
      <c r="E56" s="40" t="s">
        <v>10</v>
      </c>
      <c r="F56" s="38" t="n">
        <v>150000</v>
      </c>
      <c r="G56" s="42" t="n">
        <f>F56*D56</f>
        <v>150000</v>
      </c>
    </row>
    <row r="57" ht="43.20000000000001" customHeight="1">
      <c r="A57" s="40" t="s">
        <v>143</v>
      </c>
      <c r="B57" s="40" t="s">
        <v>144</v>
      </c>
      <c r="C57" s="41" t="s">
        <v>145</v>
      </c>
      <c r="D57" s="40" t="n">
        <v>1</v>
      </c>
      <c r="E57" s="40" t="s">
        <v>10</v>
      </c>
      <c r="F57" s="38" t="n">
        <v>250000</v>
      </c>
      <c r="G57" s="42" t="n">
        <f>F57*D57</f>
        <v>250000</v>
      </c>
    </row>
    <row r="58" ht="30" customHeight="1">
      <c r="A58" s="40" t="s">
        <v>146</v>
      </c>
      <c r="B58" s="40" t="s">
        <v>147</v>
      </c>
      <c r="C58" s="41" t="s">
        <v>148</v>
      </c>
      <c r="D58" s="40" t="n">
        <v>1</v>
      </c>
      <c r="E58" s="40" t="s">
        <v>10</v>
      </c>
      <c r="F58" s="38" t="n">
        <v>150000</v>
      </c>
      <c r="G58" s="42" t="n">
        <f>F58*D58</f>
        <v>150000</v>
      </c>
    </row>
    <row r="59" ht="51" customHeight="1">
      <c r="A59" s="40" t="s">
        <v>149</v>
      </c>
      <c r="B59" s="40" t="s">
        <v>150</v>
      </c>
      <c r="C59" s="41" t="s">
        <v>151</v>
      </c>
      <c r="D59" s="40" t="n">
        <v>1</v>
      </c>
      <c r="E59" s="40" t="s">
        <v>10</v>
      </c>
      <c r="F59" s="38" t="n">
        <v>150000</v>
      </c>
      <c r="G59" s="42" t="n">
        <f>F59*D59</f>
        <v>150000</v>
      </c>
    </row>
    <row r="60" ht="30" customHeight="1">
      <c r="A60" s="40" t="s">
        <v>152</v>
      </c>
      <c r="B60" s="40" t="s">
        <v>153</v>
      </c>
      <c r="C60" s="41" t="s">
        <v>154</v>
      </c>
      <c r="D60" s="40" t="n">
        <v>1</v>
      </c>
      <c r="E60" s="40" t="s">
        <v>10</v>
      </c>
      <c r="F60" s="38" t="n">
        <v>200000</v>
      </c>
      <c r="G60" s="42" t="n">
        <f>F60*D60</f>
        <v>200000</v>
      </c>
    </row>
    <row r="61" ht="30" customHeight="1">
      <c r="A61" s="40" t="s">
        <v>155</v>
      </c>
      <c r="B61" s="40" t="s">
        <v>156</v>
      </c>
      <c r="C61" s="41" t="s">
        <v>157</v>
      </c>
      <c r="D61" s="40" t="n">
        <v>1</v>
      </c>
      <c r="E61" s="40" t="s">
        <v>10</v>
      </c>
      <c r="F61" s="38" t="n">
        <v>100000</v>
      </c>
      <c r="G61" s="42" t="n">
        <f>F61*D61</f>
        <v>100000</v>
      </c>
    </row>
    <row r="62" ht="30" customHeight="1">
      <c r="A62" s="40" t="s">
        <v>158</v>
      </c>
      <c r="B62" s="40" t="s">
        <v>159</v>
      </c>
      <c r="C62" s="41" t="s">
        <v>160</v>
      </c>
      <c r="D62" s="40" t="n">
        <v>1</v>
      </c>
      <c r="E62" s="40" t="s">
        <v>10</v>
      </c>
      <c r="F62" s="38" t="n">
        <v>100000</v>
      </c>
      <c r="G62" s="42" t="n">
        <f>F62*D62</f>
        <v>100000</v>
      </c>
    </row>
    <row r="63" ht="30" customHeight="1">
      <c r="A63" s="40" t="s">
        <v>161</v>
      </c>
      <c r="B63" s="40" t="s">
        <v>162</v>
      </c>
      <c r="C63" s="41" t="s">
        <v>163</v>
      </c>
      <c r="D63" s="40" t="n">
        <v>1</v>
      </c>
      <c r="E63" s="40" t="s">
        <v>10</v>
      </c>
      <c r="F63" s="38" t="n">
        <v>100000</v>
      </c>
      <c r="G63" s="42" t="n">
        <f>F63*D63</f>
        <v>100000</v>
      </c>
    </row>
    <row r="64" ht="30" customHeight="1">
      <c r="A64" s="40" t="s">
        <v>164</v>
      </c>
      <c r="B64" s="40" t="s">
        <v>165</v>
      </c>
      <c r="C64" s="41" t="s">
        <v>166</v>
      </c>
      <c r="D64" s="40" t="n">
        <v>1</v>
      </c>
      <c r="E64" s="40" t="s">
        <v>10</v>
      </c>
      <c r="F64" s="38" t="n">
        <v>150000</v>
      </c>
      <c r="G64" s="42" t="n">
        <f>F64*D64</f>
        <v>150000</v>
      </c>
    </row>
    <row r="65" ht="47.25" customHeight="1">
      <c r="A65" s="36" t="n">
        <v>7.6</v>
      </c>
      <c r="B65" s="36" t="s">
        <v>167</v>
      </c>
      <c r="C65" s="37" t="s">
        <v>168</v>
      </c>
      <c r="D65" s="40" t="n">
        <v>1</v>
      </c>
      <c r="E65" s="40" t="s">
        <v>10</v>
      </c>
      <c r="F65" s="38"/>
      <c r="G65" s="39" t="n">
        <f>SUM(G66:G72)</f>
        <v>2740000</v>
      </c>
    </row>
    <row r="66" ht="63.75" customHeight="1">
      <c r="A66" s="40" t="s">
        <v>169</v>
      </c>
      <c r="B66" s="40" t="s">
        <v>170</v>
      </c>
      <c r="C66" s="41" t="s">
        <v>171</v>
      </c>
      <c r="D66" s="40" t="n">
        <v>1</v>
      </c>
      <c r="E66" s="40" t="s">
        <v>10</v>
      </c>
      <c r="F66" s="38" t="n">
        <v>260000</v>
      </c>
      <c r="G66" s="42" t="n">
        <f>F66*D66</f>
        <v>260000</v>
      </c>
    </row>
    <row r="67" ht="62.54999999999999" customHeight="1">
      <c r="A67" s="40" t="s">
        <v>172</v>
      </c>
      <c r="B67" s="40" t="s">
        <v>173</v>
      </c>
      <c r="C67" s="255" t="s">
        <v>174</v>
      </c>
      <c r="D67" s="40" t="n">
        <v>1</v>
      </c>
      <c r="E67" s="40" t="s">
        <v>10</v>
      </c>
      <c r="F67" s="38" t="n">
        <v>400000</v>
      </c>
      <c r="G67" s="42" t="n">
        <f>F67*D67</f>
        <v>400000</v>
      </c>
    </row>
    <row r="68" ht="51" customHeight="1">
      <c r="A68" s="40" t="s">
        <v>175</v>
      </c>
      <c r="B68" s="40" t="s">
        <v>176</v>
      </c>
      <c r="C68" s="256" t="s">
        <v>177</v>
      </c>
      <c r="D68" s="40" t="n">
        <v>1</v>
      </c>
      <c r="E68" s="40" t="s">
        <v>10</v>
      </c>
      <c r="F68" s="38" t="n">
        <v>480000</v>
      </c>
      <c r="G68" s="42" t="n">
        <f>F68*D68</f>
        <v>480000</v>
      </c>
    </row>
    <row r="69" ht="127.5" customHeight="1">
      <c r="A69" s="40" t="s">
        <v>178</v>
      </c>
      <c r="B69" s="40" t="s">
        <v>179</v>
      </c>
      <c r="C69" s="257" t="s">
        <v>180</v>
      </c>
      <c r="D69" s="40" t="n">
        <v>1</v>
      </c>
      <c r="E69" s="40" t="s">
        <v>10</v>
      </c>
      <c r="F69" s="38" t="n">
        <v>450000</v>
      </c>
      <c r="G69" s="42" t="n">
        <f>F69*D69</f>
        <v>450000</v>
      </c>
    </row>
    <row r="70" ht="51" customHeight="1">
      <c r="A70" s="40" t="s">
        <v>181</v>
      </c>
      <c r="B70" s="40" t="s">
        <v>182</v>
      </c>
      <c r="C70" s="41" t="s">
        <v>183</v>
      </c>
      <c r="D70" s="40" t="n">
        <v>1</v>
      </c>
      <c r="E70" s="40" t="s">
        <v>10</v>
      </c>
      <c r="F70" s="38" t="n">
        <v>450000</v>
      </c>
      <c r="G70" s="42" t="n">
        <f>F70*D70</f>
        <v>450000</v>
      </c>
    </row>
    <row r="71" ht="140.25" customHeight="1">
      <c r="A71" s="40" t="s">
        <v>184</v>
      </c>
      <c r="B71" s="40" t="s">
        <v>185</v>
      </c>
      <c r="C71" s="258" t="s">
        <v>186</v>
      </c>
      <c r="D71" s="40" t="n">
        <v>1</v>
      </c>
      <c r="E71" s="40" t="s">
        <v>10</v>
      </c>
      <c r="F71" s="38" t="n">
        <v>350000</v>
      </c>
      <c r="G71" s="42" t="n">
        <f>F71*D71</f>
        <v>350000</v>
      </c>
    </row>
    <row r="72" ht="67.05" customHeight="1">
      <c r="A72" s="40" t="s">
        <v>187</v>
      </c>
      <c r="B72" s="40" t="s">
        <v>188</v>
      </c>
      <c r="C72" s="41" t="s">
        <v>189</v>
      </c>
      <c r="D72" s="40" t="n">
        <v>1</v>
      </c>
      <c r="E72" s="40" t="s">
        <v>10</v>
      </c>
      <c r="F72" s="38" t="n">
        <v>350000</v>
      </c>
      <c r="G72" s="42" t="n">
        <f>F72*D72</f>
        <v>350000</v>
      </c>
    </row>
    <row r="73" ht="30" customHeight="1">
      <c r="A73" s="36" t="n">
        <v>7.7</v>
      </c>
      <c r="B73" s="36" t="s">
        <v>190</v>
      </c>
      <c r="C73" s="41" t="s">
        <v>191</v>
      </c>
      <c r="D73" s="40" t="n">
        <v>1</v>
      </c>
      <c r="E73" s="40" t="s">
        <v>10</v>
      </c>
      <c r="F73" s="38"/>
      <c r="G73" s="39" t="n">
        <f>SUM(G74:G76)</f>
        <v>420000</v>
      </c>
    </row>
    <row r="74" ht="30" customHeight="1">
      <c r="A74" s="40" t="s">
        <v>192</v>
      </c>
      <c r="B74" s="40" t="s">
        <v>193</v>
      </c>
      <c r="C74" s="41" t="s">
        <v>194</v>
      </c>
      <c r="D74" s="40" t="n">
        <v>1</v>
      </c>
      <c r="E74" s="40" t="s">
        <v>10</v>
      </c>
      <c r="F74" s="38" t="n">
        <v>120000</v>
      </c>
      <c r="G74" s="42" t="n">
        <f>F74*D74</f>
        <v>120000</v>
      </c>
    </row>
    <row r="75" ht="30" customHeight="1">
      <c r="A75" s="40" t="s">
        <v>195</v>
      </c>
      <c r="B75" s="40" t="s">
        <v>196</v>
      </c>
      <c r="C75" s="41" t="s">
        <v>197</v>
      </c>
      <c r="D75" s="40" t="n">
        <v>1</v>
      </c>
      <c r="E75" s="40" t="s">
        <v>10</v>
      </c>
      <c r="F75" s="38" t="n">
        <v>100000</v>
      </c>
      <c r="G75" s="42" t="n">
        <f>F75*D75</f>
        <v>100000</v>
      </c>
    </row>
    <row r="76" ht="30" customHeight="1">
      <c r="A76" s="40" t="s">
        <v>198</v>
      </c>
      <c r="B76" s="40" t="s">
        <v>199</v>
      </c>
      <c r="C76" s="41" t="s">
        <v>200</v>
      </c>
      <c r="D76" s="40" t="n">
        <v>1</v>
      </c>
      <c r="E76" s="40" t="s">
        <v>10</v>
      </c>
      <c r="F76" s="38" t="n">
        <v>200000</v>
      </c>
      <c r="G76" s="42" t="n">
        <f>F76*D76</f>
        <v>200000</v>
      </c>
    </row>
    <row r="77" ht="30" customHeight="1">
      <c r="A77" s="36" t="n">
        <v>8</v>
      </c>
      <c r="B77" s="36" t="s">
        <v>201</v>
      </c>
      <c r="C77" s="37"/>
      <c r="D77" s="40"/>
      <c r="E77" s="40"/>
      <c r="F77" s="38"/>
      <c r="G77" s="39" t="n">
        <f>SUM(G78:G80)</f>
        <v>412000</v>
      </c>
    </row>
    <row r="78" ht="30" customHeight="1">
      <c r="A78" s="40" t="n">
        <v>8.1</v>
      </c>
      <c r="B78" s="40" t="s">
        <v>202</v>
      </c>
      <c r="C78" s="41" t="s">
        <v>203</v>
      </c>
      <c r="D78" s="40" t="n">
        <v>4</v>
      </c>
      <c r="E78" s="40" t="s">
        <v>204</v>
      </c>
      <c r="F78" s="38" t="n">
        <v>65000</v>
      </c>
      <c r="G78" s="42" t="n">
        <f>D78*F78</f>
        <v>260000</v>
      </c>
    </row>
    <row r="79" ht="30" customHeight="1">
      <c r="A79" s="40" t="n">
        <v>8.2</v>
      </c>
      <c r="B79" s="40" t="s">
        <v>205</v>
      </c>
      <c r="C79" s="41" t="s">
        <v>206</v>
      </c>
      <c r="D79" s="40" t="n">
        <v>4</v>
      </c>
      <c r="E79" s="40" t="s">
        <v>204</v>
      </c>
      <c r="F79" s="38" t="n">
        <v>8000</v>
      </c>
      <c r="G79" s="42" t="n">
        <f>D79*F79</f>
        <v>32000</v>
      </c>
    </row>
    <row r="80" ht="30" customHeight="1">
      <c r="A80" s="40" t="n">
        <v>8.3</v>
      </c>
      <c r="B80" s="40" t="s">
        <v>207</v>
      </c>
      <c r="C80" s="41" t="s">
        <v>208</v>
      </c>
      <c r="D80" s="40" t="n">
        <v>4</v>
      </c>
      <c r="E80" s="40" t="s">
        <v>204</v>
      </c>
      <c r="F80" s="38" t="n">
        <v>30000</v>
      </c>
      <c r="G80" s="42" t="n">
        <f>D80*F80</f>
        <v>120000</v>
      </c>
    </row>
    <row r="81" ht="13.5" customHeight="1">
      <c r="A81" s="6" t="n">
        <v>9</v>
      </c>
      <c r="B81" s="6" t="s">
        <v>209</v>
      </c>
      <c r="C81" s="20"/>
      <c r="D81" s="16" t="n">
        <v>1</v>
      </c>
      <c r="E81" s="16" t="s">
        <v>10</v>
      </c>
      <c r="F81" s="19"/>
      <c r="G81" s="18"/>
    </row>
    <row r="82" ht="13.5" customHeight="1">
      <c r="A82" s="6" t="n">
        <v>10</v>
      </c>
      <c r="B82" s="6" t="s">
        <v>210</v>
      </c>
      <c r="C82" s="20"/>
      <c r="D82" s="16" t="n">
        <v>1</v>
      </c>
      <c r="E82" s="16" t="s">
        <v>10</v>
      </c>
      <c r="F82" s="19"/>
      <c r="G82" s="18"/>
    </row>
    <row r="83" ht="13.5" customHeight="1">
      <c r="A83" s="6" t="s">
        <v>211</v>
      </c>
      <c r="B83" s="190" t="s">
        <v>212</v>
      </c>
      <c r="C83" s="190"/>
      <c r="D83" s="190"/>
      <c r="E83" s="190"/>
      <c r="F83" s="190"/>
      <c r="G83" s="22" t="n">
        <f>G81+G82+G77+G49+G45+G19+G8+G5+G2</f>
        <v>18682000</v>
      </c>
    </row>
  </sheetData>
  <mergeCells count="1">
    <mergeCell ref="B83:F83"/>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E1092-59D6-0841-9542-AE5505D0AA25}">
  <sheetPr>
    <outlinePr summaryBelow="0" summaryRight="0"/>
  </sheetPr>
  <dimension ref="A1"/>
  <sheetViews>
    <sheetView workbookViewId="0"/>
  </sheetViews>
  <sheetFormatPr baseColWidth="10" defaultColWidth="8.8330078125" defaultRowHeight="15.600000000000001" customHeight="1"/>
  <cols>
    <col min="2" max="2" width="32.8330078125" customWidth="1" style="239"/>
    <col min="3" max="3" width="25.6640625" customWidth="1" style="239"/>
    <col min="5" max="5" width="12.498046875" customWidth="1" style="239"/>
  </cols>
  <sheetData>
    <row r="1" s="68" customFormat="1" ht="17.4" customHeight="1">
      <c r="A1" s="114" t="s">
        <v>0</v>
      </c>
      <c r="B1" s="114" t="s">
        <v>213</v>
      </c>
      <c r="C1" s="115" t="s">
        <v>6</v>
      </c>
    </row>
    <row r="2" s="68" customFormat="1" ht="15.75" customHeight="1">
      <c r="A2" s="116" t="s">
        <v>214</v>
      </c>
      <c r="B2" s="116" t="s">
        <v>215</v>
      </c>
      <c r="C2" s="117" t="n">
        <f>'业务平台'!H159</f>
        <v>4725000</v>
      </c>
      <c r="E2" s="68" t="n">
        <v>3800000</v>
      </c>
    </row>
    <row r="3" ht="15.600000000000001" customHeight="1">
      <c r="A3" s="118" t="s">
        <v>216</v>
      </c>
      <c r="B3" s="118" t="s">
        <v>217</v>
      </c>
      <c r="C3" s="119" t="n">
        <f>'物联网平台'!H61</f>
        <v>910000</v>
      </c>
      <c r="E3" s="239" t="n">
        <v>900000</v>
      </c>
    </row>
    <row r="4" ht="15.600000000000001" customHeight="1">
      <c r="A4" s="118" t="s">
        <v>218</v>
      </c>
      <c r="B4" s="118" t="s">
        <v>21</v>
      </c>
      <c r="C4" s="119" t="n">
        <f>'大数据平台（含标准规范建设）'!H77</f>
        <v>5770000</v>
      </c>
      <c r="E4" s="242" t="n">
        <f>C9-E2-E3-E5</f>
        <v>6040000</v>
      </c>
    </row>
    <row r="5" ht="15.600000000000001" customHeight="1">
      <c r="A5" s="118" t="s">
        <v>219</v>
      </c>
      <c r="B5" s="118" t="s">
        <v>220</v>
      </c>
      <c r="C5" s="120" t="n">
        <f>'AI平台'!H47</f>
        <v>1970000</v>
      </c>
      <c r="E5" s="241" t="n">
        <f>C5</f>
        <v>1970000</v>
      </c>
    </row>
    <row r="6" ht="15.600000000000001" customHeight="1">
      <c r="A6" s="122"/>
      <c r="B6" s="123" t="s">
        <v>211</v>
      </c>
      <c r="C6" s="124" t="n">
        <f>SUM(C2:C5)</f>
        <v>13375000</v>
      </c>
    </row>
    <row r="9" ht="15.600000000000001" customHeight="1">
      <c r="C9" s="29" t="n">
        <f>'建议书总体预算（参考）'!G83-5972000</f>
        <v>12710000</v>
      </c>
    </row>
    <row r="10" ht="15.600000000000001" customHeight="1">
      <c r="C10" s="113"/>
    </row>
    <row r="12" ht="15.600000000000001" customHeight="1">
      <c r="A12" s="131"/>
      <c r="B12" s="131"/>
      <c r="C12" s="132" t="n">
        <f>C9-C6</f>
        <v>-665000</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E1092-59D6-0841-9542-AE5505D0AA25}">
  <sheetPr>
    <outlinePr summaryBelow="0" summaryRight="0"/>
  </sheetPr>
  <dimension ref="A1"/>
  <sheetViews>
    <sheetView workbookViewId="0"/>
  </sheetViews>
  <sheetFormatPr baseColWidth="10" defaultColWidth="8.8330078125" defaultRowHeight="15.600000000000001" customHeight="1"/>
  <cols>
    <col min="1" max="1" width="7.5" customWidth="1" style="97"/>
    <col min="2" max="2" width="15.6650390625" customWidth="1" style="97"/>
    <col min="3" max="3" width="19.6640625" customWidth="1" style="97"/>
    <col min="4" max="4" width="83.33203125" customWidth="1" style="98"/>
    <col min="5" max="6" width="8.8330078125" style="64"/>
    <col min="7" max="7" width="11.8330078125" customWidth="1" style="77"/>
    <col min="8" max="8" width="17.4990234375" customWidth="1" style="99"/>
    <col min="9" max="9" width="8.8330078125" style="64"/>
  </cols>
  <sheetData>
    <row r="1" s="68" customFormat="1" ht="15.600000000000001" customHeight="1">
      <c r="A1" s="60" t="s">
        <v>0</v>
      </c>
      <c r="B1" s="191" t="s">
        <v>221</v>
      </c>
      <c r="C1" s="192"/>
      <c r="D1" s="60" t="s">
        <v>222</v>
      </c>
      <c r="E1" s="100" t="s">
        <v>3</v>
      </c>
      <c r="F1" s="100" t="s">
        <v>4</v>
      </c>
      <c r="G1" s="100" t="s">
        <v>223</v>
      </c>
      <c r="H1" s="101" t="s">
        <v>6</v>
      </c>
      <c r="I1" s="102" t="s">
        <v>224</v>
      </c>
    </row>
    <row r="2" s="68" customFormat="1" ht="15.75" customHeight="1">
      <c r="A2" s="61" t="s">
        <v>214</v>
      </c>
      <c r="B2" s="197" t="s">
        <v>225</v>
      </c>
      <c r="C2" s="197"/>
      <c r="D2" s="197"/>
      <c r="E2" s="71"/>
      <c r="F2" s="71"/>
      <c r="G2" s="69"/>
      <c r="H2" s="103" t="n">
        <f>SUM(H3:H29)</f>
        <v>1620000</v>
      </c>
      <c r="I2" s="71"/>
    </row>
    <row r="3" ht="36" customHeight="1">
      <c r="A3" s="59" t="n">
        <v>1</v>
      </c>
      <c r="B3" s="198" t="s">
        <v>226</v>
      </c>
      <c r="C3" s="59" t="s">
        <v>227</v>
      </c>
      <c r="D3" s="65" t="s">
        <v>228</v>
      </c>
      <c r="E3" s="62" t="n">
        <v>1</v>
      </c>
      <c r="F3" s="62" t="s">
        <v>204</v>
      </c>
      <c r="G3" s="62" t="n">
        <v>100000</v>
      </c>
      <c r="H3" s="84" t="n">
        <f>G3</f>
        <v>100000</v>
      </c>
      <c r="I3" s="63"/>
    </row>
    <row r="4" ht="36" customHeight="1">
      <c r="A4" s="59" t="n">
        <v>2</v>
      </c>
      <c r="B4" s="199"/>
      <c r="C4" s="59" t="s">
        <v>229</v>
      </c>
      <c r="D4" s="65" t="s">
        <v>230</v>
      </c>
      <c r="E4" s="62" t="n">
        <v>1</v>
      </c>
      <c r="F4" s="62" t="s">
        <v>204</v>
      </c>
      <c r="G4" s="62" t="n">
        <v>100000</v>
      </c>
      <c r="H4" s="84" t="n">
        <f>G4</f>
        <v>100000</v>
      </c>
      <c r="I4" s="63"/>
    </row>
    <row r="5" ht="70.5" customHeight="1">
      <c r="A5" s="59" t="n">
        <v>3</v>
      </c>
      <c r="B5" s="200"/>
      <c r="C5" s="59" t="s">
        <v>231</v>
      </c>
      <c r="D5" s="65" t="s">
        <v>232</v>
      </c>
      <c r="E5" s="62" t="n">
        <v>1</v>
      </c>
      <c r="F5" s="62" t="s">
        <v>204</v>
      </c>
      <c r="G5" s="62" t="n">
        <v>100000</v>
      </c>
      <c r="H5" s="84" t="n">
        <f>G5</f>
        <v>100000</v>
      </c>
      <c r="I5" s="63"/>
    </row>
    <row r="6" ht="31.5" customHeight="1">
      <c r="A6" s="59" t="n">
        <v>4</v>
      </c>
      <c r="B6" s="198" t="s">
        <v>233</v>
      </c>
      <c r="C6" s="59" t="s">
        <v>234</v>
      </c>
      <c r="D6" s="65" t="s">
        <v>235</v>
      </c>
      <c r="E6" s="62" t="n">
        <v>1</v>
      </c>
      <c r="F6" s="62" t="s">
        <v>204</v>
      </c>
      <c r="G6" s="62" t="n">
        <v>100000</v>
      </c>
      <c r="H6" s="84" t="n">
        <f>G6</f>
        <v>100000</v>
      </c>
      <c r="I6" s="202" t="s">
        <v>236</v>
      </c>
    </row>
    <row r="7" ht="24" customHeight="1">
      <c r="A7" s="59" t="n">
        <v>5</v>
      </c>
      <c r="B7" s="199"/>
      <c r="C7" s="59" t="s">
        <v>237</v>
      </c>
      <c r="D7" s="65" t="s">
        <v>238</v>
      </c>
      <c r="E7" s="62" t="n">
        <v>1</v>
      </c>
      <c r="F7" s="62" t="s">
        <v>204</v>
      </c>
      <c r="G7" s="62" t="n">
        <v>100000</v>
      </c>
      <c r="H7" s="84" t="n">
        <f>G7</f>
        <v>100000</v>
      </c>
      <c r="I7" s="203"/>
    </row>
    <row r="8" ht="24" customHeight="1">
      <c r="A8" s="59" t="n">
        <v>6</v>
      </c>
      <c r="B8" s="199"/>
      <c r="C8" s="59" t="s">
        <v>239</v>
      </c>
      <c r="D8" s="65" t="s">
        <v>240</v>
      </c>
      <c r="E8" s="62" t="n">
        <v>1</v>
      </c>
      <c r="F8" s="62" t="s">
        <v>204</v>
      </c>
      <c r="G8" s="62" t="n">
        <v>100000</v>
      </c>
      <c r="H8" s="84" t="n">
        <f>G8</f>
        <v>100000</v>
      </c>
      <c r="I8" s="203"/>
    </row>
    <row r="9" ht="36" customHeight="1">
      <c r="A9" s="59" t="n">
        <v>7</v>
      </c>
      <c r="B9" s="199"/>
      <c r="C9" s="59" t="s">
        <v>241</v>
      </c>
      <c r="D9" s="65" t="s">
        <v>242</v>
      </c>
      <c r="E9" s="62" t="n">
        <v>1</v>
      </c>
      <c r="F9" s="62" t="s">
        <v>204</v>
      </c>
      <c r="G9" s="62" t="n">
        <v>100000</v>
      </c>
      <c r="H9" s="84" t="n">
        <f>G9</f>
        <v>100000</v>
      </c>
      <c r="I9" s="203"/>
    </row>
    <row r="10" ht="24" customHeight="1">
      <c r="A10" s="59" t="n">
        <v>8</v>
      </c>
      <c r="B10" s="199"/>
      <c r="C10" s="59" t="s">
        <v>243</v>
      </c>
      <c r="D10" s="259" t="s">
        <v>244</v>
      </c>
      <c r="E10" s="62" t="n">
        <v>1</v>
      </c>
      <c r="F10" s="62" t="s">
        <v>204</v>
      </c>
      <c r="G10" s="62" t="n">
        <v>100000</v>
      </c>
      <c r="H10" s="84" t="n">
        <f>G10</f>
        <v>100000</v>
      </c>
      <c r="I10" s="203"/>
    </row>
    <row r="11" ht="41.7" customHeight="1">
      <c r="A11" s="59" t="n">
        <v>9</v>
      </c>
      <c r="B11" s="200"/>
      <c r="C11" s="59" t="s">
        <v>245</v>
      </c>
      <c r="D11" s="65" t="s">
        <v>246</v>
      </c>
      <c r="E11" s="62" t="n">
        <v>1</v>
      </c>
      <c r="F11" s="62" t="s">
        <v>204</v>
      </c>
      <c r="G11" s="62" t="n">
        <v>100000</v>
      </c>
      <c r="H11" s="84" t="n">
        <f>G11</f>
        <v>100000</v>
      </c>
      <c r="I11" s="204"/>
    </row>
    <row r="12" ht="29.7" customHeight="1">
      <c r="A12" s="59" t="n">
        <v>10</v>
      </c>
      <c r="B12" s="198" t="s">
        <v>121</v>
      </c>
      <c r="C12" s="198" t="s">
        <v>247</v>
      </c>
      <c r="D12" s="65" t="s">
        <v>248</v>
      </c>
      <c r="E12" s="205" t="n">
        <v>1</v>
      </c>
      <c r="F12" s="205" t="s">
        <v>204</v>
      </c>
      <c r="G12" s="205" t="n">
        <v>100000</v>
      </c>
      <c r="H12" s="208" t="n">
        <f>G12</f>
        <v>100000</v>
      </c>
      <c r="I12" s="125"/>
    </row>
    <row r="13" ht="37.2" customHeight="1">
      <c r="A13" s="59" t="n">
        <v>11</v>
      </c>
      <c r="B13" s="199"/>
      <c r="C13" s="199"/>
      <c r="D13" s="65" t="s">
        <v>249</v>
      </c>
      <c r="E13" s="206"/>
      <c r="F13" s="206"/>
      <c r="G13" s="206"/>
      <c r="H13" s="209"/>
      <c r="I13" s="126"/>
    </row>
    <row r="14" ht="41.7" customHeight="1">
      <c r="A14" s="59" t="n">
        <v>12</v>
      </c>
      <c r="B14" s="199"/>
      <c r="C14" s="199"/>
      <c r="D14" s="65" t="s">
        <v>250</v>
      </c>
      <c r="E14" s="207"/>
      <c r="F14" s="207"/>
      <c r="G14" s="207"/>
      <c r="H14" s="210"/>
      <c r="I14" s="126"/>
    </row>
    <row r="15" ht="49.20000000000001" customHeight="1">
      <c r="A15" s="59" t="n">
        <v>13</v>
      </c>
      <c r="B15" s="199"/>
      <c r="C15" s="59" t="s">
        <v>251</v>
      </c>
      <c r="D15" s="65" t="s">
        <v>252</v>
      </c>
      <c r="E15" s="62" t="n">
        <v>1</v>
      </c>
      <c r="F15" s="62" t="s">
        <v>204</v>
      </c>
      <c r="G15" s="62" t="n">
        <v>80000</v>
      </c>
      <c r="H15" s="84" t="n">
        <f>G15</f>
        <v>80000</v>
      </c>
      <c r="I15" s="126"/>
    </row>
    <row r="16" ht="43.20000000000001" customHeight="1">
      <c r="A16" s="59" t="n">
        <v>14</v>
      </c>
      <c r="B16" s="199"/>
      <c r="C16" s="59" t="s">
        <v>253</v>
      </c>
      <c r="D16" s="65" t="s">
        <v>254</v>
      </c>
      <c r="E16" s="62" t="n">
        <v>1</v>
      </c>
      <c r="F16" s="62" t="s">
        <v>204</v>
      </c>
      <c r="G16" s="62" t="n">
        <v>80000</v>
      </c>
      <c r="H16" s="84" t="n">
        <f>G16</f>
        <v>80000</v>
      </c>
      <c r="I16" s="127"/>
    </row>
    <row r="17" ht="56.25" customHeight="1">
      <c r="A17" s="59" t="n">
        <v>15</v>
      </c>
      <c r="B17" s="199"/>
      <c r="C17" s="198" t="s">
        <v>255</v>
      </c>
      <c r="D17" s="65" t="s">
        <v>256</v>
      </c>
      <c r="E17" s="205" t="n">
        <v>1</v>
      </c>
      <c r="F17" s="205" t="s">
        <v>204</v>
      </c>
      <c r="G17" s="205" t="n">
        <v>100000</v>
      </c>
      <c r="H17" s="208" t="n">
        <f>G17</f>
        <v>100000</v>
      </c>
      <c r="I17" s="89"/>
    </row>
    <row r="18" ht="47.400000000000006" customHeight="1">
      <c r="A18" s="59" t="n">
        <v>16</v>
      </c>
      <c r="B18" s="199"/>
      <c r="C18" s="200"/>
      <c r="D18" s="65" t="s">
        <v>257</v>
      </c>
      <c r="E18" s="207"/>
      <c r="F18" s="207"/>
      <c r="G18" s="207"/>
      <c r="H18" s="210"/>
      <c r="I18" s="89"/>
    </row>
    <row r="19" ht="70.2" customHeight="1">
      <c r="A19" s="59" t="n">
        <v>17</v>
      </c>
      <c r="B19" s="199"/>
      <c r="C19" s="59" t="s">
        <v>258</v>
      </c>
      <c r="D19" s="65" t="s">
        <v>259</v>
      </c>
      <c r="E19" s="62" t="n">
        <v>1</v>
      </c>
      <c r="F19" s="62" t="s">
        <v>204</v>
      </c>
      <c r="G19" s="62" t="n">
        <v>80000</v>
      </c>
      <c r="H19" s="84" t="n">
        <f>G19</f>
        <v>80000</v>
      </c>
      <c r="I19" s="63"/>
    </row>
    <row r="20" ht="33" customHeight="1">
      <c r="A20" s="59" t="n">
        <v>18</v>
      </c>
      <c r="B20" s="199"/>
      <c r="C20" s="202" t="s">
        <v>260</v>
      </c>
      <c r="D20" s="80" t="s">
        <v>261</v>
      </c>
      <c r="E20" s="205" t="n">
        <v>1</v>
      </c>
      <c r="F20" s="205" t="s">
        <v>204</v>
      </c>
      <c r="G20" s="205" t="n">
        <v>180000</v>
      </c>
      <c r="H20" s="208" t="n">
        <f>G20</f>
        <v>180000</v>
      </c>
      <c r="I20" s="63"/>
    </row>
    <row r="21" ht="37.95" customHeight="1">
      <c r="A21" s="59" t="n">
        <v>19</v>
      </c>
      <c r="B21" s="199"/>
      <c r="C21" s="203"/>
      <c r="D21" s="80" t="s">
        <v>262</v>
      </c>
      <c r="E21" s="206"/>
      <c r="F21" s="206"/>
      <c r="G21" s="206"/>
      <c r="H21" s="209"/>
      <c r="I21" s="63"/>
    </row>
    <row r="22" ht="45.75" customHeight="1">
      <c r="A22" s="59" t="n">
        <v>20</v>
      </c>
      <c r="B22" s="199"/>
      <c r="C22" s="203"/>
      <c r="D22" s="80" t="s">
        <v>263</v>
      </c>
      <c r="E22" s="206"/>
      <c r="F22" s="206"/>
      <c r="G22" s="206"/>
      <c r="H22" s="209"/>
      <c r="I22" s="63"/>
    </row>
    <row r="23" ht="34.5" customHeight="1">
      <c r="A23" s="59" t="n">
        <v>21</v>
      </c>
      <c r="B23" s="199"/>
      <c r="C23" s="203"/>
      <c r="D23" s="80" t="s">
        <v>264</v>
      </c>
      <c r="E23" s="206"/>
      <c r="F23" s="206"/>
      <c r="G23" s="206"/>
      <c r="H23" s="209"/>
      <c r="I23" s="63"/>
    </row>
    <row r="24" ht="32.7" customHeight="1">
      <c r="A24" s="59" t="n">
        <v>22</v>
      </c>
      <c r="B24" s="199"/>
      <c r="C24" s="203"/>
      <c r="D24" s="80" t="s">
        <v>265</v>
      </c>
      <c r="E24" s="206"/>
      <c r="F24" s="206"/>
      <c r="G24" s="206"/>
      <c r="H24" s="209"/>
      <c r="I24" s="63"/>
    </row>
    <row r="25" ht="38.4" customHeight="1">
      <c r="A25" s="59" t="n">
        <v>23</v>
      </c>
      <c r="B25" s="200"/>
      <c r="C25" s="204"/>
      <c r="D25" s="80" t="s">
        <v>266</v>
      </c>
      <c r="E25" s="207"/>
      <c r="F25" s="207"/>
      <c r="G25" s="207"/>
      <c r="H25" s="210"/>
      <c r="I25" s="63"/>
    </row>
    <row r="26" ht="39" customHeight="1">
      <c r="A26" s="59" t="n">
        <v>24</v>
      </c>
      <c r="B26" s="216" t="s">
        <v>123</v>
      </c>
      <c r="C26" s="216" t="s">
        <v>267</v>
      </c>
      <c r="D26" s="65" t="s">
        <v>268</v>
      </c>
      <c r="E26" s="205" t="n">
        <v>1</v>
      </c>
      <c r="F26" s="205" t="s">
        <v>204</v>
      </c>
      <c r="G26" s="205" t="n">
        <v>100000</v>
      </c>
      <c r="H26" s="208" t="n">
        <f>G26</f>
        <v>100000</v>
      </c>
      <c r="I26" s="202" t="s">
        <v>236</v>
      </c>
    </row>
    <row r="27" ht="39" customHeight="1">
      <c r="A27" s="59" t="n">
        <v>25</v>
      </c>
      <c r="B27" s="216"/>
      <c r="C27" s="216"/>
      <c r="D27" s="65" t="s">
        <v>269</v>
      </c>
      <c r="E27" s="206"/>
      <c r="F27" s="206"/>
      <c r="G27" s="206"/>
      <c r="H27" s="209"/>
      <c r="I27" s="203"/>
    </row>
    <row r="28" ht="39" customHeight="1">
      <c r="A28" s="59" t="n">
        <v>26</v>
      </c>
      <c r="B28" s="216"/>
      <c r="C28" s="216"/>
      <c r="D28" s="65" t="s">
        <v>270</v>
      </c>
      <c r="E28" s="206"/>
      <c r="F28" s="206"/>
      <c r="G28" s="206"/>
      <c r="H28" s="209"/>
      <c r="I28" s="203"/>
    </row>
    <row r="29" ht="39" customHeight="1">
      <c r="A29" s="59" t="n">
        <v>27</v>
      </c>
      <c r="B29" s="216"/>
      <c r="C29" s="216"/>
      <c r="D29" s="90" t="s">
        <v>271</v>
      </c>
      <c r="E29" s="207"/>
      <c r="F29" s="207"/>
      <c r="G29" s="207"/>
      <c r="H29" s="210"/>
      <c r="I29" s="203"/>
    </row>
    <row r="30" s="68" customFormat="1" ht="15.600000000000001" customHeight="1">
      <c r="A30" s="61" t="s">
        <v>216</v>
      </c>
      <c r="B30" s="197" t="s">
        <v>272</v>
      </c>
      <c r="C30" s="197"/>
      <c r="D30" s="197"/>
      <c r="E30" s="69" t="n">
        <v>1</v>
      </c>
      <c r="F30" s="69" t="s">
        <v>204</v>
      </c>
      <c r="G30" s="69"/>
      <c r="H30" s="103" t="n">
        <f>H31+H44</f>
        <v>685000</v>
      </c>
      <c r="I30" s="71"/>
    </row>
    <row r="31" s="68" customFormat="1" ht="15.600000000000001" customHeight="1">
      <c r="A31" s="58" t="s">
        <v>273</v>
      </c>
      <c r="B31" s="194" t="s">
        <v>274</v>
      </c>
      <c r="C31" s="195"/>
      <c r="D31" s="196"/>
      <c r="E31" s="104" t="n">
        <v>1</v>
      </c>
      <c r="F31" s="104" t="s">
        <v>204</v>
      </c>
      <c r="G31" s="104"/>
      <c r="H31" s="85" t="n">
        <f>SUM(H32:H43)</f>
        <v>380000</v>
      </c>
      <c r="I31" s="193" t="s">
        <v>275</v>
      </c>
    </row>
    <row r="32" ht="30" customHeight="1">
      <c r="A32" s="59" t="n">
        <v>28</v>
      </c>
      <c r="B32" s="216" t="s">
        <v>276</v>
      </c>
      <c r="C32" s="59" t="s">
        <v>277</v>
      </c>
      <c r="D32" s="65" t="s">
        <v>278</v>
      </c>
      <c r="E32" s="62" t="n">
        <v>1</v>
      </c>
      <c r="F32" s="62" t="s">
        <v>204</v>
      </c>
      <c r="G32" s="59" t="n">
        <v>40000</v>
      </c>
      <c r="H32" s="84" t="n">
        <f>G32</f>
        <v>40000</v>
      </c>
      <c r="I32" s="193"/>
    </row>
    <row r="33" ht="15.600000000000001" customHeight="1">
      <c r="A33" s="59" t="n">
        <v>29</v>
      </c>
      <c r="B33" s="216"/>
      <c r="C33" s="59" t="s">
        <v>279</v>
      </c>
      <c r="D33" s="65" t="s">
        <v>280</v>
      </c>
      <c r="E33" s="62" t="n">
        <v>1</v>
      </c>
      <c r="F33" s="62" t="s">
        <v>204</v>
      </c>
      <c r="G33" s="59" t="n">
        <v>30000</v>
      </c>
      <c r="H33" s="84" t="n">
        <f>G33</f>
        <v>30000</v>
      </c>
      <c r="I33" s="193"/>
    </row>
    <row r="34" ht="38.25" customHeight="1">
      <c r="A34" s="59" t="n">
        <v>30</v>
      </c>
      <c r="B34" s="216"/>
      <c r="C34" s="59" t="s">
        <v>281</v>
      </c>
      <c r="D34" s="65" t="s">
        <v>282</v>
      </c>
      <c r="E34" s="62" t="n">
        <v>1</v>
      </c>
      <c r="F34" s="62" t="s">
        <v>204</v>
      </c>
      <c r="G34" s="59" t="n">
        <v>50000</v>
      </c>
      <c r="H34" s="84" t="n">
        <f>G34</f>
        <v>50000</v>
      </c>
      <c r="I34" s="193"/>
    </row>
    <row r="35" ht="24" customHeight="1">
      <c r="A35" s="59" t="n">
        <v>31</v>
      </c>
      <c r="B35" s="216" t="s">
        <v>283</v>
      </c>
      <c r="C35" s="59" t="s">
        <v>284</v>
      </c>
      <c r="D35" s="65" t="s">
        <v>285</v>
      </c>
      <c r="E35" s="62" t="n">
        <v>1</v>
      </c>
      <c r="F35" s="62" t="s">
        <v>204</v>
      </c>
      <c r="G35" s="59" t="n">
        <v>30000</v>
      </c>
      <c r="H35" s="84" t="n">
        <f>G35</f>
        <v>30000</v>
      </c>
      <c r="I35" s="193"/>
    </row>
    <row r="36" ht="33.45" customHeight="1">
      <c r="A36" s="59" t="n">
        <v>32</v>
      </c>
      <c r="B36" s="216"/>
      <c r="C36" s="59" t="s">
        <v>286</v>
      </c>
      <c r="D36" s="65" t="s">
        <v>287</v>
      </c>
      <c r="E36" s="62" t="n">
        <v>1</v>
      </c>
      <c r="F36" s="62" t="s">
        <v>204</v>
      </c>
      <c r="G36" s="59" t="n">
        <v>30000</v>
      </c>
      <c r="H36" s="84" t="n">
        <f>G36</f>
        <v>30000</v>
      </c>
      <c r="I36" s="193"/>
    </row>
    <row r="37" ht="24" customHeight="1">
      <c r="A37" s="59" t="n">
        <v>33</v>
      </c>
      <c r="B37" s="216"/>
      <c r="C37" s="216" t="s">
        <v>288</v>
      </c>
      <c r="D37" s="65" t="s">
        <v>289</v>
      </c>
      <c r="E37" s="62" t="n">
        <v>1</v>
      </c>
      <c r="F37" s="62" t="s">
        <v>204</v>
      </c>
      <c r="G37" s="59" t="n">
        <v>30000</v>
      </c>
      <c r="H37" s="84" t="n">
        <f>G37</f>
        <v>30000</v>
      </c>
      <c r="I37" s="193"/>
    </row>
    <row r="38" ht="27.45" customHeight="1">
      <c r="A38" s="59" t="n">
        <v>34</v>
      </c>
      <c r="B38" s="216"/>
      <c r="C38" s="216"/>
      <c r="D38" s="65" t="s">
        <v>290</v>
      </c>
      <c r="E38" s="62" t="n">
        <v>1</v>
      </c>
      <c r="F38" s="62" t="s">
        <v>204</v>
      </c>
      <c r="G38" s="59" t="n">
        <v>30000</v>
      </c>
      <c r="H38" s="84" t="n">
        <f>G38</f>
        <v>30000</v>
      </c>
      <c r="I38" s="193"/>
    </row>
    <row r="39" ht="34.95" customHeight="1">
      <c r="A39" s="59" t="n">
        <v>35</v>
      </c>
      <c r="B39" s="216"/>
      <c r="C39" s="216"/>
      <c r="D39" s="65" t="s">
        <v>291</v>
      </c>
      <c r="E39" s="62" t="n">
        <v>1</v>
      </c>
      <c r="F39" s="62" t="s">
        <v>204</v>
      </c>
      <c r="G39" s="59" t="n">
        <v>30000</v>
      </c>
      <c r="H39" s="84" t="n">
        <f>G39</f>
        <v>30000</v>
      </c>
      <c r="I39" s="193"/>
    </row>
    <row r="40" ht="24.899999999999995" customHeight="1">
      <c r="A40" s="59" t="n">
        <v>36</v>
      </c>
      <c r="B40" s="216"/>
      <c r="C40" s="216"/>
      <c r="D40" s="65" t="s">
        <v>292</v>
      </c>
      <c r="E40" s="62" t="n">
        <v>1</v>
      </c>
      <c r="F40" s="62" t="s">
        <v>204</v>
      </c>
      <c r="G40" s="59" t="n">
        <v>20000</v>
      </c>
      <c r="H40" s="84" t="n">
        <f>G40</f>
        <v>20000</v>
      </c>
      <c r="I40" s="193"/>
    </row>
    <row r="41" ht="24" customHeight="1">
      <c r="A41" s="59" t="n">
        <v>37</v>
      </c>
      <c r="B41" s="216"/>
      <c r="C41" s="216" t="s">
        <v>293</v>
      </c>
      <c r="D41" s="65" t="s">
        <v>294</v>
      </c>
      <c r="E41" s="62" t="n">
        <v>1</v>
      </c>
      <c r="F41" s="62" t="s">
        <v>204</v>
      </c>
      <c r="G41" s="59" t="n">
        <v>30000</v>
      </c>
      <c r="H41" s="84" t="n">
        <f>G41</f>
        <v>30000</v>
      </c>
      <c r="I41" s="193"/>
    </row>
    <row r="42" ht="15.600000000000001" customHeight="1">
      <c r="A42" s="59" t="n">
        <v>38</v>
      </c>
      <c r="B42" s="216"/>
      <c r="C42" s="216"/>
      <c r="D42" s="65" t="s">
        <v>295</v>
      </c>
      <c r="E42" s="62" t="n">
        <v>1</v>
      </c>
      <c r="F42" s="62" t="s">
        <v>204</v>
      </c>
      <c r="G42" s="59" t="n">
        <v>30000</v>
      </c>
      <c r="H42" s="84" t="n">
        <f>G42</f>
        <v>30000</v>
      </c>
      <c r="I42" s="193"/>
    </row>
    <row r="43" ht="15.600000000000001" customHeight="1">
      <c r="A43" s="59" t="n">
        <v>39</v>
      </c>
      <c r="B43" s="216"/>
      <c r="C43" s="216"/>
      <c r="D43" s="65" t="s">
        <v>296</v>
      </c>
      <c r="E43" s="62" t="n">
        <v>1</v>
      </c>
      <c r="F43" s="62" t="s">
        <v>204</v>
      </c>
      <c r="G43" s="59" t="n">
        <v>30000</v>
      </c>
      <c r="H43" s="84" t="n">
        <f>G43</f>
        <v>30000</v>
      </c>
      <c r="I43" s="193"/>
    </row>
    <row r="44" s="68" customFormat="1" ht="15.600000000000001" customHeight="1">
      <c r="A44" s="58" t="s">
        <v>297</v>
      </c>
      <c r="B44" s="194" t="s">
        <v>298</v>
      </c>
      <c r="C44" s="195"/>
      <c r="D44" s="196"/>
      <c r="E44" s="104" t="n">
        <v>1</v>
      </c>
      <c r="F44" s="104" t="s">
        <v>204</v>
      </c>
      <c r="G44" s="104"/>
      <c r="H44" s="85" t="n">
        <f>SUM(H45:H58)</f>
        <v>305000</v>
      </c>
      <c r="I44" s="105"/>
    </row>
    <row r="45" ht="24" customHeight="1">
      <c r="A45" s="59" t="n">
        <v>40</v>
      </c>
      <c r="B45" s="198" t="s">
        <v>299</v>
      </c>
      <c r="C45" s="59" t="s">
        <v>300</v>
      </c>
      <c r="D45" s="65" t="s">
        <v>301</v>
      </c>
      <c r="E45" s="62" t="n">
        <v>1</v>
      </c>
      <c r="F45" s="62" t="s">
        <v>204</v>
      </c>
      <c r="G45" s="62" t="n">
        <v>20000</v>
      </c>
      <c r="H45" s="84" t="n">
        <f>G45</f>
        <v>20000</v>
      </c>
      <c r="I45" s="201"/>
    </row>
    <row r="46" ht="24" customHeight="1">
      <c r="A46" s="59" t="n">
        <v>41</v>
      </c>
      <c r="B46" s="199"/>
      <c r="C46" s="59" t="s">
        <v>302</v>
      </c>
      <c r="D46" s="65" t="s">
        <v>303</v>
      </c>
      <c r="E46" s="62" t="n">
        <v>1</v>
      </c>
      <c r="F46" s="62" t="s">
        <v>204</v>
      </c>
      <c r="G46" s="62" t="n">
        <v>10000</v>
      </c>
      <c r="H46" s="84" t="n">
        <f>G46</f>
        <v>10000</v>
      </c>
      <c r="I46" s="201"/>
    </row>
    <row r="47" ht="24" customHeight="1">
      <c r="A47" s="59" t="n">
        <v>42</v>
      </c>
      <c r="B47" s="200"/>
      <c r="C47" s="59" t="s">
        <v>304</v>
      </c>
      <c r="D47" s="65" t="s">
        <v>305</v>
      </c>
      <c r="E47" s="62" t="n">
        <v>1</v>
      </c>
      <c r="F47" s="62" t="s">
        <v>204</v>
      </c>
      <c r="G47" s="62" t="n">
        <v>10000</v>
      </c>
      <c r="H47" s="84" t="n">
        <f>G47</f>
        <v>10000</v>
      </c>
      <c r="I47" s="201"/>
    </row>
    <row r="48" ht="15.600000000000001" customHeight="1">
      <c r="A48" s="59" t="n">
        <v>43</v>
      </c>
      <c r="B48" s="198" t="s">
        <v>306</v>
      </c>
      <c r="C48" s="59" t="s">
        <v>307</v>
      </c>
      <c r="D48" s="65" t="s">
        <v>308</v>
      </c>
      <c r="E48" s="62" t="n">
        <v>1</v>
      </c>
      <c r="F48" s="62" t="s">
        <v>204</v>
      </c>
      <c r="G48" s="62" t="n">
        <v>20000</v>
      </c>
      <c r="H48" s="84" t="n">
        <f>G48</f>
        <v>20000</v>
      </c>
      <c r="I48" s="201"/>
    </row>
    <row r="49" ht="24" customHeight="1">
      <c r="A49" s="59" t="n">
        <v>44</v>
      </c>
      <c r="B49" s="199"/>
      <c r="C49" s="59" t="s">
        <v>309</v>
      </c>
      <c r="D49" s="65" t="s">
        <v>310</v>
      </c>
      <c r="E49" s="62" t="n">
        <v>1</v>
      </c>
      <c r="F49" s="62" t="s">
        <v>204</v>
      </c>
      <c r="G49" s="62" t="n">
        <v>10000</v>
      </c>
      <c r="H49" s="84" t="n">
        <f>G49</f>
        <v>10000</v>
      </c>
      <c r="I49" s="201"/>
    </row>
    <row r="50" ht="15.600000000000001" customHeight="1">
      <c r="A50" s="59" t="n">
        <v>45</v>
      </c>
      <c r="B50" s="199"/>
      <c r="C50" s="59" t="s">
        <v>311</v>
      </c>
      <c r="D50" s="65" t="s">
        <v>312</v>
      </c>
      <c r="E50" s="62" t="n">
        <v>1</v>
      </c>
      <c r="F50" s="62" t="s">
        <v>204</v>
      </c>
      <c r="G50" s="62" t="n">
        <v>15000</v>
      </c>
      <c r="H50" s="84" t="n">
        <f>G50</f>
        <v>15000</v>
      </c>
      <c r="I50" s="201"/>
    </row>
    <row r="51" ht="24" customHeight="1">
      <c r="A51" s="59" t="n">
        <v>46</v>
      </c>
      <c r="B51" s="198" t="s">
        <v>313</v>
      </c>
      <c r="C51" s="59" t="s">
        <v>314</v>
      </c>
      <c r="D51" s="65" t="s">
        <v>315</v>
      </c>
      <c r="E51" s="62" t="n">
        <v>1</v>
      </c>
      <c r="F51" s="62" t="s">
        <v>204</v>
      </c>
      <c r="G51" s="62" t="n">
        <v>30000</v>
      </c>
      <c r="H51" s="84" t="n">
        <f>G51</f>
        <v>30000</v>
      </c>
      <c r="I51" s="201"/>
    </row>
    <row r="52" ht="24" customHeight="1">
      <c r="A52" s="59" t="n">
        <v>47</v>
      </c>
      <c r="B52" s="199"/>
      <c r="C52" s="59" t="s">
        <v>316</v>
      </c>
      <c r="D52" s="65" t="s">
        <v>317</v>
      </c>
      <c r="E52" s="62" t="n">
        <v>1</v>
      </c>
      <c r="F52" s="62" t="s">
        <v>204</v>
      </c>
      <c r="G52" s="62" t="n">
        <v>20000</v>
      </c>
      <c r="H52" s="84" t="n">
        <f>G52</f>
        <v>20000</v>
      </c>
      <c r="I52" s="201"/>
    </row>
    <row r="53" ht="36" customHeight="1">
      <c r="A53" s="59" t="n">
        <v>48</v>
      </c>
      <c r="B53" s="199"/>
      <c r="C53" s="59" t="s">
        <v>318</v>
      </c>
      <c r="D53" s="65" t="s">
        <v>319</v>
      </c>
      <c r="E53" s="62" t="n">
        <v>1</v>
      </c>
      <c r="F53" s="62" t="s">
        <v>204</v>
      </c>
      <c r="G53" s="62" t="n">
        <v>20000</v>
      </c>
      <c r="H53" s="84" t="n">
        <f>G53</f>
        <v>20000</v>
      </c>
      <c r="I53" s="201"/>
    </row>
    <row r="54" ht="28.2" customHeight="1">
      <c r="A54" s="59" t="n">
        <v>49</v>
      </c>
      <c r="B54" s="200"/>
      <c r="C54" s="59" t="s">
        <v>320</v>
      </c>
      <c r="D54" s="260" t="s">
        <v>321</v>
      </c>
      <c r="E54" s="62" t="n">
        <v>1</v>
      </c>
      <c r="F54" s="62" t="s">
        <v>204</v>
      </c>
      <c r="G54" s="62" t="n">
        <v>10000</v>
      </c>
      <c r="H54" s="84" t="n">
        <f>G54</f>
        <v>10000</v>
      </c>
      <c r="I54" s="201"/>
    </row>
    <row r="55" ht="24" customHeight="1">
      <c r="A55" s="59" t="n">
        <v>50</v>
      </c>
      <c r="B55" s="198" t="s">
        <v>322</v>
      </c>
      <c r="C55" s="59" t="s">
        <v>323</v>
      </c>
      <c r="D55" s="65" t="s">
        <v>324</v>
      </c>
      <c r="E55" s="62" t="n">
        <v>1</v>
      </c>
      <c r="F55" s="62" t="s">
        <v>204</v>
      </c>
      <c r="G55" s="59" t="n">
        <v>30000</v>
      </c>
      <c r="H55" s="84" t="n">
        <f>G55</f>
        <v>30000</v>
      </c>
      <c r="I55" s="201"/>
    </row>
    <row r="56" ht="24" customHeight="1">
      <c r="A56" s="59" t="n">
        <v>51</v>
      </c>
      <c r="B56" s="199"/>
      <c r="C56" s="59" t="s">
        <v>325</v>
      </c>
      <c r="D56" s="65" t="s">
        <v>326</v>
      </c>
      <c r="E56" s="62" t="n">
        <v>1</v>
      </c>
      <c r="F56" s="62" t="s">
        <v>204</v>
      </c>
      <c r="G56" s="59" t="n">
        <v>30000</v>
      </c>
      <c r="H56" s="84" t="n">
        <f>G56</f>
        <v>30000</v>
      </c>
      <c r="I56" s="201"/>
    </row>
    <row r="57" ht="24" customHeight="1">
      <c r="A57" s="59" t="n">
        <v>52</v>
      </c>
      <c r="B57" s="199"/>
      <c r="C57" s="59" t="s">
        <v>327</v>
      </c>
      <c r="D57" s="65" t="s">
        <v>328</v>
      </c>
      <c r="E57" s="62" t="n">
        <v>1</v>
      </c>
      <c r="F57" s="62" t="s">
        <v>204</v>
      </c>
      <c r="G57" s="59" t="n">
        <v>40000</v>
      </c>
      <c r="H57" s="84" t="n">
        <f>G57</f>
        <v>40000</v>
      </c>
      <c r="I57" s="201"/>
    </row>
    <row r="58" ht="24" customHeight="1">
      <c r="A58" s="59" t="n">
        <v>53</v>
      </c>
      <c r="B58" s="199"/>
      <c r="C58" s="87" t="s">
        <v>329</v>
      </c>
      <c r="D58" s="65" t="s">
        <v>330</v>
      </c>
      <c r="E58" s="62" t="n">
        <v>1</v>
      </c>
      <c r="F58" s="62" t="s">
        <v>204</v>
      </c>
      <c r="G58" s="59" t="n">
        <v>40000</v>
      </c>
      <c r="H58" s="84" t="n">
        <f>G58</f>
        <v>40000</v>
      </c>
      <c r="I58" s="201"/>
    </row>
    <row r="59" s="68" customFormat="1" ht="15.600000000000001" customHeight="1">
      <c r="A59" s="56" t="s">
        <v>218</v>
      </c>
      <c r="B59" s="197" t="s">
        <v>331</v>
      </c>
      <c r="C59" s="197"/>
      <c r="D59" s="197"/>
      <c r="E59" s="69" t="n">
        <v>1</v>
      </c>
      <c r="F59" s="69" t="s">
        <v>204</v>
      </c>
      <c r="G59" s="69"/>
      <c r="H59" s="103" t="n">
        <f>H60+H72</f>
        <v>610000</v>
      </c>
      <c r="I59" s="105"/>
    </row>
    <row r="60" s="68" customFormat="1" ht="15.600000000000001" customHeight="1">
      <c r="A60" s="58" t="s">
        <v>273</v>
      </c>
      <c r="B60" s="194" t="s">
        <v>332</v>
      </c>
      <c r="C60" s="195"/>
      <c r="D60" s="196"/>
      <c r="E60" s="104" t="n">
        <v>1</v>
      </c>
      <c r="F60" s="104" t="s">
        <v>204</v>
      </c>
      <c r="G60" s="104"/>
      <c r="H60" s="85" t="n">
        <f>SUM(H61:H71)</f>
        <v>380000</v>
      </c>
      <c r="I60" s="193"/>
    </row>
    <row r="61" ht="15.600000000000001" customHeight="1">
      <c r="A61" s="59" t="n">
        <v>65</v>
      </c>
      <c r="B61" s="216" t="s">
        <v>332</v>
      </c>
      <c r="C61" s="59" t="s">
        <v>333</v>
      </c>
      <c r="D61" s="65" t="s">
        <v>334</v>
      </c>
      <c r="E61" s="62" t="n">
        <v>1</v>
      </c>
      <c r="F61" s="62" t="s">
        <v>204</v>
      </c>
      <c r="G61" s="62" t="n">
        <v>50000</v>
      </c>
      <c r="H61" s="84" t="n">
        <f>G61</f>
        <v>50000</v>
      </c>
      <c r="I61" s="193"/>
    </row>
    <row r="62" ht="15.600000000000001" customHeight="1">
      <c r="A62" s="59" t="n">
        <v>66</v>
      </c>
      <c r="B62" s="216"/>
      <c r="C62" s="59" t="s">
        <v>335</v>
      </c>
      <c r="D62" s="65" t="s">
        <v>336</v>
      </c>
      <c r="E62" s="62" t="n">
        <v>1</v>
      </c>
      <c r="F62" s="62" t="s">
        <v>204</v>
      </c>
      <c r="G62" s="62" t="n">
        <v>50000</v>
      </c>
      <c r="H62" s="84" t="n">
        <f>G62</f>
        <v>50000</v>
      </c>
      <c r="I62" s="193"/>
    </row>
    <row r="63" ht="15.600000000000001" customHeight="1">
      <c r="A63" s="59" t="n">
        <v>67</v>
      </c>
      <c r="B63" s="216"/>
      <c r="C63" s="59" t="s">
        <v>337</v>
      </c>
      <c r="D63" s="65" t="s">
        <v>338</v>
      </c>
      <c r="E63" s="62" t="n">
        <v>1</v>
      </c>
      <c r="F63" s="62" t="s">
        <v>204</v>
      </c>
      <c r="G63" s="62" t="n">
        <v>50000</v>
      </c>
      <c r="H63" s="84" t="n">
        <f>G63</f>
        <v>50000</v>
      </c>
      <c r="I63" s="193"/>
    </row>
    <row r="64" ht="24" customHeight="1">
      <c r="A64" s="59" t="n">
        <v>68</v>
      </c>
      <c r="B64" s="216"/>
      <c r="C64" s="59" t="s">
        <v>339</v>
      </c>
      <c r="D64" s="65" t="s">
        <v>340</v>
      </c>
      <c r="E64" s="62" t="n">
        <v>1</v>
      </c>
      <c r="F64" s="62" t="s">
        <v>204</v>
      </c>
      <c r="G64" s="62" t="n">
        <v>60000</v>
      </c>
      <c r="H64" s="84" t="n">
        <f>G64</f>
        <v>60000</v>
      </c>
      <c r="I64" s="193"/>
    </row>
    <row r="65" ht="24" customHeight="1">
      <c r="A65" s="59" t="n">
        <v>69</v>
      </c>
      <c r="B65" s="202" t="s">
        <v>341</v>
      </c>
      <c r="C65" s="78" t="s">
        <v>342</v>
      </c>
      <c r="D65" s="92" t="s">
        <v>343</v>
      </c>
      <c r="E65" s="62" t="n">
        <v>1</v>
      </c>
      <c r="F65" s="62" t="s">
        <v>204</v>
      </c>
      <c r="G65" s="62" t="n">
        <v>30000</v>
      </c>
      <c r="H65" s="84" t="n">
        <f>G65</f>
        <v>30000</v>
      </c>
      <c r="I65" s="193"/>
    </row>
    <row r="66" ht="24" customHeight="1">
      <c r="A66" s="59" t="n">
        <v>70</v>
      </c>
      <c r="B66" s="203"/>
      <c r="C66" s="78" t="s">
        <v>344</v>
      </c>
      <c r="D66" s="92" t="s">
        <v>345</v>
      </c>
      <c r="E66" s="62" t="n">
        <v>1</v>
      </c>
      <c r="F66" s="62" t="s">
        <v>204</v>
      </c>
      <c r="G66" s="62" t="n">
        <v>30000</v>
      </c>
      <c r="H66" s="84" t="n">
        <f>G66</f>
        <v>30000</v>
      </c>
      <c r="I66" s="193"/>
    </row>
    <row r="67" ht="24" customHeight="1">
      <c r="A67" s="59" t="n">
        <v>71</v>
      </c>
      <c r="B67" s="203"/>
      <c r="C67" s="78" t="s">
        <v>346</v>
      </c>
      <c r="D67" s="92" t="s">
        <v>347</v>
      </c>
      <c r="E67" s="62" t="n">
        <v>1</v>
      </c>
      <c r="F67" s="62" t="s">
        <v>204</v>
      </c>
      <c r="G67" s="62" t="n">
        <v>30000</v>
      </c>
      <c r="H67" s="84" t="n">
        <f>G67</f>
        <v>30000</v>
      </c>
      <c r="I67" s="193"/>
    </row>
    <row r="68" ht="15.600000000000001" customHeight="1">
      <c r="A68" s="59" t="n">
        <v>72</v>
      </c>
      <c r="B68" s="203"/>
      <c r="C68" s="78" t="s">
        <v>341</v>
      </c>
      <c r="D68" s="92" t="s">
        <v>348</v>
      </c>
      <c r="E68" s="62" t="n">
        <v>1</v>
      </c>
      <c r="F68" s="62" t="s">
        <v>204</v>
      </c>
      <c r="G68" s="62" t="n">
        <v>20000</v>
      </c>
      <c r="H68" s="84" t="n">
        <f>G68</f>
        <v>20000</v>
      </c>
      <c r="I68" s="193"/>
    </row>
    <row r="69" ht="15.600000000000001" customHeight="1">
      <c r="A69" s="59" t="n">
        <v>73</v>
      </c>
      <c r="B69" s="203"/>
      <c r="C69" s="78" t="s">
        <v>349</v>
      </c>
      <c r="D69" s="92" t="s">
        <v>350</v>
      </c>
      <c r="E69" s="62" t="n">
        <v>1</v>
      </c>
      <c r="F69" s="62" t="s">
        <v>204</v>
      </c>
      <c r="G69" s="62" t="n">
        <v>20000</v>
      </c>
      <c r="H69" s="84" t="n">
        <f>G69</f>
        <v>20000</v>
      </c>
      <c r="I69" s="193"/>
    </row>
    <row r="70" ht="15.600000000000001" customHeight="1">
      <c r="A70" s="59" t="n">
        <v>74</v>
      </c>
      <c r="B70" s="203"/>
      <c r="C70" s="78" t="s">
        <v>351</v>
      </c>
      <c r="D70" s="92" t="s">
        <v>352</v>
      </c>
      <c r="E70" s="62" t="n">
        <v>1</v>
      </c>
      <c r="F70" s="62" t="s">
        <v>204</v>
      </c>
      <c r="G70" s="62" t="n">
        <v>20000</v>
      </c>
      <c r="H70" s="84" t="n">
        <f>G70</f>
        <v>20000</v>
      </c>
      <c r="I70" s="193"/>
    </row>
    <row r="71" ht="15.600000000000001" customHeight="1">
      <c r="A71" s="59" t="n">
        <v>75</v>
      </c>
      <c r="B71" s="204"/>
      <c r="C71" s="78" t="s">
        <v>353</v>
      </c>
      <c r="D71" s="92" t="s">
        <v>354</v>
      </c>
      <c r="E71" s="62" t="n">
        <v>1</v>
      </c>
      <c r="F71" s="62" t="s">
        <v>204</v>
      </c>
      <c r="G71" s="62" t="n">
        <v>20000</v>
      </c>
      <c r="H71" s="84" t="n">
        <f>G71</f>
        <v>20000</v>
      </c>
      <c r="I71" s="193"/>
    </row>
    <row r="72" s="68" customFormat="1" ht="15.600000000000001" customHeight="1">
      <c r="A72" s="58" t="s">
        <v>297</v>
      </c>
      <c r="B72" s="194" t="s">
        <v>355</v>
      </c>
      <c r="C72" s="195"/>
      <c r="D72" s="196"/>
      <c r="E72" s="104"/>
      <c r="F72" s="104"/>
      <c r="G72" s="104"/>
      <c r="H72" s="85" t="n">
        <f>SUM(H73:H80)</f>
        <v>230000</v>
      </c>
      <c r="I72" s="105"/>
    </row>
    <row r="73" ht="24" customHeight="1">
      <c r="A73" s="59" t="n">
        <v>76</v>
      </c>
      <c r="B73" s="216" t="s">
        <v>356</v>
      </c>
      <c r="C73" s="59" t="s">
        <v>357</v>
      </c>
      <c r="D73" s="65" t="s">
        <v>358</v>
      </c>
      <c r="E73" s="62" t="n">
        <v>1</v>
      </c>
      <c r="F73" s="62" t="s">
        <v>204</v>
      </c>
      <c r="G73" s="62" t="n">
        <v>60000</v>
      </c>
      <c r="H73" s="84" t="n">
        <f>G73</f>
        <v>60000</v>
      </c>
      <c r="I73" s="63"/>
    </row>
    <row r="74" ht="15.600000000000001" customHeight="1">
      <c r="A74" s="59" t="n">
        <v>77</v>
      </c>
      <c r="B74" s="216"/>
      <c r="C74" s="59" t="s">
        <v>359</v>
      </c>
      <c r="D74" s="65" t="s">
        <v>360</v>
      </c>
      <c r="E74" s="62" t="n">
        <v>1</v>
      </c>
      <c r="F74" s="62" t="s">
        <v>204</v>
      </c>
      <c r="G74" s="62" t="n">
        <v>20000</v>
      </c>
      <c r="H74" s="84" t="n">
        <f>G74</f>
        <v>20000</v>
      </c>
      <c r="I74" s="63"/>
    </row>
    <row r="75" ht="24" customHeight="1">
      <c r="A75" s="59" t="n">
        <v>78</v>
      </c>
      <c r="B75" s="216"/>
      <c r="C75" s="59" t="s">
        <v>361</v>
      </c>
      <c r="D75" s="65" t="s">
        <v>362</v>
      </c>
      <c r="E75" s="62" t="n">
        <v>1</v>
      </c>
      <c r="F75" s="62" t="s">
        <v>204</v>
      </c>
      <c r="G75" s="62" t="n">
        <v>30000</v>
      </c>
      <c r="H75" s="84" t="n">
        <f>G75</f>
        <v>30000</v>
      </c>
      <c r="I75" s="63"/>
    </row>
    <row r="76" ht="24" customHeight="1">
      <c r="A76" s="59" t="n">
        <v>79</v>
      </c>
      <c r="B76" s="216"/>
      <c r="C76" s="59" t="s">
        <v>363</v>
      </c>
      <c r="D76" s="65" t="s">
        <v>364</v>
      </c>
      <c r="E76" s="62" t="n">
        <v>1</v>
      </c>
      <c r="F76" s="62" t="s">
        <v>204</v>
      </c>
      <c r="G76" s="62" t="n">
        <v>30000</v>
      </c>
      <c r="H76" s="84" t="n">
        <f>G76</f>
        <v>30000</v>
      </c>
      <c r="I76" s="63"/>
    </row>
    <row r="77" ht="24" customHeight="1">
      <c r="A77" s="59" t="n">
        <v>80</v>
      </c>
      <c r="B77" s="216"/>
      <c r="C77" s="59" t="s">
        <v>365</v>
      </c>
      <c r="D77" s="65" t="s">
        <v>366</v>
      </c>
      <c r="E77" s="62" t="n">
        <v>1</v>
      </c>
      <c r="F77" s="62" t="s">
        <v>204</v>
      </c>
      <c r="G77" s="62" t="n">
        <v>20000</v>
      </c>
      <c r="H77" s="84" t="n">
        <f>G77</f>
        <v>20000</v>
      </c>
      <c r="I77" s="63"/>
    </row>
    <row r="78" ht="15.600000000000001" customHeight="1">
      <c r="A78" s="59" t="n">
        <v>81</v>
      </c>
      <c r="B78" s="198" t="s">
        <v>367</v>
      </c>
      <c r="C78" s="59" t="s">
        <v>359</v>
      </c>
      <c r="D78" s="65" t="s">
        <v>360</v>
      </c>
      <c r="E78" s="62" t="n">
        <v>1</v>
      </c>
      <c r="F78" s="62" t="s">
        <v>204</v>
      </c>
      <c r="G78" s="62" t="n">
        <v>20000</v>
      </c>
      <c r="H78" s="84" t="n">
        <f>G78</f>
        <v>20000</v>
      </c>
      <c r="I78" s="63"/>
    </row>
    <row r="79" ht="24" customHeight="1">
      <c r="A79" s="59" t="n">
        <v>82</v>
      </c>
      <c r="B79" s="199"/>
      <c r="C79" s="59" t="s">
        <v>363</v>
      </c>
      <c r="D79" s="65" t="s">
        <v>364</v>
      </c>
      <c r="E79" s="62" t="n">
        <v>1</v>
      </c>
      <c r="F79" s="62" t="s">
        <v>204</v>
      </c>
      <c r="G79" s="62" t="n">
        <v>30000</v>
      </c>
      <c r="H79" s="84" t="n">
        <f>G79</f>
        <v>30000</v>
      </c>
      <c r="I79" s="63"/>
    </row>
    <row r="80" ht="24" customHeight="1">
      <c r="A80" s="59" t="n">
        <v>83</v>
      </c>
      <c r="B80" s="200"/>
      <c r="C80" s="59" t="s">
        <v>365</v>
      </c>
      <c r="D80" s="65" t="s">
        <v>366</v>
      </c>
      <c r="E80" s="62" t="n">
        <v>1</v>
      </c>
      <c r="F80" s="62" t="s">
        <v>204</v>
      </c>
      <c r="G80" s="62" t="n">
        <v>20000</v>
      </c>
      <c r="H80" s="84" t="n">
        <f>G80</f>
        <v>20000</v>
      </c>
      <c r="I80" s="63"/>
    </row>
    <row r="81" s="68" customFormat="1" ht="15.75" customHeight="1">
      <c r="A81" s="56" t="s">
        <v>219</v>
      </c>
      <c r="B81" s="197" t="s">
        <v>368</v>
      </c>
      <c r="C81" s="197"/>
      <c r="D81" s="197"/>
      <c r="E81" s="69" t="n">
        <v>1</v>
      </c>
      <c r="F81" s="69" t="s">
        <v>204</v>
      </c>
      <c r="G81" s="69"/>
      <c r="H81" s="103" t="n">
        <f>H82+H87+H97</f>
        <v>220000</v>
      </c>
      <c r="I81" s="105"/>
    </row>
    <row r="82" s="68" customFormat="1" ht="15.600000000000001" customHeight="1">
      <c r="A82" s="58" t="s">
        <v>273</v>
      </c>
      <c r="B82" s="194" t="s">
        <v>369</v>
      </c>
      <c r="C82" s="195"/>
      <c r="D82" s="196"/>
      <c r="E82" s="104" t="n">
        <v>1</v>
      </c>
      <c r="F82" s="104" t="s">
        <v>204</v>
      </c>
      <c r="G82" s="104"/>
      <c r="H82" s="85" t="n">
        <f>SUM(H83:H86)</f>
        <v>0</v>
      </c>
      <c r="I82" s="105"/>
    </row>
    <row r="83" ht="24" customHeight="1">
      <c r="A83" s="59" t="n">
        <v>84</v>
      </c>
      <c r="B83" s="216" t="s">
        <v>370</v>
      </c>
      <c r="C83" s="59" t="s">
        <v>371</v>
      </c>
      <c r="D83" s="65" t="s">
        <v>372</v>
      </c>
      <c r="E83" s="62" t="n">
        <v>1</v>
      </c>
      <c r="F83" s="62" t="s">
        <v>204</v>
      </c>
      <c r="G83" s="62" t="n">
        <v>60000</v>
      </c>
      <c r="H83" s="84"/>
      <c r="I83" s="63"/>
    </row>
    <row r="84" ht="15.600000000000001" customHeight="1">
      <c r="A84" s="59" t="n">
        <v>85</v>
      </c>
      <c r="B84" s="216"/>
      <c r="C84" s="59" t="s">
        <v>373</v>
      </c>
      <c r="D84" s="65" t="s">
        <v>374</v>
      </c>
      <c r="E84" s="62" t="n">
        <v>1</v>
      </c>
      <c r="F84" s="62" t="s">
        <v>204</v>
      </c>
      <c r="G84" s="62" t="n">
        <v>40000</v>
      </c>
      <c r="H84" s="84"/>
      <c r="I84" s="63"/>
    </row>
    <row r="85" ht="24" customHeight="1">
      <c r="A85" s="59" t="n">
        <v>86</v>
      </c>
      <c r="B85" s="216"/>
      <c r="C85" s="59" t="s">
        <v>375</v>
      </c>
      <c r="D85" s="65" t="s">
        <v>376</v>
      </c>
      <c r="E85" s="62" t="n">
        <v>1</v>
      </c>
      <c r="F85" s="62" t="s">
        <v>204</v>
      </c>
      <c r="G85" s="62" t="n">
        <v>50000</v>
      </c>
      <c r="H85" s="84"/>
      <c r="I85" s="63"/>
    </row>
    <row r="86" ht="15.600000000000001" customHeight="1">
      <c r="A86" s="59" t="n">
        <v>87</v>
      </c>
      <c r="B86" s="216"/>
      <c r="C86" s="59" t="s">
        <v>377</v>
      </c>
      <c r="D86" s="65" t="s">
        <v>378</v>
      </c>
      <c r="E86" s="62" t="n">
        <v>1</v>
      </c>
      <c r="F86" s="62" t="s">
        <v>204</v>
      </c>
      <c r="G86" s="62" t="n">
        <v>50000</v>
      </c>
      <c r="H86" s="84"/>
      <c r="I86" s="63"/>
    </row>
    <row r="87" s="68" customFormat="1" ht="15.600000000000001" customHeight="1">
      <c r="A87" s="58" t="s">
        <v>297</v>
      </c>
      <c r="B87" s="194" t="s">
        <v>379</v>
      </c>
      <c r="C87" s="195"/>
      <c r="D87" s="196"/>
      <c r="E87" s="104"/>
      <c r="F87" s="104"/>
      <c r="G87" s="104"/>
      <c r="H87" s="85" t="n">
        <f>SUM(H88:H96)</f>
        <v>0</v>
      </c>
      <c r="I87" s="105"/>
    </row>
    <row r="88" ht="15.600000000000001" customHeight="1">
      <c r="A88" s="59" t="n">
        <v>88</v>
      </c>
      <c r="B88" s="201" t="s">
        <v>380</v>
      </c>
      <c r="C88" s="78" t="s">
        <v>381</v>
      </c>
      <c r="D88" s="80" t="s">
        <v>382</v>
      </c>
      <c r="E88" s="62" t="n">
        <v>1</v>
      </c>
      <c r="F88" s="62" t="s">
        <v>204</v>
      </c>
      <c r="G88" s="62" t="n">
        <v>15000</v>
      </c>
      <c r="H88" s="84"/>
      <c r="I88" s="193" t="s">
        <v>383</v>
      </c>
    </row>
    <row r="89" ht="24" customHeight="1">
      <c r="A89" s="59" t="n">
        <v>89</v>
      </c>
      <c r="B89" s="201"/>
      <c r="C89" s="78" t="s">
        <v>384</v>
      </c>
      <c r="D89" s="80" t="s">
        <v>385</v>
      </c>
      <c r="E89" s="62" t="n">
        <v>1</v>
      </c>
      <c r="F89" s="62" t="s">
        <v>204</v>
      </c>
      <c r="G89" s="62" t="n">
        <v>15000</v>
      </c>
      <c r="H89" s="84"/>
      <c r="I89" s="193"/>
    </row>
    <row r="90" ht="24" customHeight="1">
      <c r="A90" s="59" t="n">
        <v>90</v>
      </c>
      <c r="B90" s="201"/>
      <c r="C90" s="78" t="s">
        <v>386</v>
      </c>
      <c r="D90" s="80" t="s">
        <v>387</v>
      </c>
      <c r="E90" s="62" t="n">
        <v>1</v>
      </c>
      <c r="F90" s="62" t="s">
        <v>204</v>
      </c>
      <c r="G90" s="62" t="n">
        <v>30000</v>
      </c>
      <c r="H90" s="84"/>
      <c r="I90" s="193"/>
    </row>
    <row r="91" ht="15.600000000000001" customHeight="1">
      <c r="A91" s="59" t="n">
        <v>91</v>
      </c>
      <c r="B91" s="201"/>
      <c r="C91" s="78" t="s">
        <v>388</v>
      </c>
      <c r="D91" s="80" t="s">
        <v>389</v>
      </c>
      <c r="E91" s="62" t="n">
        <v>1</v>
      </c>
      <c r="F91" s="62" t="s">
        <v>204</v>
      </c>
      <c r="G91" s="62" t="n">
        <v>30000</v>
      </c>
      <c r="H91" s="84"/>
      <c r="I91" s="193"/>
    </row>
    <row r="92" ht="15.600000000000001" customHeight="1">
      <c r="A92" s="59" t="n">
        <v>92</v>
      </c>
      <c r="B92" s="201"/>
      <c r="C92" s="78" t="s">
        <v>390</v>
      </c>
      <c r="D92" s="80" t="s">
        <v>391</v>
      </c>
      <c r="E92" s="62" t="n">
        <v>1</v>
      </c>
      <c r="F92" s="62" t="s">
        <v>204</v>
      </c>
      <c r="G92" s="62" t="n">
        <v>10000</v>
      </c>
      <c r="H92" s="84"/>
      <c r="I92" s="193"/>
    </row>
    <row r="93" ht="15.600000000000001" customHeight="1">
      <c r="A93" s="59" t="n">
        <v>93</v>
      </c>
      <c r="B93" s="201"/>
      <c r="C93" s="78" t="s">
        <v>392</v>
      </c>
      <c r="D93" s="80" t="s">
        <v>393</v>
      </c>
      <c r="E93" s="62" t="n">
        <v>1</v>
      </c>
      <c r="F93" s="62" t="s">
        <v>204</v>
      </c>
      <c r="G93" s="62" t="n">
        <v>20000</v>
      </c>
      <c r="H93" s="84"/>
      <c r="I93" s="193"/>
    </row>
    <row r="94" ht="24" customHeight="1">
      <c r="A94" s="59" t="n">
        <v>94</v>
      </c>
      <c r="B94" s="201"/>
      <c r="C94" s="78" t="s">
        <v>394</v>
      </c>
      <c r="D94" s="80" t="s">
        <v>395</v>
      </c>
      <c r="E94" s="62" t="n">
        <v>1</v>
      </c>
      <c r="F94" s="62" t="s">
        <v>204</v>
      </c>
      <c r="G94" s="62" t="n">
        <v>30000</v>
      </c>
      <c r="H94" s="84"/>
      <c r="I94" s="193"/>
    </row>
    <row r="95" ht="24" customHeight="1">
      <c r="A95" s="59" t="n">
        <v>95</v>
      </c>
      <c r="B95" s="201"/>
      <c r="C95" s="78" t="s">
        <v>396</v>
      </c>
      <c r="D95" s="80" t="s">
        <v>397</v>
      </c>
      <c r="E95" s="62" t="n">
        <v>1</v>
      </c>
      <c r="F95" s="62" t="s">
        <v>204</v>
      </c>
      <c r="G95" s="62" t="n">
        <v>30000</v>
      </c>
      <c r="H95" s="84"/>
      <c r="I95" s="193"/>
    </row>
    <row r="96" ht="37.95" customHeight="1">
      <c r="A96" s="59" t="n">
        <v>96</v>
      </c>
      <c r="B96" s="201"/>
      <c r="C96" s="78" t="s">
        <v>398</v>
      </c>
      <c r="D96" s="80" t="s">
        <v>399</v>
      </c>
      <c r="E96" s="62" t="n">
        <v>1</v>
      </c>
      <c r="F96" s="62" t="s">
        <v>204</v>
      </c>
      <c r="G96" s="62" t="n">
        <v>40000</v>
      </c>
      <c r="H96" s="84"/>
      <c r="I96" s="193"/>
    </row>
    <row r="97" s="68" customFormat="1" ht="15.600000000000001" customHeight="1">
      <c r="A97" s="58" t="s">
        <v>400</v>
      </c>
      <c r="B97" s="215" t="s">
        <v>401</v>
      </c>
      <c r="C97" s="215"/>
      <c r="D97" s="215"/>
      <c r="E97" s="104" t="n">
        <v>1</v>
      </c>
      <c r="F97" s="104" t="s">
        <v>204</v>
      </c>
      <c r="G97" s="104"/>
      <c r="H97" s="85" t="n">
        <f>SUM(H98:H104)</f>
        <v>220000</v>
      </c>
      <c r="I97" s="105"/>
    </row>
    <row r="98" ht="15.600000000000001" customHeight="1">
      <c r="A98" s="59" t="n">
        <v>97</v>
      </c>
      <c r="B98" s="201" t="s">
        <v>402</v>
      </c>
      <c r="C98" s="78" t="s">
        <v>403</v>
      </c>
      <c r="D98" s="80" t="s">
        <v>404</v>
      </c>
      <c r="E98" s="62" t="n">
        <v>1</v>
      </c>
      <c r="F98" s="62" t="s">
        <v>204</v>
      </c>
      <c r="G98" s="62" t="n">
        <v>30000</v>
      </c>
      <c r="H98" s="84" t="n">
        <f>G98</f>
        <v>30000</v>
      </c>
      <c r="I98" s="193" t="s">
        <v>275</v>
      </c>
    </row>
    <row r="99" ht="15.600000000000001" customHeight="1">
      <c r="A99" s="59" t="n">
        <v>98</v>
      </c>
      <c r="B99" s="201"/>
      <c r="C99" s="78" t="s">
        <v>405</v>
      </c>
      <c r="D99" s="80" t="s">
        <v>406</v>
      </c>
      <c r="E99" s="62" t="n">
        <v>1</v>
      </c>
      <c r="F99" s="62" t="s">
        <v>204</v>
      </c>
      <c r="G99" s="62" t="n">
        <v>30000</v>
      </c>
      <c r="H99" s="84" t="n">
        <f>G99</f>
        <v>30000</v>
      </c>
      <c r="I99" s="193"/>
    </row>
    <row r="100" ht="15.600000000000001" customHeight="1">
      <c r="A100" s="59" t="n">
        <v>99</v>
      </c>
      <c r="B100" s="203" t="s">
        <v>407</v>
      </c>
      <c r="C100" s="78" t="s">
        <v>408</v>
      </c>
      <c r="D100" s="80" t="s">
        <v>409</v>
      </c>
      <c r="E100" s="62" t="n">
        <v>1</v>
      </c>
      <c r="F100" s="62" t="s">
        <v>204</v>
      </c>
      <c r="G100" s="62" t="n">
        <v>30000</v>
      </c>
      <c r="H100" s="84" t="n">
        <f>G100</f>
        <v>30000</v>
      </c>
      <c r="I100" s="193"/>
    </row>
    <row r="101" ht="15.600000000000001" customHeight="1">
      <c r="A101" s="59" t="n">
        <v>100</v>
      </c>
      <c r="B101" s="203"/>
      <c r="C101" s="78" t="s">
        <v>410</v>
      </c>
      <c r="D101" s="80" t="s">
        <v>411</v>
      </c>
      <c r="E101" s="62" t="n">
        <v>1</v>
      </c>
      <c r="F101" s="62" t="s">
        <v>204</v>
      </c>
      <c r="G101" s="62" t="n">
        <v>30000</v>
      </c>
      <c r="H101" s="84" t="n">
        <f>G101</f>
        <v>30000</v>
      </c>
      <c r="I101" s="193"/>
    </row>
    <row r="102" ht="24" customHeight="1">
      <c r="A102" s="59" t="n">
        <v>101</v>
      </c>
      <c r="B102" s="203"/>
      <c r="C102" s="202" t="s">
        <v>412</v>
      </c>
      <c r="D102" s="80" t="s">
        <v>413</v>
      </c>
      <c r="E102" s="62" t="n">
        <v>1</v>
      </c>
      <c r="F102" s="62" t="s">
        <v>204</v>
      </c>
      <c r="G102" s="62" t="n">
        <v>30000</v>
      </c>
      <c r="H102" s="84" t="n">
        <f>G102</f>
        <v>30000</v>
      </c>
      <c r="I102" s="193"/>
    </row>
    <row r="103" ht="24" customHeight="1">
      <c r="A103" s="59" t="n">
        <v>102</v>
      </c>
      <c r="B103" s="203"/>
      <c r="C103" s="203"/>
      <c r="D103" s="80" t="s">
        <v>414</v>
      </c>
      <c r="E103" s="62" t="n">
        <v>1</v>
      </c>
      <c r="F103" s="62" t="s">
        <v>204</v>
      </c>
      <c r="G103" s="62" t="n">
        <v>30000</v>
      </c>
      <c r="H103" s="84" t="n">
        <f>G103</f>
        <v>30000</v>
      </c>
      <c r="I103" s="193"/>
    </row>
    <row r="104" ht="24" customHeight="1">
      <c r="A104" s="59" t="n">
        <v>103</v>
      </c>
      <c r="B104" s="204"/>
      <c r="C104" s="204"/>
      <c r="D104" s="80" t="s">
        <v>415</v>
      </c>
      <c r="E104" s="62" t="n">
        <v>1</v>
      </c>
      <c r="F104" s="62" t="s">
        <v>204</v>
      </c>
      <c r="G104" s="62" t="n">
        <v>40000</v>
      </c>
      <c r="H104" s="84" t="n">
        <f>G104</f>
        <v>40000</v>
      </c>
      <c r="I104" s="193"/>
    </row>
    <row r="105" s="68" customFormat="1" ht="15.600000000000001" customHeight="1">
      <c r="A105" s="61" t="s">
        <v>416</v>
      </c>
      <c r="B105" s="197" t="s">
        <v>417</v>
      </c>
      <c r="C105" s="197"/>
      <c r="D105" s="197"/>
      <c r="E105" s="69" t="n">
        <v>1</v>
      </c>
      <c r="F105" s="69" t="s">
        <v>204</v>
      </c>
      <c r="G105" s="69"/>
      <c r="H105" s="103" t="n">
        <f>SUM(H106:H119)</f>
        <v>720000</v>
      </c>
      <c r="I105" s="105"/>
    </row>
    <row r="106" ht="15.600000000000001" customHeight="1">
      <c r="A106" s="59" t="n">
        <v>104</v>
      </c>
      <c r="B106" s="201" t="s">
        <v>418</v>
      </c>
      <c r="C106" s="78" t="s">
        <v>419</v>
      </c>
      <c r="D106" s="66" t="s">
        <v>420</v>
      </c>
      <c r="E106" s="62" t="n">
        <v>1</v>
      </c>
      <c r="F106" s="62" t="s">
        <v>204</v>
      </c>
      <c r="G106" s="62" t="n">
        <v>30000</v>
      </c>
      <c r="H106" s="84" t="n">
        <f>G106</f>
        <v>30000</v>
      </c>
      <c r="I106" s="193" t="s">
        <v>275</v>
      </c>
    </row>
    <row r="107" ht="24" customHeight="1">
      <c r="A107" s="59" t="n">
        <v>105</v>
      </c>
      <c r="B107" s="201"/>
      <c r="C107" s="78" t="s">
        <v>421</v>
      </c>
      <c r="D107" s="66" t="s">
        <v>422</v>
      </c>
      <c r="E107" s="62" t="n">
        <v>1</v>
      </c>
      <c r="F107" s="62" t="s">
        <v>204</v>
      </c>
      <c r="G107" s="62" t="n">
        <v>20000</v>
      </c>
      <c r="H107" s="84" t="n">
        <f>G107</f>
        <v>20000</v>
      </c>
      <c r="I107" s="193"/>
    </row>
    <row r="108" ht="15.600000000000001" customHeight="1">
      <c r="A108" s="59" t="n">
        <v>106</v>
      </c>
      <c r="B108" s="201"/>
      <c r="C108" s="78" t="s">
        <v>423</v>
      </c>
      <c r="D108" s="66" t="s">
        <v>424</v>
      </c>
      <c r="E108" s="62" t="n">
        <v>1</v>
      </c>
      <c r="F108" s="62" t="s">
        <v>204</v>
      </c>
      <c r="G108" s="62" t="n">
        <v>30000</v>
      </c>
      <c r="H108" s="84" t="n">
        <f>G108</f>
        <v>30000</v>
      </c>
      <c r="I108" s="193"/>
    </row>
    <row r="109" ht="15.600000000000001" customHeight="1">
      <c r="A109" s="59" t="n">
        <v>107</v>
      </c>
      <c r="B109" s="201"/>
      <c r="C109" s="78" t="s">
        <v>425</v>
      </c>
      <c r="D109" s="66" t="s">
        <v>426</v>
      </c>
      <c r="E109" s="62" t="n">
        <v>1</v>
      </c>
      <c r="F109" s="62" t="s">
        <v>204</v>
      </c>
      <c r="G109" s="62" t="n">
        <v>20000</v>
      </c>
      <c r="H109" s="84" t="n">
        <f>G109</f>
        <v>20000</v>
      </c>
      <c r="I109" s="193"/>
    </row>
    <row r="110" ht="15.600000000000001" customHeight="1">
      <c r="A110" s="59" t="n">
        <v>108</v>
      </c>
      <c r="B110" s="201"/>
      <c r="C110" s="78" t="s">
        <v>427</v>
      </c>
      <c r="D110" s="66" t="s">
        <v>428</v>
      </c>
      <c r="E110" s="62" t="n">
        <v>1</v>
      </c>
      <c r="F110" s="62" t="s">
        <v>204</v>
      </c>
      <c r="G110" s="62" t="n">
        <v>50000</v>
      </c>
      <c r="H110" s="84" t="n">
        <f>G110</f>
        <v>50000</v>
      </c>
      <c r="I110" s="193"/>
    </row>
    <row r="111" ht="15.600000000000001" customHeight="1">
      <c r="A111" s="59" t="n">
        <v>109</v>
      </c>
      <c r="B111" s="201"/>
      <c r="C111" s="78" t="s">
        <v>429</v>
      </c>
      <c r="D111" s="66" t="s">
        <v>430</v>
      </c>
      <c r="E111" s="62" t="n">
        <v>1</v>
      </c>
      <c r="F111" s="62" t="s">
        <v>204</v>
      </c>
      <c r="G111" s="62" t="n">
        <v>30000</v>
      </c>
      <c r="H111" s="84" t="n">
        <f>G111</f>
        <v>30000</v>
      </c>
      <c r="I111" s="193"/>
    </row>
    <row r="112" ht="24" customHeight="1">
      <c r="A112" s="59" t="n">
        <v>110</v>
      </c>
      <c r="B112" s="201"/>
      <c r="C112" s="78" t="s">
        <v>431</v>
      </c>
      <c r="D112" s="261" t="s">
        <v>432</v>
      </c>
      <c r="E112" s="62" t="n">
        <v>1</v>
      </c>
      <c r="F112" s="62" t="s">
        <v>204</v>
      </c>
      <c r="G112" s="62" t="n">
        <v>40000</v>
      </c>
      <c r="H112" s="84" t="n">
        <f>G112</f>
        <v>40000</v>
      </c>
      <c r="I112" s="193"/>
    </row>
    <row r="113" ht="15.600000000000001" customHeight="1">
      <c r="A113" s="59" t="n">
        <v>111</v>
      </c>
      <c r="B113" s="198" t="s">
        <v>433</v>
      </c>
      <c r="C113" s="59" t="s">
        <v>434</v>
      </c>
      <c r="D113" s="65" t="s">
        <v>435</v>
      </c>
      <c r="E113" s="62" t="n">
        <v>1</v>
      </c>
      <c r="F113" s="62" t="s">
        <v>204</v>
      </c>
      <c r="G113" s="62" t="n">
        <v>60000</v>
      </c>
      <c r="H113" s="84" t="n">
        <f>G113</f>
        <v>60000</v>
      </c>
      <c r="I113" s="193"/>
    </row>
    <row r="114" ht="24" customHeight="1">
      <c r="A114" s="59" t="n">
        <v>112</v>
      </c>
      <c r="B114" s="199"/>
      <c r="C114" s="59" t="s">
        <v>433</v>
      </c>
      <c r="D114" s="65" t="s">
        <v>436</v>
      </c>
      <c r="E114" s="62" t="n">
        <v>1</v>
      </c>
      <c r="F114" s="62" t="s">
        <v>204</v>
      </c>
      <c r="G114" s="62" t="n">
        <v>60000</v>
      </c>
      <c r="H114" s="84" t="n">
        <f>G114</f>
        <v>60000</v>
      </c>
      <c r="I114" s="193"/>
    </row>
    <row r="115" ht="24" customHeight="1">
      <c r="A115" s="59" t="n">
        <v>113</v>
      </c>
      <c r="B115" s="199"/>
      <c r="C115" s="59" t="s">
        <v>437</v>
      </c>
      <c r="D115" s="65" t="s">
        <v>438</v>
      </c>
      <c r="E115" s="62" t="n">
        <v>1</v>
      </c>
      <c r="F115" s="62" t="s">
        <v>204</v>
      </c>
      <c r="G115" s="62" t="n">
        <v>60000</v>
      </c>
      <c r="H115" s="84" t="n">
        <f>G115</f>
        <v>60000</v>
      </c>
      <c r="I115" s="193"/>
    </row>
    <row r="116" ht="24" customHeight="1">
      <c r="A116" s="59" t="n">
        <v>114</v>
      </c>
      <c r="B116" s="199"/>
      <c r="C116" s="59" t="s">
        <v>439</v>
      </c>
      <c r="D116" s="65" t="s">
        <v>440</v>
      </c>
      <c r="E116" s="62" t="n">
        <v>1</v>
      </c>
      <c r="F116" s="62" t="s">
        <v>204</v>
      </c>
      <c r="G116" s="62" t="n">
        <v>60000</v>
      </c>
      <c r="H116" s="84" t="n">
        <f>G116</f>
        <v>60000</v>
      </c>
      <c r="I116" s="193"/>
    </row>
    <row r="117" ht="36" customHeight="1">
      <c r="A117" s="59" t="n">
        <v>115</v>
      </c>
      <c r="B117" s="199"/>
      <c r="C117" s="59" t="s">
        <v>441</v>
      </c>
      <c r="D117" s="65" t="s">
        <v>442</v>
      </c>
      <c r="E117" s="62" t="n">
        <v>1</v>
      </c>
      <c r="F117" s="62" t="s">
        <v>204</v>
      </c>
      <c r="G117" s="62" t="n">
        <v>80000</v>
      </c>
      <c r="H117" s="84" t="n">
        <f>G117</f>
        <v>80000</v>
      </c>
      <c r="I117" s="193"/>
    </row>
    <row r="118" ht="24" customHeight="1">
      <c r="A118" s="59" t="n">
        <v>116</v>
      </c>
      <c r="B118" s="199"/>
      <c r="C118" s="59" t="s">
        <v>443</v>
      </c>
      <c r="D118" s="65" t="s">
        <v>444</v>
      </c>
      <c r="E118" s="62" t="n">
        <v>1</v>
      </c>
      <c r="F118" s="62" t="s">
        <v>204</v>
      </c>
      <c r="G118" s="62" t="n">
        <v>100000</v>
      </c>
      <c r="H118" s="84" t="n">
        <f>G118</f>
        <v>100000</v>
      </c>
      <c r="I118" s="193"/>
    </row>
    <row r="119" ht="24" customHeight="1">
      <c r="A119" s="59" t="n">
        <v>117</v>
      </c>
      <c r="B119" s="200"/>
      <c r="C119" s="59" t="s">
        <v>445</v>
      </c>
      <c r="D119" s="65" t="s">
        <v>446</v>
      </c>
      <c r="E119" s="62" t="n">
        <v>1</v>
      </c>
      <c r="F119" s="62" t="s">
        <v>204</v>
      </c>
      <c r="G119" s="62" t="n">
        <v>80000</v>
      </c>
      <c r="H119" s="84" t="n">
        <f>G119</f>
        <v>80000</v>
      </c>
      <c r="I119" s="193"/>
    </row>
    <row r="120" s="68" customFormat="1" ht="15.75" customHeight="1">
      <c r="A120" s="61" t="s">
        <v>447</v>
      </c>
      <c r="B120" s="197" t="s">
        <v>448</v>
      </c>
      <c r="C120" s="197"/>
      <c r="D120" s="197"/>
      <c r="E120" s="69" t="n">
        <v>1</v>
      </c>
      <c r="F120" s="69" t="s">
        <v>204</v>
      </c>
      <c r="G120" s="69"/>
      <c r="H120" s="103" t="n">
        <f>SUM(H121:H130)</f>
        <v>310000</v>
      </c>
      <c r="I120" s="71"/>
    </row>
    <row r="121" ht="24" customHeight="1">
      <c r="A121" s="59" t="n">
        <v>118</v>
      </c>
      <c r="B121" s="201" t="s">
        <v>449</v>
      </c>
      <c r="C121" s="78" t="s">
        <v>450</v>
      </c>
      <c r="D121" s="80" t="s">
        <v>451</v>
      </c>
      <c r="E121" s="62" t="n">
        <v>1</v>
      </c>
      <c r="F121" s="62" t="s">
        <v>204</v>
      </c>
      <c r="G121" s="59" t="n">
        <v>20000</v>
      </c>
      <c r="H121" s="84"/>
      <c r="I121" s="63"/>
    </row>
    <row r="122" ht="24" customHeight="1">
      <c r="A122" s="59" t="n">
        <v>119</v>
      </c>
      <c r="B122" s="201"/>
      <c r="C122" s="78" t="s">
        <v>452</v>
      </c>
      <c r="D122" s="80" t="s">
        <v>453</v>
      </c>
      <c r="E122" s="62" t="n">
        <v>1</v>
      </c>
      <c r="F122" s="62" t="s">
        <v>204</v>
      </c>
      <c r="G122" s="59" t="n">
        <v>20000</v>
      </c>
      <c r="H122" s="84"/>
      <c r="I122" s="63"/>
    </row>
    <row r="123" ht="24" customHeight="1">
      <c r="A123" s="59" t="n">
        <v>120</v>
      </c>
      <c r="B123" s="201"/>
      <c r="C123" s="78" t="s">
        <v>454</v>
      </c>
      <c r="D123" s="80" t="s">
        <v>455</v>
      </c>
      <c r="E123" s="62" t="n">
        <v>1</v>
      </c>
      <c r="F123" s="62" t="s">
        <v>204</v>
      </c>
      <c r="G123" s="59" t="n">
        <v>20000</v>
      </c>
      <c r="H123" s="84"/>
      <c r="I123" s="63"/>
    </row>
    <row r="124" ht="24" customHeight="1">
      <c r="A124" s="59" t="n">
        <v>121</v>
      </c>
      <c r="B124" s="201"/>
      <c r="C124" s="78" t="s">
        <v>456</v>
      </c>
      <c r="D124" s="80" t="s">
        <v>457</v>
      </c>
      <c r="E124" s="62" t="n">
        <v>1</v>
      </c>
      <c r="F124" s="62" t="s">
        <v>204</v>
      </c>
      <c r="G124" s="59" t="n">
        <v>20000</v>
      </c>
      <c r="H124" s="84"/>
      <c r="I124" s="63"/>
    </row>
    <row r="125" ht="24" customHeight="1">
      <c r="A125" s="59" t="n">
        <v>122</v>
      </c>
      <c r="B125" s="201"/>
      <c r="C125" s="78" t="s">
        <v>458</v>
      </c>
      <c r="D125" s="80" t="s">
        <v>459</v>
      </c>
      <c r="E125" s="62" t="n">
        <v>1</v>
      </c>
      <c r="F125" s="62" t="s">
        <v>204</v>
      </c>
      <c r="G125" s="59" t="n">
        <v>20000</v>
      </c>
      <c r="H125" s="84"/>
      <c r="I125" s="63"/>
    </row>
    <row r="126" ht="15.600000000000001" customHeight="1">
      <c r="A126" s="59" t="n">
        <v>123</v>
      </c>
      <c r="B126" s="201" t="s">
        <v>460</v>
      </c>
      <c r="C126" s="78" t="s">
        <v>461</v>
      </c>
      <c r="D126" s="80" t="s">
        <v>462</v>
      </c>
      <c r="E126" s="62" t="n">
        <v>1</v>
      </c>
      <c r="F126" s="62" t="s">
        <v>204</v>
      </c>
      <c r="G126" s="59" t="n">
        <v>20000</v>
      </c>
      <c r="H126" s="84" t="n">
        <f>G126</f>
        <v>20000</v>
      </c>
      <c r="I126" s="63"/>
    </row>
    <row r="127" ht="24" customHeight="1">
      <c r="A127" s="59" t="n">
        <v>124</v>
      </c>
      <c r="B127" s="201"/>
      <c r="C127" s="78" t="s">
        <v>365</v>
      </c>
      <c r="D127" s="80" t="s">
        <v>463</v>
      </c>
      <c r="E127" s="62" t="n">
        <v>1</v>
      </c>
      <c r="F127" s="62" t="s">
        <v>204</v>
      </c>
      <c r="G127" s="59" t="n">
        <v>30000</v>
      </c>
      <c r="H127" s="84" t="n">
        <f>G127</f>
        <v>30000</v>
      </c>
      <c r="I127" s="63"/>
    </row>
    <row r="128" ht="48" customHeight="1">
      <c r="A128" s="59" t="n">
        <v>125</v>
      </c>
      <c r="B128" s="201"/>
      <c r="C128" s="202" t="s">
        <v>464</v>
      </c>
      <c r="D128" s="262" t="s">
        <v>465</v>
      </c>
      <c r="E128" s="62" t="n">
        <v>1</v>
      </c>
      <c r="F128" s="62" t="s">
        <v>204</v>
      </c>
      <c r="G128" s="129" t="n">
        <v>60000</v>
      </c>
      <c r="H128" s="84" t="n">
        <f>G128</f>
        <v>60000</v>
      </c>
      <c r="I128" s="193" t="s">
        <v>275</v>
      </c>
    </row>
    <row r="129" ht="84" customHeight="1">
      <c r="A129" s="59" t="n">
        <v>126</v>
      </c>
      <c r="B129" s="201"/>
      <c r="C129" s="203"/>
      <c r="D129" s="263" t="s">
        <v>466</v>
      </c>
      <c r="E129" s="62" t="n">
        <v>1</v>
      </c>
      <c r="F129" s="62" t="s">
        <v>204</v>
      </c>
      <c r="G129" s="130" t="n">
        <v>120000</v>
      </c>
      <c r="H129" s="84" t="n">
        <f>G129</f>
        <v>120000</v>
      </c>
      <c r="I129" s="193"/>
    </row>
    <row r="130" ht="24" customHeight="1">
      <c r="A130" s="59" t="n">
        <v>127</v>
      </c>
      <c r="B130" s="201"/>
      <c r="C130" s="204"/>
      <c r="D130" s="264" t="s">
        <v>467</v>
      </c>
      <c r="E130" s="62" t="n">
        <v>1</v>
      </c>
      <c r="F130" s="62" t="s">
        <v>204</v>
      </c>
      <c r="G130" s="129" t="n">
        <v>80000</v>
      </c>
      <c r="H130" s="84" t="n">
        <f>G130</f>
        <v>80000</v>
      </c>
      <c r="I130" s="193"/>
    </row>
    <row r="131" s="68" customFormat="1" ht="15.600000000000001" customHeight="1">
      <c r="A131" s="61" t="s">
        <v>468</v>
      </c>
      <c r="B131" s="197" t="s">
        <v>469</v>
      </c>
      <c r="C131" s="197"/>
      <c r="D131" s="197"/>
      <c r="E131" s="69" t="n">
        <v>1</v>
      </c>
      <c r="F131" s="69" t="s">
        <v>204</v>
      </c>
      <c r="G131" s="128"/>
      <c r="H131" s="103" t="n">
        <f>SUM(H132:H137)</f>
        <v>180000</v>
      </c>
      <c r="I131" s="71"/>
    </row>
    <row r="132" ht="72" customHeight="1">
      <c r="A132" s="59" t="n">
        <v>128</v>
      </c>
      <c r="B132" s="211" t="s">
        <v>470</v>
      </c>
      <c r="C132" s="212"/>
      <c r="D132" s="265" t="s">
        <v>471</v>
      </c>
      <c r="E132" s="62" t="n">
        <v>1</v>
      </c>
      <c r="F132" s="62" t="s">
        <v>204</v>
      </c>
      <c r="G132" s="129" t="n">
        <v>30000</v>
      </c>
      <c r="H132" s="84" t="n">
        <f>G132</f>
        <v>30000</v>
      </c>
      <c r="I132" s="63"/>
    </row>
    <row r="133" ht="24" customHeight="1">
      <c r="A133" s="59" t="n">
        <v>129</v>
      </c>
      <c r="B133" s="211" t="s">
        <v>472</v>
      </c>
      <c r="C133" s="212"/>
      <c r="D133" s="266" t="s">
        <v>473</v>
      </c>
      <c r="E133" s="62" t="n">
        <v>1</v>
      </c>
      <c r="F133" s="62" t="s">
        <v>204</v>
      </c>
      <c r="G133" s="129" t="n">
        <v>30000</v>
      </c>
      <c r="H133" s="84" t="n">
        <f>G133</f>
        <v>30000</v>
      </c>
      <c r="I133" s="63"/>
    </row>
    <row r="134" ht="24" customHeight="1">
      <c r="A134" s="59" t="n">
        <v>130</v>
      </c>
      <c r="B134" s="213" t="s">
        <v>474</v>
      </c>
      <c r="C134" s="214"/>
      <c r="D134" s="65" t="s">
        <v>475</v>
      </c>
      <c r="E134" s="62"/>
      <c r="F134" s="62" t="s">
        <v>204</v>
      </c>
      <c r="G134" s="129" t="n">
        <v>30000</v>
      </c>
      <c r="H134" s="84" t="n">
        <f>G134</f>
        <v>30000</v>
      </c>
      <c r="I134" s="63"/>
    </row>
    <row r="135" ht="15.75" customHeight="1">
      <c r="A135" s="59" t="n">
        <v>131</v>
      </c>
      <c r="B135" s="211" t="s">
        <v>476</v>
      </c>
      <c r="C135" s="212"/>
      <c r="D135" s="267" t="s">
        <v>477</v>
      </c>
      <c r="E135" s="62" t="n">
        <v>1</v>
      </c>
      <c r="F135" s="62" t="s">
        <v>204</v>
      </c>
      <c r="G135" s="129" t="n">
        <v>30000</v>
      </c>
      <c r="H135" s="84" t="n">
        <f>G135</f>
        <v>30000</v>
      </c>
      <c r="I135" s="63"/>
    </row>
    <row r="136" ht="72" customHeight="1">
      <c r="A136" s="59" t="n">
        <v>132</v>
      </c>
      <c r="B136" s="211" t="s">
        <v>478</v>
      </c>
      <c r="C136" s="212"/>
      <c r="D136" s="268" t="s">
        <v>479</v>
      </c>
      <c r="E136" s="62" t="n">
        <v>1</v>
      </c>
      <c r="F136" s="62" t="s">
        <v>204</v>
      </c>
      <c r="G136" s="129" t="n">
        <v>30000</v>
      </c>
      <c r="H136" s="84" t="n">
        <f>G136</f>
        <v>30000</v>
      </c>
      <c r="I136" s="63"/>
    </row>
    <row r="137" ht="48" customHeight="1">
      <c r="A137" s="59" t="n">
        <v>133</v>
      </c>
      <c r="B137" s="211" t="s">
        <v>480</v>
      </c>
      <c r="C137" s="212"/>
      <c r="D137" s="269" t="s">
        <v>481</v>
      </c>
      <c r="E137" s="62" t="n">
        <v>1</v>
      </c>
      <c r="F137" s="62" t="s">
        <v>204</v>
      </c>
      <c r="G137" s="129" t="n">
        <v>30000</v>
      </c>
      <c r="H137" s="84" t="n">
        <f>G137</f>
        <v>30000</v>
      </c>
      <c r="I137" s="63"/>
    </row>
    <row r="138" s="68" customFormat="1" ht="15.600000000000001" customHeight="1">
      <c r="A138" s="61" t="s">
        <v>482</v>
      </c>
      <c r="B138" s="197" t="s">
        <v>483</v>
      </c>
      <c r="C138" s="197"/>
      <c r="D138" s="197"/>
      <c r="E138" s="69" t="n">
        <v>1</v>
      </c>
      <c r="F138" s="69" t="s">
        <v>204</v>
      </c>
      <c r="G138" s="69"/>
      <c r="H138" s="103" t="n">
        <f>H139+H148</f>
        <v>380000</v>
      </c>
      <c r="I138" s="105"/>
    </row>
    <row r="139" s="68" customFormat="1" ht="15.600000000000001" customHeight="1">
      <c r="A139" s="58" t="s">
        <v>273</v>
      </c>
      <c r="B139" s="194" t="s">
        <v>484</v>
      </c>
      <c r="C139" s="195"/>
      <c r="D139" s="196"/>
      <c r="E139" s="104" t="n">
        <v>1</v>
      </c>
      <c r="F139" s="104" t="s">
        <v>204</v>
      </c>
      <c r="G139" s="104"/>
      <c r="H139" s="85" t="n">
        <f>SUM(H140:H147)</f>
        <v>160000</v>
      </c>
      <c r="I139" s="105"/>
    </row>
    <row r="140" ht="15.600000000000001" customHeight="1">
      <c r="A140" s="59" t="n">
        <v>134</v>
      </c>
      <c r="B140" s="198" t="s">
        <v>485</v>
      </c>
      <c r="C140" s="65" t="s">
        <v>486</v>
      </c>
      <c r="D140" s="66" t="s">
        <v>487</v>
      </c>
      <c r="E140" s="62" t="n">
        <v>1</v>
      </c>
      <c r="F140" s="62" t="s">
        <v>204</v>
      </c>
      <c r="G140" s="62" t="n">
        <v>20000</v>
      </c>
      <c r="H140" s="84" t="n">
        <f>G140</f>
        <v>20000</v>
      </c>
      <c r="I140" s="63"/>
    </row>
    <row r="141" ht="24" customHeight="1">
      <c r="A141" s="59" t="n">
        <v>135</v>
      </c>
      <c r="B141" s="199"/>
      <c r="C141" s="65" t="s">
        <v>488</v>
      </c>
      <c r="D141" s="270" t="s">
        <v>489</v>
      </c>
      <c r="E141" s="62" t="n">
        <v>1</v>
      </c>
      <c r="F141" s="62" t="s">
        <v>204</v>
      </c>
      <c r="G141" s="62" t="n">
        <v>10000</v>
      </c>
      <c r="H141" s="84" t="n">
        <f>G141</f>
        <v>10000</v>
      </c>
      <c r="I141" s="63"/>
    </row>
    <row r="142" ht="15.600000000000001" customHeight="1">
      <c r="A142" s="59" t="n">
        <v>136</v>
      </c>
      <c r="B142" s="199"/>
      <c r="C142" s="65" t="s">
        <v>450</v>
      </c>
      <c r="D142" s="66" t="s">
        <v>490</v>
      </c>
      <c r="E142" s="62" t="n">
        <v>1</v>
      </c>
      <c r="F142" s="62" t="s">
        <v>204</v>
      </c>
      <c r="G142" s="62" t="n">
        <v>15000</v>
      </c>
      <c r="H142" s="84" t="n">
        <f>G142</f>
        <v>15000</v>
      </c>
      <c r="I142" s="63"/>
    </row>
    <row r="143" ht="15.600000000000001" customHeight="1">
      <c r="A143" s="59" t="n">
        <v>137</v>
      </c>
      <c r="B143" s="199"/>
      <c r="C143" s="65" t="s">
        <v>491</v>
      </c>
      <c r="D143" s="66" t="s">
        <v>492</v>
      </c>
      <c r="E143" s="62" t="n">
        <v>1</v>
      </c>
      <c r="F143" s="62" t="s">
        <v>204</v>
      </c>
      <c r="G143" s="62" t="n">
        <v>15000</v>
      </c>
      <c r="H143" s="84" t="n">
        <f>G143</f>
        <v>15000</v>
      </c>
      <c r="I143" s="63"/>
    </row>
    <row r="144" ht="15.600000000000001" customHeight="1">
      <c r="A144" s="59" t="n">
        <v>138</v>
      </c>
      <c r="B144" s="199"/>
      <c r="C144" s="65" t="s">
        <v>493</v>
      </c>
      <c r="D144" s="66" t="s">
        <v>494</v>
      </c>
      <c r="E144" s="62" t="n">
        <v>1</v>
      </c>
      <c r="F144" s="62" t="s">
        <v>204</v>
      </c>
      <c r="G144" s="62" t="n">
        <v>20000</v>
      </c>
      <c r="H144" s="84" t="n">
        <f>G144</f>
        <v>20000</v>
      </c>
      <c r="I144" s="63"/>
    </row>
    <row r="145" ht="60" customHeight="1">
      <c r="A145" s="59" t="n">
        <v>139</v>
      </c>
      <c r="B145" s="199"/>
      <c r="C145" s="65" t="s">
        <v>452</v>
      </c>
      <c r="D145" s="271" t="s">
        <v>495</v>
      </c>
      <c r="E145" s="62" t="n">
        <v>1</v>
      </c>
      <c r="F145" s="62" t="s">
        <v>204</v>
      </c>
      <c r="G145" s="62" t="n">
        <v>20000</v>
      </c>
      <c r="H145" s="84" t="n">
        <f>G145</f>
        <v>20000</v>
      </c>
      <c r="I145" s="63"/>
    </row>
    <row r="146" ht="36" customHeight="1">
      <c r="A146" s="59" t="n">
        <v>140</v>
      </c>
      <c r="B146" s="199"/>
      <c r="C146" s="65" t="s">
        <v>496</v>
      </c>
      <c r="D146" s="272" t="s">
        <v>497</v>
      </c>
      <c r="E146" s="62" t="n">
        <v>1</v>
      </c>
      <c r="F146" s="62" t="s">
        <v>204</v>
      </c>
      <c r="G146" s="62" t="n">
        <v>20000</v>
      </c>
      <c r="H146" s="84" t="n">
        <f>G146</f>
        <v>20000</v>
      </c>
      <c r="I146" s="63"/>
    </row>
    <row r="147" ht="60" customHeight="1">
      <c r="A147" s="59" t="n">
        <v>141</v>
      </c>
      <c r="B147" s="200"/>
      <c r="C147" s="65" t="s">
        <v>464</v>
      </c>
      <c r="D147" s="273" t="s">
        <v>498</v>
      </c>
      <c r="E147" s="62" t="n">
        <v>1</v>
      </c>
      <c r="F147" s="62" t="s">
        <v>204</v>
      </c>
      <c r="G147" s="62" t="n">
        <v>40000</v>
      </c>
      <c r="H147" s="84" t="n">
        <f>G147</f>
        <v>40000</v>
      </c>
      <c r="I147" s="63"/>
    </row>
    <row r="148" s="68" customFormat="1" ht="15.600000000000001" customHeight="1">
      <c r="A148" s="58" t="s">
        <v>297</v>
      </c>
      <c r="B148" s="194" t="s">
        <v>499</v>
      </c>
      <c r="C148" s="195"/>
      <c r="D148" s="196"/>
      <c r="E148" s="104" t="n">
        <v>1</v>
      </c>
      <c r="F148" s="104" t="s">
        <v>204</v>
      </c>
      <c r="G148" s="104"/>
      <c r="H148" s="85" t="n">
        <f>SUM(H149:H158)</f>
        <v>220000</v>
      </c>
      <c r="I148" s="105"/>
    </row>
    <row r="149" ht="15.600000000000001" customHeight="1">
      <c r="A149" s="59" t="n">
        <v>142</v>
      </c>
      <c r="B149" s="216" t="s">
        <v>500</v>
      </c>
      <c r="C149" s="59" t="s">
        <v>501</v>
      </c>
      <c r="D149" s="65" t="s">
        <v>502</v>
      </c>
      <c r="E149" s="62" t="n">
        <v>1</v>
      </c>
      <c r="F149" s="62" t="s">
        <v>204</v>
      </c>
      <c r="G149" s="59" t="n">
        <v>10000</v>
      </c>
      <c r="H149" s="84" t="n">
        <f>G149</f>
        <v>10000</v>
      </c>
      <c r="I149" s="201"/>
    </row>
    <row r="150" ht="15.600000000000001" customHeight="1">
      <c r="A150" s="59" t="n">
        <v>143</v>
      </c>
      <c r="B150" s="216"/>
      <c r="C150" s="59" t="s">
        <v>503</v>
      </c>
      <c r="D150" s="65" t="s">
        <v>504</v>
      </c>
      <c r="E150" s="62" t="n">
        <v>1</v>
      </c>
      <c r="F150" s="62" t="s">
        <v>204</v>
      </c>
      <c r="G150" s="59" t="n">
        <v>15000</v>
      </c>
      <c r="H150" s="84" t="n">
        <f>G150</f>
        <v>15000</v>
      </c>
      <c r="I150" s="201"/>
    </row>
    <row r="151" ht="24" customHeight="1">
      <c r="A151" s="59" t="n">
        <v>144</v>
      </c>
      <c r="B151" s="216"/>
      <c r="C151" s="59" t="s">
        <v>505</v>
      </c>
      <c r="D151" s="65" t="s">
        <v>506</v>
      </c>
      <c r="E151" s="62" t="n">
        <v>1</v>
      </c>
      <c r="F151" s="62" t="s">
        <v>204</v>
      </c>
      <c r="G151" s="59" t="n">
        <v>15000</v>
      </c>
      <c r="H151" s="84" t="n">
        <f>G151</f>
        <v>15000</v>
      </c>
      <c r="I151" s="201"/>
    </row>
    <row r="152" ht="72" customHeight="1">
      <c r="A152" s="59" t="n">
        <v>145</v>
      </c>
      <c r="B152" s="216"/>
      <c r="C152" s="59" t="s">
        <v>507</v>
      </c>
      <c r="D152" s="274" t="s">
        <v>508</v>
      </c>
      <c r="E152" s="62" t="n">
        <v>1</v>
      </c>
      <c r="F152" s="62" t="s">
        <v>204</v>
      </c>
      <c r="G152" s="59" t="n">
        <v>50000</v>
      </c>
      <c r="H152" s="84" t="n">
        <f>G152</f>
        <v>50000</v>
      </c>
      <c r="I152" s="201"/>
    </row>
    <row r="153" ht="15.600000000000001" customHeight="1">
      <c r="A153" s="59" t="n">
        <v>146</v>
      </c>
      <c r="B153" s="216"/>
      <c r="C153" s="59" t="s">
        <v>314</v>
      </c>
      <c r="D153" s="92" t="s">
        <v>509</v>
      </c>
      <c r="E153" s="62" t="n">
        <v>1</v>
      </c>
      <c r="F153" s="62" t="s">
        <v>204</v>
      </c>
      <c r="G153" s="59" t="n">
        <v>20000</v>
      </c>
      <c r="H153" s="84" t="n">
        <f>G153</f>
        <v>20000</v>
      </c>
      <c r="I153" s="201"/>
    </row>
    <row r="154" ht="15.600000000000001" customHeight="1">
      <c r="A154" s="59" t="n">
        <v>147</v>
      </c>
      <c r="B154" s="216"/>
      <c r="C154" s="59" t="s">
        <v>510</v>
      </c>
      <c r="D154" s="92" t="s">
        <v>511</v>
      </c>
      <c r="E154" s="62" t="n">
        <v>1</v>
      </c>
      <c r="F154" s="62" t="s">
        <v>204</v>
      </c>
      <c r="G154" s="59" t="n">
        <v>40000</v>
      </c>
      <c r="H154" s="84" t="n">
        <f>G154</f>
        <v>40000</v>
      </c>
      <c r="I154" s="201"/>
    </row>
    <row r="155" ht="15.600000000000001" customHeight="1">
      <c r="A155" s="59" t="n">
        <v>148</v>
      </c>
      <c r="B155" s="216"/>
      <c r="C155" s="59" t="s">
        <v>512</v>
      </c>
      <c r="D155" s="65" t="s">
        <v>513</v>
      </c>
      <c r="E155" s="62" t="n">
        <v>1</v>
      </c>
      <c r="F155" s="62" t="s">
        <v>204</v>
      </c>
      <c r="G155" s="59" t="n">
        <v>20000</v>
      </c>
      <c r="H155" s="84" t="n">
        <f>G155</f>
        <v>20000</v>
      </c>
      <c r="I155" s="201"/>
    </row>
    <row r="156" ht="15.600000000000001" customHeight="1">
      <c r="A156" s="59" t="n">
        <v>149</v>
      </c>
      <c r="B156" s="216"/>
      <c r="C156" s="59" t="s">
        <v>514</v>
      </c>
      <c r="D156" s="65" t="s">
        <v>515</v>
      </c>
      <c r="E156" s="62" t="n">
        <v>1</v>
      </c>
      <c r="F156" s="62" t="s">
        <v>204</v>
      </c>
      <c r="G156" s="59" t="n">
        <v>20000</v>
      </c>
      <c r="H156" s="84" t="n">
        <f>G156</f>
        <v>20000</v>
      </c>
      <c r="I156" s="201"/>
    </row>
    <row r="157" ht="15.600000000000001" customHeight="1">
      <c r="A157" s="59" t="n">
        <v>150</v>
      </c>
      <c r="B157" s="216"/>
      <c r="C157" s="59" t="s">
        <v>516</v>
      </c>
      <c r="D157" s="65" t="s">
        <v>517</v>
      </c>
      <c r="E157" s="62" t="n">
        <v>1</v>
      </c>
      <c r="F157" s="62" t="s">
        <v>204</v>
      </c>
      <c r="G157" s="59" t="n">
        <v>20000</v>
      </c>
      <c r="H157" s="84" t="n">
        <f>G157</f>
        <v>20000</v>
      </c>
      <c r="I157" s="201"/>
    </row>
    <row r="158" ht="15.600000000000001" customHeight="1">
      <c r="A158" s="59" t="n">
        <v>151</v>
      </c>
      <c r="B158" s="216"/>
      <c r="C158" s="59" t="s">
        <v>518</v>
      </c>
      <c r="D158" s="65" t="s">
        <v>519</v>
      </c>
      <c r="E158" s="62" t="n">
        <v>1</v>
      </c>
      <c r="F158" s="62" t="s">
        <v>204</v>
      </c>
      <c r="G158" s="59" t="n">
        <v>10000</v>
      </c>
      <c r="H158" s="84" t="n">
        <f>G158</f>
        <v>10000</v>
      </c>
      <c r="I158" s="201"/>
    </row>
    <row r="159" ht="15.600000000000001" customHeight="1">
      <c r="A159" s="86"/>
      <c r="B159" s="217" t="s">
        <v>520</v>
      </c>
      <c r="C159" s="217"/>
      <c r="D159" s="217"/>
      <c r="E159" s="93"/>
      <c r="F159" s="93"/>
      <c r="G159" s="94"/>
      <c r="H159" s="95" t="n">
        <f>H2+H30+H59+H81+H105+H120+H131+H138</f>
        <v>4725000</v>
      </c>
      <c r="I159" s="96"/>
    </row>
    <row r="167" ht="31.5" customHeight="1"/>
  </sheetData>
  <mergeCells count="84">
    <mergeCell ref="B88:B96"/>
    <mergeCell ref="B82:D82"/>
    <mergeCell ref="I106:I119"/>
    <mergeCell ref="F12:F14"/>
    <mergeCell ref="B131:D131"/>
    <mergeCell ref="I45:I54"/>
    <mergeCell ref="B48:B50"/>
    <mergeCell ref="B100:B104"/>
    <mergeCell ref="I60:I71"/>
    <mergeCell ref="B113:B119"/>
    <mergeCell ref="I55:I58"/>
    <mergeCell ref="B81:D81"/>
    <mergeCell ref="B134:C134"/>
    <mergeCell ref="C37:C40"/>
    <mergeCell ref="E26:E29"/>
    <mergeCell ref="B12:B25"/>
    <mergeCell ref="B1:C1"/>
    <mergeCell ref="B137:C137"/>
    <mergeCell ref="B121:B125"/>
    <mergeCell ref="B2:D2"/>
    <mergeCell ref="B35:B43"/>
    <mergeCell ref="B26:B29"/>
    <mergeCell ref="B126:B130"/>
    <mergeCell ref="I128:I130"/>
    <mergeCell ref="C20:C25"/>
    <mergeCell ref="B148:D148"/>
    <mergeCell ref="F20:F25"/>
    <mergeCell ref="B6:B11"/>
    <mergeCell ref="B32:B34"/>
    <mergeCell ref="F17:F18"/>
    <mergeCell ref="B138:D138"/>
    <mergeCell ref="I88:I96"/>
    <mergeCell ref="H17:H18"/>
    <mergeCell ref="B149:B158"/>
    <mergeCell ref="C12:C14"/>
    <mergeCell ref="H20:H25"/>
    <mergeCell ref="I149:I158"/>
    <mergeCell ref="I98:I104"/>
    <mergeCell ref="C41:C43"/>
    <mergeCell ref="F26:F29"/>
    <mergeCell ref="I26:I29"/>
    <mergeCell ref="I31:I43"/>
    <mergeCell ref="B105:D105"/>
    <mergeCell ref="G20:G25"/>
    <mergeCell ref="B3:B5"/>
    <mergeCell ref="C102:C104"/>
    <mergeCell ref="B61:B64"/>
    <mergeCell ref="B87:D87"/>
    <mergeCell ref="C128:C130"/>
    <mergeCell ref="I6:I11"/>
    <mergeCell ref="G17:G18"/>
    <mergeCell ref="B31:D31"/>
    <mergeCell ref="B59:D59"/>
    <mergeCell ref="E17:E18"/>
    <mergeCell ref="B51:B54"/>
    <mergeCell ref="G26:G29"/>
    <mergeCell ref="H12:H14"/>
    <mergeCell ref="B106:B112"/>
    <mergeCell ref="B65:B71"/>
    <mergeCell ref="B159:D159"/>
    <mergeCell ref="B136:C136"/>
    <mergeCell ref="B135:C135"/>
    <mergeCell ref="C17:C18"/>
    <mergeCell ref="B132:C132"/>
    <mergeCell ref="B83:B86"/>
    <mergeCell ref="E12:E14"/>
    <mergeCell ref="B73:B77"/>
    <mergeCell ref="H26:H29"/>
    <mergeCell ref="B60:D60"/>
    <mergeCell ref="B44:D44"/>
    <mergeCell ref="B45:B47"/>
    <mergeCell ref="B97:D97"/>
    <mergeCell ref="E20:E25"/>
    <mergeCell ref="C26:C29"/>
    <mergeCell ref="B78:B80"/>
    <mergeCell ref="B30:D30"/>
    <mergeCell ref="B139:D139"/>
    <mergeCell ref="G12:G14"/>
    <mergeCell ref="B55:B58"/>
    <mergeCell ref="B98:B99"/>
    <mergeCell ref="B120:D120"/>
    <mergeCell ref="B72:D72"/>
    <mergeCell ref="B140:B147"/>
    <mergeCell ref="B133:C133"/>
  </mergeCells>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E1092-59D6-0841-9542-AE5505D0AA25}">
  <sheetPr>
    <outlinePr summaryBelow="0" summaryRight="0"/>
  </sheetPr>
  <dimension ref="A1"/>
  <sheetViews>
    <sheetView workbookViewId="0"/>
  </sheetViews>
  <sheetFormatPr baseColWidth="10" defaultColWidth="8.8330078125" defaultRowHeight="15.600000000000001" customHeight="1"/>
  <cols>
    <col min="1" max="1" width="8.8330078125" style="64"/>
    <col min="2" max="2" width="14.33203125" customWidth="1" style="64"/>
    <col min="3" max="3" width="15.6240234375" customWidth="1" style="64"/>
    <col min="4" max="4" width="47.33203125" customWidth="1" style="64"/>
    <col min="5" max="6" width="8.8330078125" style="64"/>
    <col min="7" max="7" width="15.6650390625" customWidth="1" style="109"/>
    <col min="8" max="8" width="16.8310546875" customWidth="1" style="110"/>
    <col min="9" max="9" width="15.3310546875" customWidth="1" style="64"/>
  </cols>
  <sheetData>
    <row r="1" s="68" customFormat="1" ht="15.600000000000001" customHeight="1">
      <c r="A1" s="60" t="s">
        <v>0</v>
      </c>
      <c r="B1" s="191" t="s">
        <v>221</v>
      </c>
      <c r="C1" s="192"/>
      <c r="D1" s="60" t="s">
        <v>222</v>
      </c>
      <c r="E1" s="100" t="s">
        <v>3</v>
      </c>
      <c r="F1" s="100" t="s">
        <v>4</v>
      </c>
      <c r="G1" s="100" t="s">
        <v>521</v>
      </c>
      <c r="H1" s="101" t="s">
        <v>6</v>
      </c>
      <c r="I1" s="102" t="s">
        <v>224</v>
      </c>
    </row>
    <row r="2" s="184" customFormat="1" ht="15.75" customHeight="1">
      <c r="A2" s="61" t="s">
        <v>214</v>
      </c>
      <c r="B2" s="197" t="s">
        <v>17</v>
      </c>
      <c r="C2" s="197"/>
      <c r="D2" s="197"/>
      <c r="E2" s="69" t="n">
        <v>1</v>
      </c>
      <c r="F2" s="69" t="s">
        <v>10</v>
      </c>
      <c r="G2" s="108" t="n">
        <v>450000</v>
      </c>
      <c r="H2" s="70" t="n">
        <f>SUM(H3:H24)</f>
        <v>400000</v>
      </c>
      <c r="I2" s="193"/>
    </row>
    <row r="3" ht="15" customHeight="1">
      <c r="A3" s="216" t="n">
        <v>1</v>
      </c>
      <c r="B3" s="216" t="s">
        <v>522</v>
      </c>
      <c r="C3" s="66" t="s">
        <v>523</v>
      </c>
      <c r="D3" s="66" t="s">
        <v>524</v>
      </c>
      <c r="E3" s="205" t="n">
        <v>1</v>
      </c>
      <c r="F3" s="205" t="s">
        <v>10</v>
      </c>
      <c r="G3" s="220" t="n">
        <v>100000</v>
      </c>
      <c r="H3" s="208" t="n">
        <f>G3</f>
        <v>100000</v>
      </c>
      <c r="I3" s="193"/>
    </row>
    <row r="4" ht="24" customHeight="1">
      <c r="A4" s="216"/>
      <c r="B4" s="216"/>
      <c r="C4" s="66" t="s">
        <v>525</v>
      </c>
      <c r="D4" s="66" t="s">
        <v>526</v>
      </c>
      <c r="E4" s="206"/>
      <c r="F4" s="206"/>
      <c r="G4" s="221"/>
      <c r="H4" s="209"/>
      <c r="I4" s="193"/>
    </row>
    <row r="5" ht="15" customHeight="1">
      <c r="A5" s="216"/>
      <c r="B5" s="216"/>
      <c r="C5" s="66" t="s">
        <v>527</v>
      </c>
      <c r="D5" s="66" t="s">
        <v>528</v>
      </c>
      <c r="E5" s="206"/>
      <c r="F5" s="206"/>
      <c r="G5" s="221"/>
      <c r="H5" s="209"/>
      <c r="I5" s="193"/>
    </row>
    <row r="6" ht="15" customHeight="1">
      <c r="A6" s="216"/>
      <c r="B6" s="216"/>
      <c r="C6" s="66" t="s">
        <v>529</v>
      </c>
      <c r="D6" s="66" t="s">
        <v>530</v>
      </c>
      <c r="E6" s="206"/>
      <c r="F6" s="206"/>
      <c r="G6" s="221"/>
      <c r="H6" s="209"/>
      <c r="I6" s="193"/>
    </row>
    <row r="7" ht="48" customHeight="1">
      <c r="A7" s="216"/>
      <c r="B7" s="216"/>
      <c r="C7" s="66" t="s">
        <v>531</v>
      </c>
      <c r="D7" s="66" t="s">
        <v>532</v>
      </c>
      <c r="E7" s="206"/>
      <c r="F7" s="206"/>
      <c r="G7" s="221"/>
      <c r="H7" s="209"/>
      <c r="I7" s="193"/>
    </row>
    <row r="8" ht="24" customHeight="1">
      <c r="A8" s="216"/>
      <c r="B8" s="216"/>
      <c r="C8" s="66" t="s">
        <v>533</v>
      </c>
      <c r="D8" s="66" t="s">
        <v>534</v>
      </c>
      <c r="E8" s="206"/>
      <c r="F8" s="206"/>
      <c r="G8" s="221"/>
      <c r="H8" s="209"/>
      <c r="I8" s="193"/>
    </row>
    <row r="9" ht="24" customHeight="1">
      <c r="A9" s="216"/>
      <c r="B9" s="216"/>
      <c r="C9" s="66" t="s">
        <v>535</v>
      </c>
      <c r="D9" s="66" t="s">
        <v>536</v>
      </c>
      <c r="E9" s="206"/>
      <c r="F9" s="206"/>
      <c r="G9" s="221"/>
      <c r="H9" s="209"/>
      <c r="I9" s="193"/>
    </row>
    <row r="10" ht="24" customHeight="1">
      <c r="A10" s="216"/>
      <c r="B10" s="216"/>
      <c r="C10" s="66" t="s">
        <v>537</v>
      </c>
      <c r="D10" s="107" t="s">
        <v>538</v>
      </c>
      <c r="E10" s="206"/>
      <c r="F10" s="206"/>
      <c r="G10" s="222"/>
      <c r="H10" s="210"/>
      <c r="I10" s="193"/>
    </row>
    <row r="11" ht="24" customHeight="1">
      <c r="A11" s="216" t="n">
        <v>2</v>
      </c>
      <c r="B11" s="216" t="s">
        <v>539</v>
      </c>
      <c r="C11" s="66" t="s">
        <v>540</v>
      </c>
      <c r="D11" s="107" t="s">
        <v>541</v>
      </c>
      <c r="E11" s="206" t="n">
        <v>1</v>
      </c>
      <c r="F11" s="206" t="s">
        <v>10</v>
      </c>
      <c r="G11" s="220" t="n">
        <v>100000</v>
      </c>
      <c r="H11" s="208" t="n">
        <v>100000</v>
      </c>
      <c r="I11" s="62"/>
    </row>
    <row r="12" ht="24" customHeight="1">
      <c r="A12" s="216"/>
      <c r="B12" s="216"/>
      <c r="C12" s="66" t="s">
        <v>542</v>
      </c>
      <c r="D12" s="107" t="s">
        <v>543</v>
      </c>
      <c r="E12" s="206"/>
      <c r="F12" s="206"/>
      <c r="G12" s="221"/>
      <c r="H12" s="209"/>
      <c r="I12" s="62"/>
    </row>
    <row r="13" ht="84" customHeight="1">
      <c r="A13" s="216"/>
      <c r="B13" s="216"/>
      <c r="C13" s="66" t="s">
        <v>544</v>
      </c>
      <c r="D13" s="107" t="s">
        <v>545</v>
      </c>
      <c r="E13" s="206"/>
      <c r="F13" s="206"/>
      <c r="G13" s="221"/>
      <c r="H13" s="209"/>
      <c r="I13" s="62"/>
    </row>
    <row r="14" ht="60" customHeight="1">
      <c r="A14" s="216"/>
      <c r="B14" s="216"/>
      <c r="C14" s="66" t="s">
        <v>546</v>
      </c>
      <c r="D14" s="107" t="s">
        <v>547</v>
      </c>
      <c r="E14" s="206"/>
      <c r="F14" s="206"/>
      <c r="G14" s="221"/>
      <c r="H14" s="209"/>
      <c r="I14" s="62"/>
    </row>
    <row r="15" ht="108" customHeight="1">
      <c r="A15" s="216"/>
      <c r="B15" s="216"/>
      <c r="C15" s="66" t="s">
        <v>548</v>
      </c>
      <c r="D15" s="107" t="s">
        <v>549</v>
      </c>
      <c r="E15" s="206"/>
      <c r="F15" s="206"/>
      <c r="G15" s="221"/>
      <c r="H15" s="209"/>
      <c r="I15" s="63"/>
    </row>
    <row r="16" ht="48" customHeight="1">
      <c r="A16" s="216" t="n">
        <v>3</v>
      </c>
      <c r="B16" s="216" t="s">
        <v>550</v>
      </c>
      <c r="C16" s="66" t="s">
        <v>551</v>
      </c>
      <c r="D16" s="107" t="s">
        <v>552</v>
      </c>
      <c r="E16" s="206" t="n">
        <v>1</v>
      </c>
      <c r="F16" s="206" t="s">
        <v>10</v>
      </c>
      <c r="G16" s="220" t="n">
        <v>100000</v>
      </c>
      <c r="H16" s="208" t="n">
        <v>100000</v>
      </c>
      <c r="I16" s="63"/>
    </row>
    <row r="17" ht="36" customHeight="1">
      <c r="A17" s="216"/>
      <c r="B17" s="216"/>
      <c r="C17" s="66" t="s">
        <v>553</v>
      </c>
      <c r="D17" s="107" t="s">
        <v>554</v>
      </c>
      <c r="E17" s="206"/>
      <c r="F17" s="206"/>
      <c r="G17" s="221"/>
      <c r="H17" s="209"/>
      <c r="I17" s="63"/>
    </row>
    <row r="18" ht="48" customHeight="1">
      <c r="A18" s="216"/>
      <c r="B18" s="216"/>
      <c r="C18" s="66" t="s">
        <v>555</v>
      </c>
      <c r="D18" s="107" t="s">
        <v>556</v>
      </c>
      <c r="E18" s="206"/>
      <c r="F18" s="206"/>
      <c r="G18" s="221"/>
      <c r="H18" s="209"/>
      <c r="I18" s="63"/>
    </row>
    <row r="19" ht="24" customHeight="1">
      <c r="A19" s="216"/>
      <c r="B19" s="216"/>
      <c r="C19" s="66" t="s">
        <v>557</v>
      </c>
      <c r="D19" s="107" t="s">
        <v>558</v>
      </c>
      <c r="E19" s="206"/>
      <c r="F19" s="206"/>
      <c r="G19" s="221"/>
      <c r="H19" s="209"/>
      <c r="I19" s="63"/>
    </row>
    <row r="20" ht="24.75" customHeight="1">
      <c r="A20" s="216" t="n">
        <v>4</v>
      </c>
      <c r="B20" s="216" t="s">
        <v>559</v>
      </c>
      <c r="C20" s="216" t="s">
        <v>560</v>
      </c>
      <c r="D20" s="107" t="s">
        <v>561</v>
      </c>
      <c r="E20" s="206" t="n">
        <v>1</v>
      </c>
      <c r="F20" s="206" t="s">
        <v>10</v>
      </c>
      <c r="G20" s="220" t="n">
        <v>100000</v>
      </c>
      <c r="H20" s="208" t="n">
        <v>100000</v>
      </c>
      <c r="I20" s="63"/>
    </row>
    <row r="21" ht="36" customHeight="1">
      <c r="A21" s="216"/>
      <c r="B21" s="216"/>
      <c r="C21" s="216"/>
      <c r="D21" s="107" t="s">
        <v>562</v>
      </c>
      <c r="E21" s="206"/>
      <c r="F21" s="206"/>
      <c r="G21" s="221"/>
      <c r="H21" s="209"/>
      <c r="I21" s="63"/>
    </row>
    <row r="22" ht="36" customHeight="1">
      <c r="A22" s="216"/>
      <c r="B22" s="216"/>
      <c r="C22" s="216"/>
      <c r="D22" s="107" t="s">
        <v>563</v>
      </c>
      <c r="E22" s="206"/>
      <c r="F22" s="206"/>
      <c r="G22" s="221"/>
      <c r="H22" s="209"/>
      <c r="I22" s="63"/>
    </row>
    <row r="23" ht="24" customHeight="1">
      <c r="A23" s="216"/>
      <c r="B23" s="216"/>
      <c r="C23" s="216"/>
      <c r="D23" s="107" t="s">
        <v>564</v>
      </c>
      <c r="E23" s="206"/>
      <c r="F23" s="206"/>
      <c r="G23" s="221"/>
      <c r="H23" s="209"/>
      <c r="I23" s="63"/>
    </row>
    <row r="24" ht="36" customHeight="1">
      <c r="A24" s="216"/>
      <c r="B24" s="216"/>
      <c r="C24" s="216"/>
      <c r="D24" s="107" t="s">
        <v>565</v>
      </c>
      <c r="E24" s="207"/>
      <c r="F24" s="207"/>
      <c r="G24" s="222"/>
      <c r="H24" s="210"/>
      <c r="I24" s="63"/>
    </row>
    <row r="25" s="68" customFormat="1" ht="15.600000000000001" customHeight="1">
      <c r="A25" s="71" t="s">
        <v>216</v>
      </c>
      <c r="B25" s="218" t="s">
        <v>566</v>
      </c>
      <c r="C25" s="218"/>
      <c r="D25" s="218"/>
      <c r="E25" s="69" t="n">
        <v>1</v>
      </c>
      <c r="F25" s="69" t="s">
        <v>10</v>
      </c>
      <c r="G25" s="108" t="n">
        <v>450000</v>
      </c>
      <c r="H25" s="70" t="n">
        <f>SUM(H26:H37)</f>
        <v>400000</v>
      </c>
      <c r="I25" s="71"/>
    </row>
    <row r="26" ht="48" customHeight="1">
      <c r="A26" s="219" t="n">
        <v>1</v>
      </c>
      <c r="B26" s="216" t="s">
        <v>567</v>
      </c>
      <c r="C26" s="66" t="s">
        <v>568</v>
      </c>
      <c r="D26" s="66" t="s">
        <v>569</v>
      </c>
      <c r="E26" s="205" t="n">
        <v>1</v>
      </c>
      <c r="F26" s="205" t="s">
        <v>10</v>
      </c>
      <c r="G26" s="220" t="n">
        <v>200000</v>
      </c>
      <c r="H26" s="208" t="n">
        <v>200000</v>
      </c>
      <c r="I26" s="63"/>
    </row>
    <row r="27" ht="84" customHeight="1">
      <c r="A27" s="219"/>
      <c r="B27" s="216"/>
      <c r="C27" s="66" t="s">
        <v>570</v>
      </c>
      <c r="D27" s="66" t="s">
        <v>571</v>
      </c>
      <c r="E27" s="206"/>
      <c r="F27" s="206"/>
      <c r="G27" s="221"/>
      <c r="H27" s="209"/>
      <c r="I27" s="63"/>
    </row>
    <row r="28" ht="48" customHeight="1">
      <c r="A28" s="219"/>
      <c r="B28" s="216"/>
      <c r="C28" s="66" t="s">
        <v>572</v>
      </c>
      <c r="D28" s="66" t="s">
        <v>573</v>
      </c>
      <c r="E28" s="206"/>
      <c r="F28" s="206"/>
      <c r="G28" s="221"/>
      <c r="H28" s="209"/>
      <c r="I28" s="63"/>
    </row>
    <row r="29" ht="84" customHeight="1">
      <c r="A29" s="219"/>
      <c r="B29" s="216"/>
      <c r="C29" s="66" t="s">
        <v>574</v>
      </c>
      <c r="D29" s="66" t="s">
        <v>575</v>
      </c>
      <c r="E29" s="206"/>
      <c r="F29" s="206"/>
      <c r="G29" s="221"/>
      <c r="H29" s="209"/>
      <c r="I29" s="63"/>
    </row>
    <row r="30" ht="48" customHeight="1">
      <c r="A30" s="219"/>
      <c r="B30" s="216"/>
      <c r="C30" s="66" t="s">
        <v>576</v>
      </c>
      <c r="D30" s="66" t="s">
        <v>577</v>
      </c>
      <c r="E30" s="206"/>
      <c r="F30" s="206"/>
      <c r="G30" s="221"/>
      <c r="H30" s="209"/>
      <c r="I30" s="63"/>
    </row>
    <row r="31" ht="96" customHeight="1">
      <c r="A31" s="219"/>
      <c r="B31" s="216"/>
      <c r="C31" s="66" t="s">
        <v>578</v>
      </c>
      <c r="D31" s="66" t="s">
        <v>579</v>
      </c>
      <c r="E31" s="206"/>
      <c r="F31" s="206"/>
      <c r="G31" s="221"/>
      <c r="H31" s="209"/>
      <c r="I31" s="63"/>
    </row>
    <row r="32" ht="72" customHeight="1">
      <c r="A32" s="219" t="n">
        <v>2</v>
      </c>
      <c r="B32" s="216" t="s">
        <v>580</v>
      </c>
      <c r="C32" s="66" t="s">
        <v>581</v>
      </c>
      <c r="D32" s="66" t="s">
        <v>582</v>
      </c>
      <c r="E32" s="206" t="n">
        <v>1</v>
      </c>
      <c r="F32" s="206" t="s">
        <v>10</v>
      </c>
      <c r="G32" s="220" t="n">
        <v>100000</v>
      </c>
      <c r="H32" s="208" t="n">
        <v>100000</v>
      </c>
      <c r="I32" s="63"/>
    </row>
    <row r="33" ht="48" customHeight="1">
      <c r="A33" s="219"/>
      <c r="B33" s="216"/>
      <c r="C33" s="66" t="s">
        <v>583</v>
      </c>
      <c r="D33" s="66" t="s">
        <v>584</v>
      </c>
      <c r="E33" s="206"/>
      <c r="F33" s="206"/>
      <c r="G33" s="221"/>
      <c r="H33" s="209"/>
      <c r="I33" s="63"/>
    </row>
    <row r="34" ht="72" customHeight="1">
      <c r="A34" s="219"/>
      <c r="B34" s="216"/>
      <c r="C34" s="66" t="s">
        <v>585</v>
      </c>
      <c r="D34" s="66" t="s">
        <v>586</v>
      </c>
      <c r="E34" s="206"/>
      <c r="F34" s="206"/>
      <c r="G34" s="221"/>
      <c r="H34" s="209"/>
      <c r="I34" s="63"/>
    </row>
    <row r="35" ht="84" customHeight="1">
      <c r="A35" s="219" t="n">
        <v>3</v>
      </c>
      <c r="B35" s="216" t="s">
        <v>587</v>
      </c>
      <c r="C35" s="66" t="s">
        <v>588</v>
      </c>
      <c r="D35" s="66" t="s">
        <v>589</v>
      </c>
      <c r="E35" s="206" t="n">
        <v>1</v>
      </c>
      <c r="F35" s="206" t="s">
        <v>10</v>
      </c>
      <c r="G35" s="220" t="n">
        <v>100000</v>
      </c>
      <c r="H35" s="208" t="n">
        <f>G35</f>
        <v>100000</v>
      </c>
      <c r="I35" s="63"/>
    </row>
    <row r="36" ht="96" customHeight="1">
      <c r="A36" s="219"/>
      <c r="B36" s="216"/>
      <c r="C36" s="66" t="s">
        <v>590</v>
      </c>
      <c r="D36" s="66" t="s">
        <v>591</v>
      </c>
      <c r="E36" s="206"/>
      <c r="F36" s="206"/>
      <c r="G36" s="221"/>
      <c r="H36" s="209"/>
      <c r="I36" s="63"/>
    </row>
    <row r="37" ht="72" customHeight="1">
      <c r="A37" s="219"/>
      <c r="B37" s="216"/>
      <c r="C37" s="66" t="s">
        <v>592</v>
      </c>
      <c r="D37" s="66" t="s">
        <v>593</v>
      </c>
      <c r="E37" s="207"/>
      <c r="F37" s="207"/>
      <c r="G37" s="222"/>
      <c r="H37" s="210"/>
      <c r="I37" s="63"/>
    </row>
    <row r="38" ht="15.6" customHeight="1">
      <c r="A38" s="71" t="s">
        <v>218</v>
      </c>
      <c r="B38" s="218" t="s">
        <v>594</v>
      </c>
      <c r="C38" s="218"/>
      <c r="D38" s="218"/>
      <c r="E38" s="69" t="n">
        <v>1</v>
      </c>
      <c r="F38" s="69" t="s">
        <v>10</v>
      </c>
      <c r="G38" s="108"/>
      <c r="H38" s="70" t="n">
        <f>H39+H44</f>
        <v>190000</v>
      </c>
      <c r="I38" s="63"/>
    </row>
    <row r="39" ht="108.75" customHeight="1">
      <c r="A39" s="146" t="n">
        <v>1</v>
      </c>
      <c r="B39" s="226" t="s">
        <v>595</v>
      </c>
      <c r="C39" s="146" t="s">
        <v>596</v>
      </c>
      <c r="D39" s="146" t="s">
        <v>597</v>
      </c>
      <c r="E39" s="226" t="n">
        <v>1</v>
      </c>
      <c r="F39" s="245" t="s">
        <v>10</v>
      </c>
      <c r="G39" s="246" t="n">
        <v>100000</v>
      </c>
      <c r="H39" s="247" t="n">
        <f>G39</f>
        <v>100000</v>
      </c>
      <c r="I39" s="248"/>
    </row>
    <row r="40" ht="24.75" customHeight="1">
      <c r="A40" s="146"/>
      <c r="B40" s="243"/>
      <c r="C40" s="146" t="s">
        <v>598</v>
      </c>
      <c r="D40" s="146" t="s">
        <v>599</v>
      </c>
      <c r="E40" s="243"/>
      <c r="F40" s="243"/>
      <c r="G40" s="243"/>
      <c r="H40" s="243"/>
      <c r="I40" s="243"/>
    </row>
    <row r="41" ht="48.75" customHeight="1">
      <c r="A41" s="146"/>
      <c r="B41" s="243"/>
      <c r="C41" s="146" t="s">
        <v>600</v>
      </c>
      <c r="D41" s="146" t="s">
        <v>601</v>
      </c>
      <c r="E41" s="243"/>
      <c r="F41" s="243"/>
      <c r="G41" s="243"/>
      <c r="H41" s="243"/>
      <c r="I41" s="243"/>
    </row>
    <row r="42" ht="120.75" customHeight="1">
      <c r="A42" s="146"/>
      <c r="B42" s="243"/>
      <c r="C42" s="146" t="s">
        <v>602</v>
      </c>
      <c r="D42" s="275" t="s">
        <v>603</v>
      </c>
      <c r="E42" s="243"/>
      <c r="F42" s="243"/>
      <c r="G42" s="243"/>
      <c r="H42" s="243"/>
      <c r="I42" s="243"/>
    </row>
    <row r="43" ht="48.75" customHeight="1">
      <c r="A43" s="146"/>
      <c r="B43" s="244"/>
      <c r="C43" s="146" t="s">
        <v>604</v>
      </c>
      <c r="D43" s="146" t="s">
        <v>605</v>
      </c>
      <c r="E43" s="243"/>
      <c r="F43" s="243"/>
      <c r="G43" s="243"/>
      <c r="H43" s="243"/>
      <c r="I43" s="243"/>
    </row>
    <row r="44" ht="36.75" customHeight="1">
      <c r="A44" s="146"/>
      <c r="B44" s="226" t="s">
        <v>606</v>
      </c>
      <c r="C44" s="146" t="s">
        <v>607</v>
      </c>
      <c r="D44" s="146" t="s">
        <v>608</v>
      </c>
      <c r="E44" s="226" t="n">
        <v>1</v>
      </c>
      <c r="F44" s="206" t="s">
        <v>10</v>
      </c>
      <c r="G44" s="221" t="n">
        <v>90000</v>
      </c>
      <c r="H44" s="209" t="n">
        <f>G44</f>
        <v>90000</v>
      </c>
      <c r="I44" s="248"/>
    </row>
    <row r="45" ht="24.75" customHeight="1">
      <c r="A45" s="146"/>
      <c r="B45" s="243"/>
      <c r="C45" s="146" t="s">
        <v>609</v>
      </c>
      <c r="D45" s="146" t="s">
        <v>610</v>
      </c>
      <c r="E45" s="243"/>
      <c r="F45" s="243"/>
      <c r="G45" s="243"/>
      <c r="H45" s="243"/>
      <c r="I45" s="243"/>
    </row>
    <row r="46" ht="24.75" customHeight="1">
      <c r="A46" s="146"/>
      <c r="B46" s="243"/>
      <c r="C46" s="146" t="s">
        <v>611</v>
      </c>
      <c r="D46" s="146" t="s">
        <v>612</v>
      </c>
      <c r="E46" s="243"/>
      <c r="F46" s="243"/>
      <c r="G46" s="243"/>
      <c r="H46" s="243"/>
      <c r="I46" s="243"/>
    </row>
    <row r="47" ht="24.75" customHeight="1">
      <c r="A47" s="146"/>
      <c r="B47" s="243"/>
      <c r="C47" s="146" t="s">
        <v>613</v>
      </c>
      <c r="D47" s="146" t="s">
        <v>614</v>
      </c>
      <c r="E47" s="243"/>
      <c r="F47" s="243"/>
      <c r="G47" s="243"/>
      <c r="H47" s="243"/>
      <c r="I47" s="243"/>
    </row>
    <row r="48" s="68" customFormat="1" ht="15.600000000000001" customHeight="1">
      <c r="A48" s="71" t="s">
        <v>219</v>
      </c>
      <c r="B48" s="218" t="s">
        <v>615</v>
      </c>
      <c r="C48" s="218"/>
      <c r="D48" s="218"/>
      <c r="E48" s="69" t="n">
        <v>1</v>
      </c>
      <c r="F48" s="69" t="s">
        <v>10</v>
      </c>
      <c r="G48" s="108"/>
      <c r="H48" s="70" t="n">
        <f>SUM(H49:H59)</f>
        <v>110000</v>
      </c>
      <c r="I48" s="71"/>
    </row>
    <row r="49" ht="30.75" customHeight="1">
      <c r="A49" s="59" t="n">
        <v>1</v>
      </c>
      <c r="B49" s="198" t="s">
        <v>616</v>
      </c>
      <c r="C49" s="59" t="s">
        <v>617</v>
      </c>
      <c r="D49" s="91" t="s">
        <v>618</v>
      </c>
      <c r="E49" s="62" t="n">
        <v>1</v>
      </c>
      <c r="F49" s="62" t="s">
        <v>204</v>
      </c>
      <c r="G49" s="62" t="n">
        <v>10000</v>
      </c>
      <c r="H49" s="84" t="n">
        <f>G49</f>
        <v>10000</v>
      </c>
      <c r="I49" s="63"/>
    </row>
    <row r="50" ht="15.600000000000001" customHeight="1">
      <c r="A50" s="59" t="n">
        <v>2</v>
      </c>
      <c r="B50" s="199"/>
      <c r="C50" s="59" t="s">
        <v>619</v>
      </c>
      <c r="D50" s="91" t="s">
        <v>620</v>
      </c>
      <c r="E50" s="62" t="n">
        <v>1</v>
      </c>
      <c r="F50" s="62" t="s">
        <v>204</v>
      </c>
      <c r="G50" s="62" t="n">
        <v>10000</v>
      </c>
      <c r="H50" s="84" t="n">
        <f>G50</f>
        <v>10000</v>
      </c>
      <c r="I50" s="63"/>
    </row>
    <row r="51" ht="36" customHeight="1">
      <c r="A51" s="59" t="n">
        <v>3</v>
      </c>
      <c r="B51" s="199"/>
      <c r="C51" s="59" t="s">
        <v>621</v>
      </c>
      <c r="D51" s="276" t="s">
        <v>622</v>
      </c>
      <c r="E51" s="62" t="n">
        <v>1</v>
      </c>
      <c r="F51" s="62" t="s">
        <v>204</v>
      </c>
      <c r="G51" s="62" t="n">
        <v>10000</v>
      </c>
      <c r="H51" s="84" t="n">
        <f>G51</f>
        <v>10000</v>
      </c>
      <c r="I51" s="63"/>
    </row>
    <row r="52" ht="48" customHeight="1">
      <c r="A52" s="59" t="n">
        <v>4</v>
      </c>
      <c r="B52" s="199"/>
      <c r="C52" s="59" t="s">
        <v>623</v>
      </c>
      <c r="D52" s="277" t="s">
        <v>624</v>
      </c>
      <c r="E52" s="62" t="n">
        <v>1</v>
      </c>
      <c r="F52" s="62" t="s">
        <v>204</v>
      </c>
      <c r="G52" s="62" t="n">
        <v>10000</v>
      </c>
      <c r="H52" s="84" t="n">
        <f>G52</f>
        <v>10000</v>
      </c>
      <c r="I52" s="63"/>
    </row>
    <row r="53" ht="29.7" customHeight="1">
      <c r="A53" s="59" t="n">
        <v>5</v>
      </c>
      <c r="B53" s="199"/>
      <c r="C53" s="59" t="s">
        <v>625</v>
      </c>
      <c r="D53" s="91" t="s">
        <v>626</v>
      </c>
      <c r="E53" s="62" t="n">
        <v>1</v>
      </c>
      <c r="F53" s="62" t="s">
        <v>204</v>
      </c>
      <c r="G53" s="62" t="n">
        <v>10000</v>
      </c>
      <c r="H53" s="84" t="n">
        <f>G53</f>
        <v>10000</v>
      </c>
      <c r="I53" s="63"/>
    </row>
    <row r="54" ht="30.900000000000002" customHeight="1">
      <c r="A54" s="59" t="n">
        <v>6</v>
      </c>
      <c r="B54" s="199"/>
      <c r="C54" s="59" t="s">
        <v>627</v>
      </c>
      <c r="D54" s="91" t="s">
        <v>628</v>
      </c>
      <c r="E54" s="62" t="n">
        <v>1</v>
      </c>
      <c r="F54" s="62" t="s">
        <v>204</v>
      </c>
      <c r="G54" s="62" t="n">
        <v>10000</v>
      </c>
      <c r="H54" s="84" t="n">
        <f>G54</f>
        <v>10000</v>
      </c>
      <c r="I54" s="63"/>
    </row>
    <row r="55" ht="36" customHeight="1">
      <c r="A55" s="59" t="n">
        <v>7</v>
      </c>
      <c r="B55" s="199"/>
      <c r="C55" s="59" t="s">
        <v>629</v>
      </c>
      <c r="D55" s="65" t="s">
        <v>630</v>
      </c>
      <c r="E55" s="62" t="n">
        <v>1</v>
      </c>
      <c r="F55" s="62" t="s">
        <v>204</v>
      </c>
      <c r="G55" s="62" t="n">
        <v>10000</v>
      </c>
      <c r="H55" s="84" t="n">
        <f>G55</f>
        <v>10000</v>
      </c>
      <c r="I55" s="63"/>
    </row>
    <row r="56" ht="36" customHeight="1">
      <c r="A56" s="59" t="n">
        <v>8</v>
      </c>
      <c r="B56" s="199"/>
      <c r="C56" s="88" t="s">
        <v>631</v>
      </c>
      <c r="D56" s="65" t="s">
        <v>632</v>
      </c>
      <c r="E56" s="62" t="n">
        <v>1</v>
      </c>
      <c r="F56" s="62" t="s">
        <v>204</v>
      </c>
      <c r="G56" s="62" t="n">
        <v>10000</v>
      </c>
      <c r="H56" s="84" t="n">
        <f>G56</f>
        <v>10000</v>
      </c>
      <c r="I56" s="63"/>
    </row>
    <row r="57" ht="48" customHeight="1">
      <c r="A57" s="59" t="n">
        <v>9</v>
      </c>
      <c r="B57" s="199"/>
      <c r="C57" s="59" t="s">
        <v>503</v>
      </c>
      <c r="D57" s="65" t="s">
        <v>633</v>
      </c>
      <c r="E57" s="62" t="n">
        <v>1</v>
      </c>
      <c r="F57" s="62" t="s">
        <v>204</v>
      </c>
      <c r="G57" s="62" t="n">
        <v>10000</v>
      </c>
      <c r="H57" s="84" t="n">
        <f>G57</f>
        <v>10000</v>
      </c>
      <c r="I57" s="63"/>
    </row>
    <row r="58" ht="23.700000000000003" customHeight="1">
      <c r="A58" s="59" t="n">
        <v>10</v>
      </c>
      <c r="B58" s="199"/>
      <c r="C58" s="59" t="s">
        <v>634</v>
      </c>
      <c r="D58" s="65" t="s">
        <v>635</v>
      </c>
      <c r="E58" s="62" t="n">
        <v>1</v>
      </c>
      <c r="F58" s="62" t="s">
        <v>204</v>
      </c>
      <c r="G58" s="62" t="n">
        <v>10000</v>
      </c>
      <c r="H58" s="84" t="n">
        <f>G58</f>
        <v>10000</v>
      </c>
      <c r="I58" s="63"/>
    </row>
    <row r="59" ht="24" customHeight="1">
      <c r="A59" s="59" t="n">
        <v>11</v>
      </c>
      <c r="B59" s="199"/>
      <c r="C59" s="59" t="s">
        <v>636</v>
      </c>
      <c r="D59" s="65" t="s">
        <v>637</v>
      </c>
      <c r="E59" s="62" t="n">
        <v>1</v>
      </c>
      <c r="F59" s="62" t="s">
        <v>204</v>
      </c>
      <c r="G59" s="62" t="n">
        <v>10000</v>
      </c>
      <c r="H59" s="84" t="n">
        <f>G59</f>
        <v>10000</v>
      </c>
      <c r="I59" s="63"/>
    </row>
    <row r="60" ht="15.600000000000001" customHeight="1">
      <c r="A60" s="59"/>
      <c r="B60" s="189"/>
      <c r="C60" s="59"/>
      <c r="D60" s="65"/>
      <c r="E60" s="62"/>
      <c r="F60" s="62"/>
      <c r="G60" s="62"/>
      <c r="H60" s="84"/>
      <c r="I60" s="238"/>
    </row>
    <row r="61" ht="15.600000000000001" customHeight="1">
      <c r="A61" s="86"/>
      <c r="B61" s="217" t="s">
        <v>520</v>
      </c>
      <c r="C61" s="217"/>
      <c r="D61" s="217"/>
      <c r="E61" s="93"/>
      <c r="F61" s="93"/>
      <c r="G61" s="94"/>
      <c r="H61" s="111" t="n">
        <f>H25+H2+H48</f>
        <v>910000</v>
      </c>
      <c r="I61" s="112"/>
    </row>
  </sheetData>
  <mergeCells count="63">
    <mergeCell ref="H3:H10"/>
    <mergeCell ref="F16:F19"/>
    <mergeCell ref="A35:A37"/>
    <mergeCell ref="E11:E15"/>
    <mergeCell ref="F35:F37"/>
    <mergeCell ref="G35:G37"/>
    <mergeCell ref="B38:D38"/>
    <mergeCell ref="C20:C24"/>
    <mergeCell ref="G3:G10"/>
    <mergeCell ref="E3:E10"/>
    <mergeCell ref="G26:G31"/>
    <mergeCell ref="F32:F34"/>
    <mergeCell ref="E35:E37"/>
    <mergeCell ref="A11:A15"/>
    <mergeCell ref="H16:H19"/>
    <mergeCell ref="G16:G19"/>
    <mergeCell ref="B3:B10"/>
    <mergeCell ref="F11:F15"/>
    <mergeCell ref="B48:D48"/>
    <mergeCell ref="A3:A10"/>
    <mergeCell ref="A20:A24"/>
    <mergeCell ref="B26:B31"/>
    <mergeCell ref="F20:F24"/>
    <mergeCell ref="A16:A19"/>
    <mergeCell ref="F3:F10"/>
    <mergeCell ref="B61:D61"/>
    <mergeCell ref="G20:G24"/>
    <mergeCell ref="B1:C1"/>
    <mergeCell ref="A26:A31"/>
    <mergeCell ref="G32:G34"/>
    <mergeCell ref="B49:B59"/>
    <mergeCell ref="B35:B37"/>
    <mergeCell ref="H26:H31"/>
    <mergeCell ref="E32:E34"/>
    <mergeCell ref="B20:B24"/>
    <mergeCell ref="H32:H34"/>
    <mergeCell ref="B11:B15"/>
    <mergeCell ref="E26:E31"/>
    <mergeCell ref="G11:G15"/>
    <mergeCell ref="B25:D25"/>
    <mergeCell ref="H35:H37"/>
    <mergeCell ref="F26:F31"/>
    <mergeCell ref="B2:D2"/>
    <mergeCell ref="B16:B19"/>
    <mergeCell ref="H11:H15"/>
    <mergeCell ref="I2:I10"/>
    <mergeCell ref="H20:H24"/>
    <mergeCell ref="A32:A34"/>
    <mergeCell ref="B32:B34"/>
    <mergeCell ref="E16:E19"/>
    <mergeCell ref="E20:E24"/>
    <mergeCell ref="B39:B43"/>
    <mergeCell ref="B44:B47"/>
    <mergeCell ref="E39:E43"/>
    <mergeCell ref="F39:F43"/>
    <mergeCell ref="G39:G43"/>
    <mergeCell ref="H39:H43"/>
    <mergeCell ref="I39:I43"/>
    <mergeCell ref="E44:E47"/>
    <mergeCell ref="F44:F47"/>
    <mergeCell ref="G44:G47"/>
    <mergeCell ref="H44:H47"/>
    <mergeCell ref="I44:I47"/>
  </mergeCells>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E1092-59D6-0841-9542-AE5505D0AA25}">
  <sheetPr>
    <outlinePr summaryBelow="0" summaryRight="0"/>
  </sheetPr>
  <dimension ref="A1"/>
  <sheetViews>
    <sheetView workbookViewId="0"/>
  </sheetViews>
  <sheetFormatPr baseColWidth="10" defaultColWidth="8.8330078125" defaultRowHeight="15.600000000000001" customHeight="1"/>
  <cols>
    <col min="1" max="1" width="9" style="153"/>
    <col min="2" max="2" width="22.166015625" customWidth="1" style="153"/>
    <col min="3" max="3" width="20.1650390625" customWidth="1" style="153"/>
    <col min="4" max="4" width="68.1650390625" customWidth="1" style="153"/>
    <col min="5" max="6" width="9" style="153"/>
    <col min="7" max="7" width="19.166015625" customWidth="1" style="178"/>
    <col min="8" max="8" width="15.6650390625" customWidth="1" style="153"/>
  </cols>
  <sheetData>
    <row r="1" s="68" customFormat="1" ht="15.600000000000001" customHeight="1">
      <c r="A1" s="60" t="s">
        <v>0</v>
      </c>
      <c r="B1" s="191" t="s">
        <v>221</v>
      </c>
      <c r="C1" s="192"/>
      <c r="D1" s="60" t="s">
        <v>222</v>
      </c>
      <c r="E1" s="100" t="s">
        <v>3</v>
      </c>
      <c r="F1" s="100" t="s">
        <v>4</v>
      </c>
      <c r="G1" s="169" t="s">
        <v>521</v>
      </c>
      <c r="H1" s="179" t="s">
        <v>6</v>
      </c>
      <c r="I1" s="72" t="s">
        <v>224</v>
      </c>
    </row>
    <row r="2" s="67" customFormat="1" ht="14.4" customHeight="1">
      <c r="A2" s="134" t="s">
        <v>214</v>
      </c>
      <c r="B2" s="135" t="s">
        <v>21</v>
      </c>
      <c r="C2" s="135"/>
      <c r="D2" s="136"/>
      <c r="E2" s="136" t="s">
        <v>10</v>
      </c>
      <c r="F2" s="136" t="s">
        <v>9</v>
      </c>
      <c r="G2" s="172"/>
      <c r="H2" s="157" t="n">
        <f>H3+H17+H20+H27+H30+H38</f>
        <v>2090000</v>
      </c>
      <c r="I2" s="163"/>
    </row>
    <row r="3" s="67" customFormat="1" ht="14.4" customHeight="1">
      <c r="A3" s="154" t="s">
        <v>273</v>
      </c>
      <c r="B3" s="155" t="s">
        <v>638</v>
      </c>
      <c r="C3" s="155"/>
      <c r="D3" s="156"/>
      <c r="E3" s="156"/>
      <c r="F3" s="156"/>
      <c r="G3" s="173"/>
      <c r="H3" s="158" t="n">
        <f>SUM(H4:H16)</f>
        <v>470000</v>
      </c>
      <c r="I3" s="161"/>
    </row>
    <row r="4" ht="36" customHeight="1">
      <c r="A4" s="137" t="n">
        <v>1</v>
      </c>
      <c r="B4" s="138" t="s">
        <v>639</v>
      </c>
      <c r="C4" s="138" t="s">
        <v>639</v>
      </c>
      <c r="D4" s="139" t="s">
        <v>640</v>
      </c>
      <c r="E4" s="137" t="n">
        <v>1</v>
      </c>
      <c r="F4" s="137" t="s">
        <v>204</v>
      </c>
      <c r="G4" s="174" t="n">
        <v>30000</v>
      </c>
      <c r="H4" s="180" t="n">
        <f>G4</f>
        <v>30000</v>
      </c>
      <c r="I4" s="57"/>
    </row>
    <row r="5" ht="60" customHeight="1">
      <c r="A5" s="137" t="n">
        <v>2</v>
      </c>
      <c r="B5" s="226" t="s">
        <v>641</v>
      </c>
      <c r="C5" s="139" t="s">
        <v>642</v>
      </c>
      <c r="D5" s="278" t="s">
        <v>643</v>
      </c>
      <c r="E5" s="140" t="n">
        <v>1</v>
      </c>
      <c r="F5" s="140" t="s">
        <v>204</v>
      </c>
      <c r="G5" s="174" t="n">
        <v>30000</v>
      </c>
      <c r="H5" s="180" t="n">
        <f>G5</f>
        <v>30000</v>
      </c>
      <c r="I5" s="57"/>
    </row>
    <row r="6" ht="36" customHeight="1">
      <c r="A6" s="137" t="n">
        <v>3</v>
      </c>
      <c r="B6" s="228"/>
      <c r="C6" s="141" t="s">
        <v>644</v>
      </c>
      <c r="D6" s="279" t="s">
        <v>645</v>
      </c>
      <c r="E6" s="140" t="n">
        <v>1</v>
      </c>
      <c r="F6" s="140" t="s">
        <v>204</v>
      </c>
      <c r="G6" s="174" t="n">
        <v>30000</v>
      </c>
      <c r="H6" s="180" t="n">
        <f>G6</f>
        <v>30000</v>
      </c>
      <c r="I6" s="57"/>
    </row>
    <row r="7" ht="48" customHeight="1">
      <c r="A7" s="137" t="n">
        <v>4</v>
      </c>
      <c r="B7" s="227"/>
      <c r="C7" s="141" t="s">
        <v>646</v>
      </c>
      <c r="D7" s="280" t="s">
        <v>647</v>
      </c>
      <c r="E7" s="140" t="n">
        <v>1</v>
      </c>
      <c r="F7" s="140" t="s">
        <v>204</v>
      </c>
      <c r="G7" s="174" t="n">
        <v>60000</v>
      </c>
      <c r="H7" s="180" t="n">
        <f>G7</f>
        <v>60000</v>
      </c>
      <c r="I7" s="57"/>
    </row>
    <row r="8" ht="36" customHeight="1">
      <c r="A8" s="137" t="n">
        <v>5</v>
      </c>
      <c r="B8" s="223" t="s">
        <v>648</v>
      </c>
      <c r="C8" s="141" t="s">
        <v>649</v>
      </c>
      <c r="D8" s="139" t="s">
        <v>650</v>
      </c>
      <c r="E8" s="140" t="n">
        <v>1</v>
      </c>
      <c r="F8" s="140" t="s">
        <v>204</v>
      </c>
      <c r="G8" s="174" t="n">
        <v>50000</v>
      </c>
      <c r="H8" s="180" t="n">
        <f>G8</f>
        <v>50000</v>
      </c>
      <c r="I8" s="57"/>
    </row>
    <row r="9" ht="28.8" customHeight="1">
      <c r="A9" s="137" t="n">
        <v>6</v>
      </c>
      <c r="B9" s="225"/>
      <c r="C9" s="138" t="s">
        <v>651</v>
      </c>
      <c r="D9" s="142" t="s">
        <v>652</v>
      </c>
      <c r="E9" s="140" t="n">
        <v>1</v>
      </c>
      <c r="F9" s="140" t="s">
        <v>204</v>
      </c>
      <c r="G9" s="174" t="n">
        <v>30000</v>
      </c>
      <c r="H9" s="180" t="n">
        <f>G9</f>
        <v>30000</v>
      </c>
      <c r="I9" s="57"/>
    </row>
    <row r="10" ht="24" customHeight="1">
      <c r="A10" s="137" t="n">
        <v>7</v>
      </c>
      <c r="B10" s="223" t="s">
        <v>653</v>
      </c>
      <c r="C10" s="138" t="s">
        <v>654</v>
      </c>
      <c r="D10" s="139" t="s">
        <v>655</v>
      </c>
      <c r="E10" s="140" t="n">
        <v>1</v>
      </c>
      <c r="F10" s="140" t="s">
        <v>204</v>
      </c>
      <c r="G10" s="174" t="n">
        <v>20000</v>
      </c>
      <c r="H10" s="180" t="n">
        <f>G10</f>
        <v>20000</v>
      </c>
      <c r="I10" s="57"/>
    </row>
    <row r="11" ht="15.600000000000001" customHeight="1">
      <c r="A11" s="137" t="n">
        <v>8</v>
      </c>
      <c r="B11" s="224"/>
      <c r="C11" s="138" t="s">
        <v>656</v>
      </c>
      <c r="D11" s="144" t="s">
        <v>657</v>
      </c>
      <c r="E11" s="140" t="n">
        <v>1</v>
      </c>
      <c r="F11" s="140" t="s">
        <v>204</v>
      </c>
      <c r="G11" s="174" t="n">
        <v>20000</v>
      </c>
      <c r="H11" s="180" t="n">
        <f>G11</f>
        <v>20000</v>
      </c>
      <c r="I11" s="57"/>
    </row>
    <row r="12" ht="28.8" customHeight="1">
      <c r="A12" s="137" t="n">
        <v>9</v>
      </c>
      <c r="B12" s="224"/>
      <c r="C12" s="138" t="s">
        <v>658</v>
      </c>
      <c r="D12" s="144" t="s">
        <v>659</v>
      </c>
      <c r="E12" s="140" t="n">
        <v>1</v>
      </c>
      <c r="F12" s="140" t="s">
        <v>204</v>
      </c>
      <c r="G12" s="174" t="n">
        <v>20000</v>
      </c>
      <c r="H12" s="180" t="n">
        <f>G12</f>
        <v>20000</v>
      </c>
      <c r="I12" s="57"/>
    </row>
    <row r="13" ht="28.8" customHeight="1">
      <c r="A13" s="137" t="n">
        <v>10</v>
      </c>
      <c r="B13" s="225"/>
      <c r="C13" s="138" t="s">
        <v>660</v>
      </c>
      <c r="D13" s="144" t="s">
        <v>661</v>
      </c>
      <c r="E13" s="140" t="n">
        <v>1</v>
      </c>
      <c r="F13" s="140" t="s">
        <v>204</v>
      </c>
      <c r="G13" s="174" t="n">
        <v>50000</v>
      </c>
      <c r="H13" s="180" t="n">
        <f>G13</f>
        <v>50000</v>
      </c>
      <c r="I13" s="57"/>
    </row>
    <row r="14" ht="24" customHeight="1">
      <c r="A14" s="137" t="n">
        <v>11</v>
      </c>
      <c r="B14" s="223" t="s">
        <v>662</v>
      </c>
      <c r="C14" s="138" t="s">
        <v>663</v>
      </c>
      <c r="D14" s="139" t="s">
        <v>664</v>
      </c>
      <c r="E14" s="140" t="n">
        <v>1</v>
      </c>
      <c r="F14" s="140" t="s">
        <v>204</v>
      </c>
      <c r="G14" s="174" t="n">
        <v>30000</v>
      </c>
      <c r="H14" s="180" t="n">
        <f>G14</f>
        <v>30000</v>
      </c>
      <c r="I14" s="57"/>
    </row>
    <row r="15" ht="45" customHeight="1">
      <c r="A15" s="137" t="n">
        <v>12</v>
      </c>
      <c r="B15" s="224"/>
      <c r="C15" s="141" t="s">
        <v>665</v>
      </c>
      <c r="D15" s="145" t="s">
        <v>666</v>
      </c>
      <c r="E15" s="140" t="n">
        <v>1</v>
      </c>
      <c r="F15" s="140" t="s">
        <v>204</v>
      </c>
      <c r="G15" s="174" t="n">
        <v>50000</v>
      </c>
      <c r="H15" s="180" t="n">
        <f>G15</f>
        <v>50000</v>
      </c>
      <c r="I15" s="57"/>
    </row>
    <row r="16" ht="15.600000000000001" customHeight="1">
      <c r="A16" s="137" t="n">
        <v>13</v>
      </c>
      <c r="B16" s="225"/>
      <c r="C16" s="141" t="s">
        <v>667</v>
      </c>
      <c r="D16" s="139" t="s">
        <v>668</v>
      </c>
      <c r="E16" s="140" t="n">
        <v>1</v>
      </c>
      <c r="F16" s="140" t="s">
        <v>204</v>
      </c>
      <c r="G16" s="174" t="n">
        <v>50000</v>
      </c>
      <c r="H16" s="180" t="n">
        <f>G16</f>
        <v>50000</v>
      </c>
      <c r="I16" s="57"/>
    </row>
    <row r="17" s="67" customFormat="1" ht="14.4" customHeight="1">
      <c r="A17" s="154" t="s">
        <v>297</v>
      </c>
      <c r="B17" s="155" t="s">
        <v>669</v>
      </c>
      <c r="C17" s="155"/>
      <c r="D17" s="156"/>
      <c r="E17" s="156"/>
      <c r="F17" s="156"/>
      <c r="G17" s="173"/>
      <c r="H17" s="158" t="n">
        <f>SUM(H18:H19)</f>
        <v>80000</v>
      </c>
      <c r="I17" s="161"/>
    </row>
    <row r="18" ht="24" customHeight="1">
      <c r="A18" s="140" t="n">
        <v>14</v>
      </c>
      <c r="B18" s="141" t="s">
        <v>670</v>
      </c>
      <c r="C18" s="141" t="s">
        <v>671</v>
      </c>
      <c r="D18" s="139" t="s">
        <v>672</v>
      </c>
      <c r="E18" s="140" t="n">
        <v>1</v>
      </c>
      <c r="F18" s="140" t="s">
        <v>204</v>
      </c>
      <c r="G18" s="174" t="n">
        <v>50000</v>
      </c>
      <c r="H18" s="180" t="n">
        <f>G18</f>
        <v>50000</v>
      </c>
      <c r="I18" s="57"/>
    </row>
    <row r="19" ht="36" customHeight="1">
      <c r="A19" s="140" t="n">
        <v>15</v>
      </c>
      <c r="B19" s="141" t="s">
        <v>673</v>
      </c>
      <c r="C19" s="141" t="s">
        <v>674</v>
      </c>
      <c r="D19" s="139" t="s">
        <v>675</v>
      </c>
      <c r="E19" s="140" t="n">
        <v>1</v>
      </c>
      <c r="F19" s="140" t="s">
        <v>204</v>
      </c>
      <c r="G19" s="174" t="n">
        <v>30000</v>
      </c>
      <c r="H19" s="180" t="n">
        <f>G19</f>
        <v>30000</v>
      </c>
      <c r="I19" s="57"/>
    </row>
    <row r="20" s="67" customFormat="1" ht="14.4" customHeight="1">
      <c r="A20" s="154" t="s">
        <v>400</v>
      </c>
      <c r="B20" s="155" t="s">
        <v>676</v>
      </c>
      <c r="C20" s="155"/>
      <c r="D20" s="156"/>
      <c r="E20" s="156"/>
      <c r="F20" s="156"/>
      <c r="G20" s="173"/>
      <c r="H20" s="158" t="n">
        <f>SUM(H21:H26)</f>
        <v>240000</v>
      </c>
      <c r="I20" s="161"/>
    </row>
    <row r="21" ht="36" customHeight="1">
      <c r="A21" s="140" t="n">
        <v>16</v>
      </c>
      <c r="B21" s="141" t="s">
        <v>677</v>
      </c>
      <c r="C21" s="141" t="s">
        <v>677</v>
      </c>
      <c r="D21" s="139" t="s">
        <v>678</v>
      </c>
      <c r="E21" s="140" t="n">
        <v>1</v>
      </c>
      <c r="F21" s="140" t="s">
        <v>204</v>
      </c>
      <c r="G21" s="174" t="n">
        <v>30000</v>
      </c>
      <c r="H21" s="180" t="n">
        <f>G21</f>
        <v>30000</v>
      </c>
      <c r="I21" s="57"/>
    </row>
    <row r="22" s="68" customFormat="1" ht="72" customHeight="1">
      <c r="A22" s="140" t="n">
        <v>17</v>
      </c>
      <c r="B22" s="141" t="s">
        <v>679</v>
      </c>
      <c r="C22" s="141" t="s">
        <v>679</v>
      </c>
      <c r="D22" s="281" t="s">
        <v>680</v>
      </c>
      <c r="E22" s="140" t="n">
        <v>1</v>
      </c>
      <c r="F22" s="140" t="s">
        <v>204</v>
      </c>
      <c r="G22" s="174" t="n">
        <v>50000</v>
      </c>
      <c r="H22" s="180" t="n">
        <f>G22</f>
        <v>50000</v>
      </c>
      <c r="I22" s="162"/>
    </row>
    <row r="23" ht="24" customHeight="1">
      <c r="A23" s="140" t="n">
        <v>18</v>
      </c>
      <c r="B23" s="223" t="s">
        <v>681</v>
      </c>
      <c r="C23" s="141" t="s">
        <v>682</v>
      </c>
      <c r="D23" s="139" t="s">
        <v>683</v>
      </c>
      <c r="E23" s="140" t="n">
        <v>1</v>
      </c>
      <c r="F23" s="140" t="s">
        <v>204</v>
      </c>
      <c r="G23" s="174" t="n">
        <v>30000</v>
      </c>
      <c r="H23" s="180" t="n">
        <f>G23</f>
        <v>30000</v>
      </c>
      <c r="I23" s="57"/>
    </row>
    <row r="24" ht="48" customHeight="1">
      <c r="A24" s="140" t="n">
        <v>19</v>
      </c>
      <c r="B24" s="224"/>
      <c r="C24" s="141" t="s">
        <v>684</v>
      </c>
      <c r="D24" s="139" t="s">
        <v>685</v>
      </c>
      <c r="E24" s="140" t="n">
        <v>1</v>
      </c>
      <c r="F24" s="140" t="s">
        <v>204</v>
      </c>
      <c r="G24" s="174" t="n">
        <v>30000</v>
      </c>
      <c r="H24" s="180" t="n">
        <f>G24</f>
        <v>30000</v>
      </c>
      <c r="I24" s="57"/>
    </row>
    <row r="25" ht="36" customHeight="1">
      <c r="A25" s="140" t="n">
        <v>20</v>
      </c>
      <c r="B25" s="223" t="s">
        <v>686</v>
      </c>
      <c r="C25" s="141" t="s">
        <v>686</v>
      </c>
      <c r="D25" s="139" t="s">
        <v>687</v>
      </c>
      <c r="E25" s="140" t="n">
        <v>1</v>
      </c>
      <c r="F25" s="140" t="s">
        <v>204</v>
      </c>
      <c r="G25" s="174" t="n">
        <v>50000</v>
      </c>
      <c r="H25" s="180" t="n">
        <f>G25</f>
        <v>50000</v>
      </c>
      <c r="I25" s="57"/>
    </row>
    <row r="26" ht="28.8" customHeight="1">
      <c r="A26" s="140" t="n">
        <v>21</v>
      </c>
      <c r="B26" s="225"/>
      <c r="C26" s="141" t="s">
        <v>688</v>
      </c>
      <c r="D26" s="142" t="s">
        <v>689</v>
      </c>
      <c r="E26" s="140" t="n">
        <v>1</v>
      </c>
      <c r="F26" s="140" t="s">
        <v>204</v>
      </c>
      <c r="G26" s="174" t="n">
        <v>50000</v>
      </c>
      <c r="H26" s="180" t="n">
        <f>G26</f>
        <v>50000</v>
      </c>
      <c r="I26" s="57"/>
    </row>
    <row r="27" s="67" customFormat="1" ht="14.4" customHeight="1">
      <c r="A27" s="154" t="s">
        <v>690</v>
      </c>
      <c r="B27" s="155" t="s">
        <v>691</v>
      </c>
      <c r="C27" s="155"/>
      <c r="D27" s="156"/>
      <c r="E27" s="156"/>
      <c r="F27" s="156"/>
      <c r="G27" s="173"/>
      <c r="H27" s="158" t="n">
        <f>SUM(H28:H29)</f>
        <v>130000</v>
      </c>
      <c r="I27" s="161"/>
    </row>
    <row r="28" ht="24" customHeight="1">
      <c r="A28" s="140" t="n">
        <v>22</v>
      </c>
      <c r="B28" s="226" t="s">
        <v>692</v>
      </c>
      <c r="C28" s="146" t="s">
        <v>693</v>
      </c>
      <c r="D28" s="146" t="s">
        <v>694</v>
      </c>
      <c r="E28" s="140" t="n">
        <v>1</v>
      </c>
      <c r="F28" s="140" t="s">
        <v>204</v>
      </c>
      <c r="G28" s="174" t="n">
        <v>50000</v>
      </c>
      <c r="H28" s="180" t="n">
        <f>G28</f>
        <v>50000</v>
      </c>
      <c r="I28" s="57"/>
    </row>
    <row r="29" ht="24" customHeight="1">
      <c r="A29" s="140" t="n">
        <v>23</v>
      </c>
      <c r="B29" s="227"/>
      <c r="C29" s="141" t="s">
        <v>695</v>
      </c>
      <c r="D29" s="146" t="s">
        <v>696</v>
      </c>
      <c r="E29" s="140" t="n">
        <v>1</v>
      </c>
      <c r="F29" s="140" t="s">
        <v>204</v>
      </c>
      <c r="G29" s="174" t="n">
        <v>80000</v>
      </c>
      <c r="H29" s="180" t="n">
        <f>G29</f>
        <v>80000</v>
      </c>
      <c r="I29" s="57"/>
    </row>
    <row r="30" s="67" customFormat="1" ht="14.4" customHeight="1">
      <c r="A30" s="154" t="s">
        <v>697</v>
      </c>
      <c r="B30" s="155" t="s">
        <v>698</v>
      </c>
      <c r="C30" s="155"/>
      <c r="D30" s="156"/>
      <c r="E30" s="156"/>
      <c r="F30" s="156"/>
      <c r="G30" s="173"/>
      <c r="H30" s="158" t="n">
        <f>SUM(H31:H37)</f>
        <v>660000</v>
      </c>
      <c r="I30" s="161"/>
    </row>
    <row r="31" ht="48" customHeight="1">
      <c r="A31" s="140" t="n">
        <v>24</v>
      </c>
      <c r="B31" s="224" t="s">
        <v>619</v>
      </c>
      <c r="C31" s="141" t="s">
        <v>699</v>
      </c>
      <c r="D31" s="146" t="s">
        <v>700</v>
      </c>
      <c r="E31" s="140" t="n">
        <v>1</v>
      </c>
      <c r="F31" s="140" t="s">
        <v>204</v>
      </c>
      <c r="G31" s="174" t="n">
        <v>50000</v>
      </c>
      <c r="H31" s="180" t="n">
        <f>G31</f>
        <v>50000</v>
      </c>
      <c r="I31" s="57"/>
    </row>
    <row r="32" s="68" customFormat="1" ht="36" customHeight="1">
      <c r="A32" s="140" t="n">
        <v>25</v>
      </c>
      <c r="B32" s="224"/>
      <c r="C32" s="141" t="s">
        <v>701</v>
      </c>
      <c r="D32" s="146" t="s">
        <v>702</v>
      </c>
      <c r="E32" s="140" t="n">
        <v>1</v>
      </c>
      <c r="F32" s="140" t="s">
        <v>204</v>
      </c>
      <c r="G32" s="174" t="n">
        <v>50000</v>
      </c>
      <c r="H32" s="180" t="n">
        <f>G32</f>
        <v>50000</v>
      </c>
      <c r="I32" s="162"/>
    </row>
    <row r="33" ht="36" customHeight="1">
      <c r="A33" s="140" t="n">
        <v>26</v>
      </c>
      <c r="B33" s="224"/>
      <c r="C33" s="141" t="s">
        <v>703</v>
      </c>
      <c r="D33" s="146" t="s">
        <v>704</v>
      </c>
      <c r="E33" s="140" t="n">
        <v>1</v>
      </c>
      <c r="F33" s="140" t="s">
        <v>204</v>
      </c>
      <c r="G33" s="174" t="n">
        <v>80000</v>
      </c>
      <c r="H33" s="180" t="n">
        <f>G33</f>
        <v>80000</v>
      </c>
      <c r="I33" s="57"/>
    </row>
    <row r="34" s="68" customFormat="1" ht="24" customHeight="1">
      <c r="A34" s="140" t="n">
        <v>27</v>
      </c>
      <c r="B34" s="224"/>
      <c r="C34" s="141" t="s">
        <v>705</v>
      </c>
      <c r="D34" s="146" t="s">
        <v>706</v>
      </c>
      <c r="E34" s="140" t="n">
        <v>1</v>
      </c>
      <c r="F34" s="140" t="s">
        <v>204</v>
      </c>
      <c r="G34" s="174" t="n">
        <v>80000</v>
      </c>
      <c r="H34" s="180" t="n">
        <f>G34</f>
        <v>80000</v>
      </c>
      <c r="I34" s="162"/>
    </row>
    <row r="35" ht="36" customHeight="1">
      <c r="A35" s="140" t="n">
        <v>28</v>
      </c>
      <c r="B35" s="143" t="s">
        <v>707</v>
      </c>
      <c r="C35" s="141" t="s">
        <v>708</v>
      </c>
      <c r="D35" s="146" t="s">
        <v>709</v>
      </c>
      <c r="E35" s="140" t="n">
        <v>1</v>
      </c>
      <c r="F35" s="140" t="s">
        <v>204</v>
      </c>
      <c r="G35" s="174" t="n">
        <v>300000</v>
      </c>
      <c r="H35" s="180" t="n">
        <f>G35</f>
        <v>300000</v>
      </c>
      <c r="I35" s="57"/>
    </row>
    <row r="36" ht="36" customHeight="1">
      <c r="A36" s="140" t="n">
        <v>29</v>
      </c>
      <c r="B36" s="224" t="s">
        <v>710</v>
      </c>
      <c r="C36" s="141" t="s">
        <v>711</v>
      </c>
      <c r="D36" s="146" t="s">
        <v>712</v>
      </c>
      <c r="E36" s="140" t="n">
        <v>1</v>
      </c>
      <c r="F36" s="140" t="s">
        <v>204</v>
      </c>
      <c r="G36" s="174" t="n">
        <v>50000</v>
      </c>
      <c r="H36" s="180" t="n">
        <f>G36</f>
        <v>50000</v>
      </c>
      <c r="I36" s="57"/>
    </row>
    <row r="37" ht="36" customHeight="1">
      <c r="A37" s="140" t="n">
        <v>30</v>
      </c>
      <c r="B37" s="224"/>
      <c r="C37" s="141" t="s">
        <v>713</v>
      </c>
      <c r="D37" s="146" t="s">
        <v>714</v>
      </c>
      <c r="E37" s="140" t="n">
        <v>1</v>
      </c>
      <c r="F37" s="140" t="s">
        <v>204</v>
      </c>
      <c r="G37" s="174" t="n">
        <v>50000</v>
      </c>
      <c r="H37" s="180" t="n">
        <f>G37</f>
        <v>50000</v>
      </c>
      <c r="I37" s="57"/>
    </row>
    <row r="38" s="67" customFormat="1" ht="14.4" customHeight="1">
      <c r="A38" s="154" t="s">
        <v>715</v>
      </c>
      <c r="B38" s="155" t="s">
        <v>716</v>
      </c>
      <c r="C38" s="155"/>
      <c r="D38" s="156"/>
      <c r="E38" s="156"/>
      <c r="F38" s="156"/>
      <c r="G38" s="173"/>
      <c r="H38" s="158" t="n">
        <f>SUM(H39:H47)</f>
        <v>510000</v>
      </c>
      <c r="I38" s="161"/>
    </row>
    <row r="39" ht="24" customHeight="1">
      <c r="A39" s="140" t="n">
        <v>31</v>
      </c>
      <c r="B39" s="223" t="s">
        <v>33</v>
      </c>
      <c r="C39" s="141" t="s">
        <v>717</v>
      </c>
      <c r="D39" s="146" t="s">
        <v>718</v>
      </c>
      <c r="E39" s="140" t="n">
        <v>1</v>
      </c>
      <c r="F39" s="140" t="s">
        <v>204</v>
      </c>
      <c r="G39" s="174" t="n">
        <v>100000</v>
      </c>
      <c r="H39" s="180" t="n">
        <f>G39</f>
        <v>100000</v>
      </c>
      <c r="I39" s="57"/>
    </row>
    <row r="40" ht="24" customHeight="1">
      <c r="A40" s="140" t="n">
        <v>32</v>
      </c>
      <c r="B40" s="224"/>
      <c r="C40" s="141" t="s">
        <v>719</v>
      </c>
      <c r="D40" s="139" t="s">
        <v>720</v>
      </c>
      <c r="E40" s="140" t="n">
        <v>1</v>
      </c>
      <c r="F40" s="140" t="s">
        <v>204</v>
      </c>
      <c r="G40" s="174" t="n">
        <v>80000</v>
      </c>
      <c r="H40" s="180" t="n">
        <f>G40</f>
        <v>80000</v>
      </c>
      <c r="I40" s="57"/>
    </row>
    <row r="41" ht="34.95" customHeight="1">
      <c r="A41" s="140" t="n">
        <v>33</v>
      </c>
      <c r="B41" s="224"/>
      <c r="C41" s="141" t="s">
        <v>721</v>
      </c>
      <c r="D41" s="139" t="s">
        <v>722</v>
      </c>
      <c r="E41" s="140" t="n">
        <v>1</v>
      </c>
      <c r="F41" s="140" t="s">
        <v>204</v>
      </c>
      <c r="G41" s="174" t="n">
        <v>80000</v>
      </c>
      <c r="H41" s="180" t="n">
        <f>G41</f>
        <v>80000</v>
      </c>
      <c r="I41" s="57"/>
    </row>
    <row r="42" ht="46.5" customHeight="1">
      <c r="A42" s="140" t="n">
        <v>34</v>
      </c>
      <c r="B42" s="225"/>
      <c r="C42" s="141" t="s">
        <v>723</v>
      </c>
      <c r="D42" s="139" t="s">
        <v>724</v>
      </c>
      <c r="E42" s="140" t="n">
        <v>1</v>
      </c>
      <c r="F42" s="140" t="s">
        <v>204</v>
      </c>
      <c r="G42" s="174" t="n">
        <v>50000</v>
      </c>
      <c r="H42" s="180" t="n">
        <f>G42</f>
        <v>50000</v>
      </c>
      <c r="I42" s="57"/>
    </row>
    <row r="43" ht="34.95" customHeight="1">
      <c r="A43" s="140" t="n">
        <v>35</v>
      </c>
      <c r="B43" s="223" t="s">
        <v>725</v>
      </c>
      <c r="C43" s="141" t="s">
        <v>726</v>
      </c>
      <c r="D43" s="139" t="s">
        <v>727</v>
      </c>
      <c r="E43" s="140" t="n">
        <v>1</v>
      </c>
      <c r="F43" s="140" t="s">
        <v>204</v>
      </c>
      <c r="G43" s="174" t="n">
        <v>30000</v>
      </c>
      <c r="H43" s="180" t="n">
        <f>G43</f>
        <v>30000</v>
      </c>
      <c r="I43" s="57"/>
    </row>
    <row r="44" ht="15.600000000000001" customHeight="1">
      <c r="A44" s="140" t="n">
        <v>36</v>
      </c>
      <c r="B44" s="224"/>
      <c r="C44" s="141" t="s">
        <v>728</v>
      </c>
      <c r="D44" s="139" t="s">
        <v>729</v>
      </c>
      <c r="E44" s="140" t="n">
        <v>1</v>
      </c>
      <c r="F44" s="140" t="s">
        <v>204</v>
      </c>
      <c r="G44" s="174" t="n">
        <v>20000</v>
      </c>
      <c r="H44" s="180" t="n">
        <f>G44</f>
        <v>20000</v>
      </c>
      <c r="I44" s="57"/>
    </row>
    <row r="45" ht="15.600000000000001" customHeight="1">
      <c r="A45" s="140" t="n">
        <v>37</v>
      </c>
      <c r="B45" s="224"/>
      <c r="C45" s="141" t="s">
        <v>730</v>
      </c>
      <c r="D45" s="139" t="s">
        <v>731</v>
      </c>
      <c r="E45" s="140" t="n">
        <v>1</v>
      </c>
      <c r="F45" s="140" t="s">
        <v>204</v>
      </c>
      <c r="G45" s="174" t="n">
        <v>50000</v>
      </c>
      <c r="H45" s="180" t="n">
        <f>G45</f>
        <v>50000</v>
      </c>
      <c r="I45" s="57"/>
    </row>
    <row r="46" ht="15.600000000000001" customHeight="1">
      <c r="A46" s="140" t="n">
        <v>38</v>
      </c>
      <c r="B46" s="224"/>
      <c r="C46" s="141" t="s">
        <v>732</v>
      </c>
      <c r="D46" s="139" t="s">
        <v>733</v>
      </c>
      <c r="E46" s="140" t="n">
        <v>1</v>
      </c>
      <c r="F46" s="140" t="s">
        <v>204</v>
      </c>
      <c r="G46" s="174" t="n">
        <v>50000</v>
      </c>
      <c r="H46" s="180" t="n">
        <f>G46</f>
        <v>50000</v>
      </c>
      <c r="I46" s="57"/>
    </row>
    <row r="47" ht="15.600000000000001" customHeight="1">
      <c r="A47" s="140" t="n">
        <v>39</v>
      </c>
      <c r="B47" s="225"/>
      <c r="C47" s="141" t="s">
        <v>734</v>
      </c>
      <c r="D47" s="139" t="s">
        <v>735</v>
      </c>
      <c r="E47" s="140" t="n">
        <v>1</v>
      </c>
      <c r="F47" s="140" t="s">
        <v>204</v>
      </c>
      <c r="G47" s="174" t="n">
        <v>50000</v>
      </c>
      <c r="H47" s="180" t="n">
        <f>G47</f>
        <v>50000</v>
      </c>
      <c r="I47" s="57"/>
    </row>
    <row r="48" ht="15.600000000000001" customHeight="1">
      <c r="A48" s="147" t="s">
        <v>216</v>
      </c>
      <c r="B48" s="148" t="s">
        <v>7</v>
      </c>
      <c r="C48" s="148"/>
      <c r="D48" s="149"/>
      <c r="E48" s="149" t="s">
        <v>10</v>
      </c>
      <c r="F48" s="149" t="s">
        <v>9</v>
      </c>
      <c r="G48" s="175"/>
      <c r="H48" s="160" t="n">
        <f>SUM(H49:H56)</f>
        <v>330000</v>
      </c>
      <c r="I48" s="164"/>
    </row>
    <row r="49" ht="15.600000000000001" customHeight="1">
      <c r="A49" s="140" t="n">
        <v>40</v>
      </c>
      <c r="B49" s="140" t="s">
        <v>11</v>
      </c>
      <c r="C49" s="138" t="s">
        <v>736</v>
      </c>
      <c r="D49" s="146" t="s">
        <v>737</v>
      </c>
      <c r="E49" s="140" t="n">
        <v>1</v>
      </c>
      <c r="F49" s="140" t="s">
        <v>204</v>
      </c>
      <c r="G49" s="174" t="n">
        <v>10000</v>
      </c>
      <c r="H49" s="180" t="n">
        <f>G49</f>
        <v>10000</v>
      </c>
      <c r="I49" s="57"/>
    </row>
    <row r="50" ht="15.600000000000001" customHeight="1">
      <c r="A50" s="140" t="n">
        <v>41</v>
      </c>
      <c r="B50" s="230" t="s">
        <v>738</v>
      </c>
      <c r="C50" s="138" t="s">
        <v>739</v>
      </c>
      <c r="D50" s="146" t="s">
        <v>740</v>
      </c>
      <c r="E50" s="140" t="n">
        <v>1</v>
      </c>
      <c r="F50" s="140" t="s">
        <v>204</v>
      </c>
      <c r="G50" s="174" t="n">
        <v>10000</v>
      </c>
      <c r="H50" s="180" t="n">
        <f>G50</f>
        <v>10000</v>
      </c>
      <c r="I50" s="57"/>
    </row>
    <row r="51" ht="15.600000000000001" customHeight="1">
      <c r="A51" s="140" t="n">
        <v>42</v>
      </c>
      <c r="B51" s="230"/>
      <c r="C51" s="138" t="s">
        <v>741</v>
      </c>
      <c r="D51" s="146" t="s">
        <v>742</v>
      </c>
      <c r="E51" s="140" t="n">
        <v>1</v>
      </c>
      <c r="F51" s="140" t="s">
        <v>204</v>
      </c>
      <c r="G51" s="174" t="n">
        <v>10000</v>
      </c>
      <c r="H51" s="180" t="n">
        <f>G51</f>
        <v>10000</v>
      </c>
      <c r="I51" s="57"/>
    </row>
    <row r="52" ht="15.600000000000001" customHeight="1">
      <c r="A52" s="140" t="n">
        <v>43</v>
      </c>
      <c r="B52" s="230" t="s">
        <v>743</v>
      </c>
      <c r="C52" s="138" t="s">
        <v>744</v>
      </c>
      <c r="D52" s="150" t="s">
        <v>745</v>
      </c>
      <c r="E52" s="140" t="n">
        <v>1</v>
      </c>
      <c r="F52" s="140" t="s">
        <v>204</v>
      </c>
      <c r="G52" s="174" t="n">
        <v>10000</v>
      </c>
      <c r="H52" s="180" t="n">
        <f>G52</f>
        <v>10000</v>
      </c>
      <c r="I52" s="57"/>
    </row>
    <row r="53" ht="15.600000000000001" customHeight="1">
      <c r="A53" s="140" t="n">
        <v>44</v>
      </c>
      <c r="B53" s="230"/>
      <c r="C53" s="138" t="s">
        <v>746</v>
      </c>
      <c r="D53" s="150" t="s">
        <v>747</v>
      </c>
      <c r="E53" s="140" t="n">
        <v>1</v>
      </c>
      <c r="F53" s="140" t="s">
        <v>204</v>
      </c>
      <c r="G53" s="174" t="n">
        <v>10000</v>
      </c>
      <c r="H53" s="180" t="n">
        <f>G53</f>
        <v>10000</v>
      </c>
      <c r="I53" s="57"/>
    </row>
    <row r="54" ht="15.600000000000001" customHeight="1">
      <c r="A54" s="140" t="n">
        <v>45</v>
      </c>
      <c r="B54" s="140" t="s">
        <v>748</v>
      </c>
      <c r="C54" s="138" t="s">
        <v>749</v>
      </c>
      <c r="D54" s="146" t="s">
        <v>750</v>
      </c>
      <c r="E54" s="140" t="n">
        <v>1</v>
      </c>
      <c r="F54" s="140" t="s">
        <v>204</v>
      </c>
      <c r="G54" s="174" t="n">
        <v>10000</v>
      </c>
      <c r="H54" s="180" t="n">
        <f>G54</f>
        <v>10000</v>
      </c>
      <c r="I54" s="57"/>
    </row>
    <row r="55" ht="24" customHeight="1">
      <c r="A55" s="140" t="n">
        <v>46</v>
      </c>
      <c r="B55" s="140" t="s">
        <v>751</v>
      </c>
      <c r="C55" s="138" t="s">
        <v>751</v>
      </c>
      <c r="D55" s="146" t="s">
        <v>752</v>
      </c>
      <c r="E55" s="140" t="n">
        <v>1</v>
      </c>
      <c r="F55" s="140" t="s">
        <v>204</v>
      </c>
      <c r="G55" s="174" t="n">
        <v>20000</v>
      </c>
      <c r="H55" s="180" t="n">
        <f>G55</f>
        <v>20000</v>
      </c>
      <c r="I55" s="57"/>
    </row>
    <row r="56" ht="24" customHeight="1">
      <c r="A56" s="140" t="n">
        <v>47</v>
      </c>
      <c r="B56" s="137" t="s">
        <v>753</v>
      </c>
      <c r="C56" s="146" t="s">
        <v>753</v>
      </c>
      <c r="D56" s="146" t="s">
        <v>754</v>
      </c>
      <c r="E56" s="140" t="n">
        <v>1</v>
      </c>
      <c r="F56" s="140" t="s">
        <v>204</v>
      </c>
      <c r="G56" s="174" t="n">
        <v>250000</v>
      </c>
      <c r="H56" s="180" t="n">
        <f>G56</f>
        <v>250000</v>
      </c>
      <c r="I56" s="57"/>
    </row>
    <row r="57" ht="15.600000000000001" customHeight="1">
      <c r="A57" s="147" t="s">
        <v>218</v>
      </c>
      <c r="B57" s="148" t="s">
        <v>755</v>
      </c>
      <c r="C57" s="148"/>
      <c r="D57" s="148"/>
      <c r="E57" s="148"/>
      <c r="F57" s="148"/>
      <c r="G57" s="176"/>
      <c r="H57" s="165" t="n">
        <f>SUM(H58)</f>
        <v>600000</v>
      </c>
      <c r="I57" s="164"/>
    </row>
    <row r="58" ht="15.600000000000001" customHeight="1">
      <c r="A58" s="140" t="n">
        <v>48</v>
      </c>
      <c r="B58" s="140" t="s">
        <v>756</v>
      </c>
      <c r="C58" s="141" t="s">
        <v>757</v>
      </c>
      <c r="D58" s="146" t="s">
        <v>758</v>
      </c>
      <c r="E58" s="140" t="n">
        <v>1</v>
      </c>
      <c r="F58" s="140" t="s">
        <v>10</v>
      </c>
      <c r="G58" s="174" t="n">
        <v>600000</v>
      </c>
      <c r="H58" s="159" t="n">
        <f>G58</f>
        <v>600000</v>
      </c>
      <c r="I58" s="57"/>
    </row>
    <row r="59" ht="15.600000000000001" customHeight="1">
      <c r="A59" s="147" t="s">
        <v>219</v>
      </c>
      <c r="B59" s="106" t="s">
        <v>759</v>
      </c>
      <c r="C59" s="148"/>
      <c r="D59" s="148"/>
      <c r="E59" s="148"/>
      <c r="F59" s="148"/>
      <c r="G59" s="176"/>
      <c r="H59" s="165" t="n">
        <f>H60+H70+H76</f>
        <v>2750000</v>
      </c>
      <c r="I59" s="164"/>
    </row>
    <row r="60" ht="15.600000000000001" customHeight="1">
      <c r="A60" s="166" t="s">
        <v>273</v>
      </c>
      <c r="B60" s="231" t="s">
        <v>760</v>
      </c>
      <c r="C60" s="232"/>
      <c r="D60" s="233"/>
      <c r="E60" s="57"/>
      <c r="F60" s="57"/>
      <c r="G60" s="170"/>
      <c r="H60" s="168" t="n">
        <f>SUM(H61:H69)</f>
        <v>900000</v>
      </c>
      <c r="I60" s="57"/>
    </row>
    <row r="61" ht="36" customHeight="1">
      <c r="A61" s="59" t="n">
        <v>25</v>
      </c>
      <c r="B61" s="59" t="s">
        <v>761</v>
      </c>
      <c r="C61" s="59" t="s">
        <v>761</v>
      </c>
      <c r="D61" s="65" t="s">
        <v>762</v>
      </c>
      <c r="E61" s="59" t="n">
        <v>1</v>
      </c>
      <c r="F61" s="59" t="s">
        <v>204</v>
      </c>
      <c r="G61" s="171" t="n">
        <v>100000</v>
      </c>
      <c r="H61" s="181" t="n">
        <f>G61</f>
        <v>100000</v>
      </c>
      <c r="I61" s="57"/>
    </row>
    <row r="62" ht="36" customHeight="1">
      <c r="A62" s="59" t="n">
        <v>26</v>
      </c>
      <c r="B62" s="59" t="s">
        <v>763</v>
      </c>
      <c r="C62" s="59" t="s">
        <v>763</v>
      </c>
      <c r="D62" s="65" t="s">
        <v>764</v>
      </c>
      <c r="E62" s="59" t="n">
        <v>1</v>
      </c>
      <c r="F62" s="59" t="s">
        <v>204</v>
      </c>
      <c r="G62" s="171" t="n">
        <v>100000</v>
      </c>
      <c r="H62" s="181" t="n">
        <f>G62</f>
        <v>100000</v>
      </c>
      <c r="I62" s="57"/>
    </row>
    <row r="63" ht="36" customHeight="1">
      <c r="A63" s="59" t="n">
        <v>27</v>
      </c>
      <c r="B63" s="59" t="s">
        <v>765</v>
      </c>
      <c r="C63" s="59" t="s">
        <v>765</v>
      </c>
      <c r="D63" s="282" t="s">
        <v>766</v>
      </c>
      <c r="E63" s="59" t="n">
        <v>1</v>
      </c>
      <c r="F63" s="59" t="s">
        <v>204</v>
      </c>
      <c r="G63" s="171" t="n">
        <v>100000</v>
      </c>
      <c r="H63" s="181" t="n">
        <f>G63</f>
        <v>100000</v>
      </c>
      <c r="I63" s="57"/>
    </row>
    <row r="64" ht="24" customHeight="1">
      <c r="A64" s="59" t="n">
        <v>28</v>
      </c>
      <c r="B64" s="59" t="s">
        <v>767</v>
      </c>
      <c r="C64" s="59" t="s">
        <v>767</v>
      </c>
      <c r="D64" s="65" t="s">
        <v>768</v>
      </c>
      <c r="E64" s="59" t="n">
        <v>1</v>
      </c>
      <c r="F64" s="59" t="s">
        <v>204</v>
      </c>
      <c r="G64" s="171" t="n">
        <v>100000</v>
      </c>
      <c r="H64" s="181" t="n">
        <f>G64</f>
        <v>100000</v>
      </c>
      <c r="I64" s="57"/>
    </row>
    <row r="65" ht="34.95" customHeight="1">
      <c r="A65" s="59" t="n">
        <v>29</v>
      </c>
      <c r="B65" s="59" t="s">
        <v>769</v>
      </c>
      <c r="C65" s="59" t="s">
        <v>769</v>
      </c>
      <c r="D65" s="65" t="s">
        <v>770</v>
      </c>
      <c r="E65" s="59" t="n">
        <v>1</v>
      </c>
      <c r="F65" s="59" t="s">
        <v>204</v>
      </c>
      <c r="G65" s="171" t="n">
        <v>100000</v>
      </c>
      <c r="H65" s="181" t="n">
        <f>G65</f>
        <v>100000</v>
      </c>
      <c r="I65" s="57"/>
    </row>
    <row r="66" ht="46.5" customHeight="1">
      <c r="A66" s="59" t="n">
        <v>30</v>
      </c>
      <c r="B66" s="59" t="s">
        <v>771</v>
      </c>
      <c r="C66" s="59" t="s">
        <v>771</v>
      </c>
      <c r="D66" s="65" t="s">
        <v>772</v>
      </c>
      <c r="E66" s="59" t="n">
        <v>1</v>
      </c>
      <c r="F66" s="59" t="s">
        <v>204</v>
      </c>
      <c r="G66" s="171" t="n">
        <v>100000</v>
      </c>
      <c r="H66" s="181" t="n">
        <f>G66</f>
        <v>100000</v>
      </c>
      <c r="I66" s="57"/>
    </row>
    <row r="67" ht="34.95" customHeight="1">
      <c r="A67" s="59" t="n">
        <v>31</v>
      </c>
      <c r="B67" s="59" t="s">
        <v>773</v>
      </c>
      <c r="C67" s="59" t="s">
        <v>773</v>
      </c>
      <c r="D67" s="65" t="s">
        <v>774</v>
      </c>
      <c r="E67" s="59" t="n">
        <v>1</v>
      </c>
      <c r="F67" s="59" t="s">
        <v>204</v>
      </c>
      <c r="G67" s="171" t="n">
        <v>100000</v>
      </c>
      <c r="H67" s="181" t="n">
        <f>G67</f>
        <v>100000</v>
      </c>
      <c r="I67" s="57"/>
    </row>
    <row r="68" ht="15.600000000000001" customHeight="1">
      <c r="A68" s="59" t="n">
        <v>32</v>
      </c>
      <c r="B68" s="59" t="s">
        <v>775</v>
      </c>
      <c r="C68" s="59" t="s">
        <v>775</v>
      </c>
      <c r="D68" s="65" t="s">
        <v>776</v>
      </c>
      <c r="E68" s="59" t="n">
        <v>1</v>
      </c>
      <c r="F68" s="59" t="s">
        <v>204</v>
      </c>
      <c r="G68" s="171" t="n">
        <v>100000</v>
      </c>
      <c r="H68" s="181" t="n">
        <f>G68</f>
        <v>100000</v>
      </c>
      <c r="I68" s="57"/>
    </row>
    <row r="69" ht="24" customHeight="1">
      <c r="A69" s="59" t="n">
        <v>33</v>
      </c>
      <c r="B69" s="133" t="s">
        <v>777</v>
      </c>
      <c r="C69" s="133" t="s">
        <v>777</v>
      </c>
      <c r="D69" s="65" t="s">
        <v>778</v>
      </c>
      <c r="E69" s="59" t="n">
        <v>1</v>
      </c>
      <c r="F69" s="59" t="s">
        <v>204</v>
      </c>
      <c r="G69" s="171" t="n">
        <v>100000</v>
      </c>
      <c r="H69" s="181" t="n">
        <f>G69</f>
        <v>100000</v>
      </c>
      <c r="I69" s="57"/>
    </row>
    <row r="70" ht="15.600000000000001" customHeight="1">
      <c r="A70" s="166" t="s">
        <v>297</v>
      </c>
      <c r="B70" s="234" t="s">
        <v>779</v>
      </c>
      <c r="C70" s="235"/>
      <c r="D70" s="236"/>
      <c r="E70" s="59"/>
      <c r="F70" s="59"/>
      <c r="G70" s="171"/>
      <c r="H70" s="182" t="n">
        <f>SUM(H71:H75)</f>
        <v>850000</v>
      </c>
      <c r="I70" s="57"/>
    </row>
    <row r="71" ht="36" customHeight="1">
      <c r="A71" s="59" t="n">
        <v>34</v>
      </c>
      <c r="B71" s="59" t="s">
        <v>780</v>
      </c>
      <c r="C71" s="59" t="s">
        <v>780</v>
      </c>
      <c r="D71" s="65" t="s">
        <v>781</v>
      </c>
      <c r="E71" s="59" t="n">
        <v>1</v>
      </c>
      <c r="F71" s="59" t="s">
        <v>204</v>
      </c>
      <c r="G71" s="171" t="n">
        <v>200000</v>
      </c>
      <c r="H71" s="181" t="n">
        <f>SUM(G71*E71)</f>
        <v>200000</v>
      </c>
      <c r="I71" s="57"/>
    </row>
    <row r="72" ht="36" customHeight="1">
      <c r="A72" s="59" t="n">
        <v>35</v>
      </c>
      <c r="B72" s="59" t="s">
        <v>782</v>
      </c>
      <c r="C72" s="59" t="s">
        <v>782</v>
      </c>
      <c r="D72" s="65" t="s">
        <v>783</v>
      </c>
      <c r="E72" s="59" t="n">
        <v>1</v>
      </c>
      <c r="F72" s="59" t="s">
        <v>204</v>
      </c>
      <c r="G72" s="171" t="n">
        <v>150000</v>
      </c>
      <c r="H72" s="181" t="n">
        <f>SUM(G72*E72)</f>
        <v>150000</v>
      </c>
      <c r="I72" s="57"/>
    </row>
    <row r="73" ht="48" customHeight="1">
      <c r="A73" s="59" t="n">
        <v>36</v>
      </c>
      <c r="B73" s="59" t="s">
        <v>784</v>
      </c>
      <c r="C73" s="59" t="s">
        <v>784</v>
      </c>
      <c r="D73" s="167" t="s">
        <v>785</v>
      </c>
      <c r="E73" s="59" t="n">
        <v>1</v>
      </c>
      <c r="F73" s="59" t="s">
        <v>204</v>
      </c>
      <c r="G73" s="171" t="n">
        <v>150000</v>
      </c>
      <c r="H73" s="181" t="n">
        <f>SUM(G73*E73)</f>
        <v>150000</v>
      </c>
      <c r="I73" s="57"/>
    </row>
    <row r="74" ht="36" customHeight="1">
      <c r="A74" s="59" t="n">
        <v>37</v>
      </c>
      <c r="B74" s="59" t="s">
        <v>786</v>
      </c>
      <c r="C74" s="59" t="s">
        <v>786</v>
      </c>
      <c r="D74" s="65" t="s">
        <v>787</v>
      </c>
      <c r="E74" s="59" t="n">
        <v>1</v>
      </c>
      <c r="F74" s="59" t="s">
        <v>204</v>
      </c>
      <c r="G74" s="171" t="n">
        <v>150000</v>
      </c>
      <c r="H74" s="181" t="n">
        <f>SUM(G74*E74)</f>
        <v>150000</v>
      </c>
      <c r="I74" s="57"/>
    </row>
    <row r="75" ht="60" customHeight="1">
      <c r="A75" s="59" t="n">
        <v>38</v>
      </c>
      <c r="B75" s="16" t="s">
        <v>788</v>
      </c>
      <c r="C75" s="16" t="s">
        <v>788</v>
      </c>
      <c r="D75" s="15" t="s">
        <v>789</v>
      </c>
      <c r="E75" s="59" t="n">
        <v>1</v>
      </c>
      <c r="F75" s="59" t="s">
        <v>204</v>
      </c>
      <c r="G75" s="171" t="n">
        <v>200000</v>
      </c>
      <c r="H75" s="181" t="n">
        <f>SUM(G75*E75)</f>
        <v>200000</v>
      </c>
      <c r="I75" s="57"/>
    </row>
    <row r="76" ht="36" customHeight="1">
      <c r="A76" s="166" t="s">
        <v>400</v>
      </c>
      <c r="B76" s="166" t="s">
        <v>790</v>
      </c>
      <c r="C76" s="166" t="s">
        <v>790</v>
      </c>
      <c r="D76" s="139" t="s">
        <v>791</v>
      </c>
      <c r="E76" s="137" t="n">
        <v>1</v>
      </c>
      <c r="F76" s="137" t="s">
        <v>10</v>
      </c>
      <c r="G76" s="174" t="n">
        <v>1000000</v>
      </c>
      <c r="H76" s="182" t="n">
        <f>G76</f>
        <v>1000000</v>
      </c>
      <c r="I76" s="57"/>
    </row>
    <row r="77" ht="15.600000000000001" customHeight="1">
      <c r="A77" s="151"/>
      <c r="B77" s="229"/>
      <c r="C77" s="229"/>
      <c r="D77" s="229"/>
      <c r="E77" s="152"/>
      <c r="F77" s="152"/>
      <c r="G77" s="177"/>
      <c r="H77" s="183" t="n">
        <f>H2+H48+H57+H59</f>
        <v>5770000</v>
      </c>
      <c r="I77" s="122"/>
    </row>
  </sheetData>
  <mergeCells count="17">
    <mergeCell ref="B31:B34"/>
    <mergeCell ref="B52:B53"/>
    <mergeCell ref="B60:D60"/>
    <mergeCell ref="B77:D77"/>
    <mergeCell ref="B39:B42"/>
    <mergeCell ref="B43:B47"/>
    <mergeCell ref="B25:B26"/>
    <mergeCell ref="B8:B9"/>
    <mergeCell ref="B28:B29"/>
    <mergeCell ref="B1:C1"/>
    <mergeCell ref="B23:B24"/>
    <mergeCell ref="B5:B7"/>
    <mergeCell ref="B14:B16"/>
    <mergeCell ref="B36:B37"/>
    <mergeCell ref="B10:B13"/>
    <mergeCell ref="B70:D70"/>
    <mergeCell ref="B50:B51"/>
  </mergeCells>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E1092-59D6-0841-9542-AE5505D0AA25}">
  <sheetPr>
    <outlinePr summaryBelow="0" summaryRight="0"/>
  </sheetPr>
  <dimension ref="A1"/>
  <sheetViews>
    <sheetView workbookViewId="0"/>
  </sheetViews>
  <sheetFormatPr baseColWidth="10" defaultColWidth="8.8330078125" defaultRowHeight="15.600000000000001" customHeight="1"/>
  <cols>
    <col min="2" max="2" width="20.666015625" customWidth="1" style="239"/>
    <col min="3" max="3" width="21.498046875" customWidth="1" style="239"/>
    <col min="4" max="4" width="73.3330078125" customWidth="1" style="81"/>
    <col min="7" max="7" width="11.8330078125" customWidth="1" style="239"/>
    <col min="8" max="8" width="16.6640625" customWidth="1" style="121"/>
    <col min="9" max="9" width="10.8310546875" customWidth="1" style="239"/>
  </cols>
  <sheetData>
    <row r="1" s="68" customFormat="1" ht="15.600000000000001" customHeight="1">
      <c r="A1" s="60" t="s">
        <v>0</v>
      </c>
      <c r="B1" s="191" t="s">
        <v>221</v>
      </c>
      <c r="C1" s="192"/>
      <c r="D1" s="60" t="s">
        <v>222</v>
      </c>
      <c r="E1" s="100" t="s">
        <v>3</v>
      </c>
      <c r="F1" s="100" t="s">
        <v>4</v>
      </c>
      <c r="G1" s="100" t="s">
        <v>521</v>
      </c>
      <c r="H1" s="179" t="s">
        <v>6</v>
      </c>
      <c r="I1" s="72" t="s">
        <v>224</v>
      </c>
    </row>
    <row r="2" ht="15.600000000000001" customHeight="1">
      <c r="A2" s="74" t="s">
        <v>214</v>
      </c>
      <c r="B2" s="74" t="s">
        <v>792</v>
      </c>
      <c r="C2" s="74"/>
      <c r="D2" s="75"/>
      <c r="E2" s="76"/>
      <c r="F2" s="76"/>
      <c r="G2" s="76"/>
      <c r="H2" s="186" t="n">
        <f>SUM(H3:H17)</f>
        <v>600000</v>
      </c>
      <c r="I2" s="164"/>
    </row>
    <row r="3" ht="36" customHeight="1">
      <c r="A3" s="82" t="n">
        <v>1.1</v>
      </c>
      <c r="B3" s="193" t="s">
        <v>793</v>
      </c>
      <c r="C3" s="62" t="s">
        <v>794</v>
      </c>
      <c r="D3" s="80" t="s">
        <v>795</v>
      </c>
      <c r="E3" s="62" t="n">
        <v>1</v>
      </c>
      <c r="F3" s="62" t="s">
        <v>10</v>
      </c>
      <c r="G3" s="62" t="n">
        <v>50000</v>
      </c>
      <c r="H3" s="187" t="n">
        <v>50000</v>
      </c>
      <c r="I3" s="57"/>
    </row>
    <row r="4" ht="24" customHeight="1">
      <c r="A4" s="82" t="n">
        <v>1.2</v>
      </c>
      <c r="B4" s="193"/>
      <c r="C4" s="62" t="s">
        <v>796</v>
      </c>
      <c r="D4" s="80" t="s">
        <v>797</v>
      </c>
      <c r="E4" s="62" t="n">
        <v>1</v>
      </c>
      <c r="F4" s="62" t="s">
        <v>10</v>
      </c>
      <c r="G4" s="62" t="n">
        <v>50000</v>
      </c>
      <c r="H4" s="187" t="n">
        <v>50000</v>
      </c>
      <c r="I4" s="57"/>
    </row>
    <row r="5" ht="24" customHeight="1">
      <c r="A5" s="82" t="n">
        <v>1.3</v>
      </c>
      <c r="B5" s="193"/>
      <c r="C5" s="62" t="s">
        <v>798</v>
      </c>
      <c r="D5" s="80" t="s">
        <v>799</v>
      </c>
      <c r="E5" s="62" t="n">
        <v>1</v>
      </c>
      <c r="F5" s="62" t="s">
        <v>10</v>
      </c>
      <c r="G5" s="62" t="n">
        <v>50000</v>
      </c>
      <c r="H5" s="187" t="n">
        <v>50000</v>
      </c>
      <c r="I5" s="57"/>
    </row>
    <row r="6" ht="36" customHeight="1">
      <c r="A6" s="82" t="n">
        <v>1.4</v>
      </c>
      <c r="B6" s="193"/>
      <c r="C6" s="62" t="s">
        <v>800</v>
      </c>
      <c r="D6" s="80" t="s">
        <v>801</v>
      </c>
      <c r="E6" s="62" t="n">
        <v>1</v>
      </c>
      <c r="F6" s="62" t="s">
        <v>10</v>
      </c>
      <c r="G6" s="62" t="n">
        <v>50000</v>
      </c>
      <c r="H6" s="187" t="n">
        <v>50000</v>
      </c>
      <c r="I6" s="57"/>
    </row>
    <row r="7" ht="36" customHeight="1">
      <c r="A7" s="82" t="n">
        <v>1.5</v>
      </c>
      <c r="B7" s="193"/>
      <c r="C7" s="62" t="s">
        <v>802</v>
      </c>
      <c r="D7" s="80" t="s">
        <v>803</v>
      </c>
      <c r="E7" s="62" t="n">
        <v>1</v>
      </c>
      <c r="F7" s="62" t="s">
        <v>10</v>
      </c>
      <c r="G7" s="62" t="n">
        <v>50000</v>
      </c>
      <c r="H7" s="187" t="n">
        <v>50000</v>
      </c>
      <c r="I7" s="57"/>
    </row>
    <row r="8" ht="15.600000000000001" customHeight="1">
      <c r="A8" s="82" t="n">
        <v>1.6</v>
      </c>
      <c r="B8" s="193"/>
      <c r="C8" s="62" t="s">
        <v>804</v>
      </c>
      <c r="D8" s="80" t="s">
        <v>805</v>
      </c>
      <c r="E8" s="62" t="n">
        <v>1</v>
      </c>
      <c r="F8" s="62" t="s">
        <v>10</v>
      </c>
      <c r="G8" s="62" t="n">
        <v>100000</v>
      </c>
      <c r="H8" s="187"/>
      <c r="I8" s="57"/>
    </row>
    <row r="9" ht="15.600000000000001" customHeight="1">
      <c r="A9" s="82" t="n">
        <v>1.7</v>
      </c>
      <c r="B9" s="193"/>
      <c r="C9" s="62" t="s">
        <v>806</v>
      </c>
      <c r="D9" s="80" t="s">
        <v>807</v>
      </c>
      <c r="E9" s="62" t="n">
        <v>1</v>
      </c>
      <c r="F9" s="62" t="s">
        <v>10</v>
      </c>
      <c r="G9" s="62" t="n">
        <v>100000</v>
      </c>
      <c r="H9" s="187"/>
      <c r="I9" s="57"/>
    </row>
    <row r="10" ht="15.600000000000001" customHeight="1">
      <c r="A10" s="82" t="n">
        <v>1.8</v>
      </c>
      <c r="B10" s="193"/>
      <c r="C10" s="62" t="s">
        <v>808</v>
      </c>
      <c r="D10" s="80" t="s">
        <v>809</v>
      </c>
      <c r="E10" s="62" t="n">
        <v>1</v>
      </c>
      <c r="F10" s="62" t="s">
        <v>10</v>
      </c>
      <c r="G10" s="62" t="n">
        <v>100000</v>
      </c>
      <c r="H10" s="187"/>
      <c r="I10" s="57"/>
    </row>
    <row r="11" ht="15.600000000000001" customHeight="1">
      <c r="A11" s="82" t="n">
        <v>1.9</v>
      </c>
      <c r="B11" s="193"/>
      <c r="C11" s="62" t="s">
        <v>810</v>
      </c>
      <c r="D11" s="80" t="s">
        <v>811</v>
      </c>
      <c r="E11" s="62" t="n">
        <v>1</v>
      </c>
      <c r="F11" s="62" t="s">
        <v>10</v>
      </c>
      <c r="G11" s="62" t="n">
        <v>100000</v>
      </c>
      <c r="H11" s="187"/>
      <c r="I11" s="57"/>
    </row>
    <row r="12" ht="36" customHeight="1">
      <c r="A12" s="83" t="n">
        <v>1.1</v>
      </c>
      <c r="B12" s="193"/>
      <c r="C12" s="62" t="s">
        <v>812</v>
      </c>
      <c r="D12" s="80" t="s">
        <v>813</v>
      </c>
      <c r="E12" s="62" t="n">
        <v>1</v>
      </c>
      <c r="F12" s="62" t="s">
        <v>10</v>
      </c>
      <c r="G12" s="62" t="n">
        <v>100000</v>
      </c>
      <c r="H12" s="187" t="n">
        <v>100000</v>
      </c>
      <c r="I12" s="57"/>
    </row>
    <row r="13" ht="15.600000000000001" customHeight="1">
      <c r="A13" s="83" t="n">
        <v>1.11</v>
      </c>
      <c r="B13" s="193" t="s">
        <v>485</v>
      </c>
      <c r="C13" s="62" t="s">
        <v>814</v>
      </c>
      <c r="D13" s="80" t="s">
        <v>815</v>
      </c>
      <c r="E13" s="62" t="n">
        <v>1</v>
      </c>
      <c r="F13" s="62" t="s">
        <v>10</v>
      </c>
      <c r="G13" s="62" t="n">
        <v>50000</v>
      </c>
      <c r="H13" s="187" t="n">
        <v>50000</v>
      </c>
      <c r="I13" s="57"/>
    </row>
    <row r="14" ht="24" customHeight="1">
      <c r="A14" s="83" t="n">
        <v>1.12</v>
      </c>
      <c r="B14" s="193"/>
      <c r="C14" s="62" t="s">
        <v>816</v>
      </c>
      <c r="D14" s="80" t="s">
        <v>817</v>
      </c>
      <c r="E14" s="62" t="n">
        <v>1</v>
      </c>
      <c r="F14" s="62" t="s">
        <v>10</v>
      </c>
      <c r="G14" s="62" t="n">
        <v>50000</v>
      </c>
      <c r="H14" s="187" t="n">
        <v>50000</v>
      </c>
      <c r="I14" s="57"/>
    </row>
    <row r="15" ht="24" customHeight="1">
      <c r="A15" s="83" t="n">
        <v>1.13</v>
      </c>
      <c r="B15" s="193"/>
      <c r="C15" s="62" t="s">
        <v>818</v>
      </c>
      <c r="D15" s="80" t="s">
        <v>819</v>
      </c>
      <c r="E15" s="62" t="n">
        <v>1</v>
      </c>
      <c r="F15" s="62" t="s">
        <v>10</v>
      </c>
      <c r="G15" s="62" t="n">
        <v>50000</v>
      </c>
      <c r="H15" s="187" t="n">
        <v>50000</v>
      </c>
      <c r="I15" s="57"/>
    </row>
    <row r="16" ht="15.600000000000001" customHeight="1">
      <c r="A16" s="83" t="n">
        <v>1.14</v>
      </c>
      <c r="B16" s="193"/>
      <c r="C16" s="62" t="s">
        <v>820</v>
      </c>
      <c r="D16" s="80" t="s">
        <v>821</v>
      </c>
      <c r="E16" s="62" t="n">
        <v>1</v>
      </c>
      <c r="F16" s="62" t="s">
        <v>10</v>
      </c>
      <c r="G16" s="62" t="n">
        <v>50000</v>
      </c>
      <c r="H16" s="187" t="n">
        <v>50000</v>
      </c>
      <c r="I16" s="57"/>
    </row>
    <row r="17" ht="15.600000000000001" customHeight="1">
      <c r="A17" s="83" t="n">
        <v>1.15</v>
      </c>
      <c r="B17" s="193"/>
      <c r="C17" s="62" t="s">
        <v>822</v>
      </c>
      <c r="D17" s="80" t="s">
        <v>823</v>
      </c>
      <c r="E17" s="62" t="n">
        <v>1</v>
      </c>
      <c r="F17" s="62" t="s">
        <v>10</v>
      </c>
      <c r="G17" s="62" t="n">
        <v>50000</v>
      </c>
      <c r="H17" s="187" t="n">
        <v>50000</v>
      </c>
      <c r="I17" s="57"/>
    </row>
    <row r="18" ht="15.600000000000001" customHeight="1">
      <c r="A18" s="74" t="s">
        <v>216</v>
      </c>
      <c r="B18" s="74" t="s">
        <v>824</v>
      </c>
      <c r="C18" s="74"/>
      <c r="D18" s="79"/>
      <c r="E18" s="76"/>
      <c r="F18" s="76"/>
      <c r="G18" s="76"/>
      <c r="H18" s="186" t="n">
        <f>SUM(H19:H29)</f>
        <v>500000</v>
      </c>
      <c r="I18" s="164"/>
    </row>
    <row r="19" ht="48" customHeight="1">
      <c r="A19" s="62" t="n">
        <v>2.1</v>
      </c>
      <c r="B19" s="193" t="s">
        <v>49</v>
      </c>
      <c r="C19" s="62" t="s">
        <v>825</v>
      </c>
      <c r="D19" s="80" t="s">
        <v>826</v>
      </c>
      <c r="E19" s="62" t="n">
        <v>1</v>
      </c>
      <c r="F19" s="62" t="s">
        <v>10</v>
      </c>
      <c r="G19" s="62" t="n">
        <v>30000</v>
      </c>
      <c r="H19" s="187" t="n">
        <v>30000</v>
      </c>
      <c r="I19" s="57"/>
    </row>
    <row r="20" ht="15.600000000000001" customHeight="1">
      <c r="A20" s="62" t="n">
        <v>2.2</v>
      </c>
      <c r="B20" s="193"/>
      <c r="C20" s="62" t="s">
        <v>827</v>
      </c>
      <c r="D20" s="80" t="s">
        <v>828</v>
      </c>
      <c r="E20" s="62" t="n">
        <v>1</v>
      </c>
      <c r="F20" s="62" t="s">
        <v>10</v>
      </c>
      <c r="G20" s="62" t="n">
        <v>30000</v>
      </c>
      <c r="H20" s="187" t="n">
        <v>30000</v>
      </c>
      <c r="I20" s="57"/>
    </row>
    <row r="21" ht="24" customHeight="1">
      <c r="A21" s="62" t="n">
        <v>2.3</v>
      </c>
      <c r="B21" s="193"/>
      <c r="C21" s="62" t="s">
        <v>719</v>
      </c>
      <c r="D21" s="80" t="s">
        <v>829</v>
      </c>
      <c r="E21" s="62" t="n">
        <v>1</v>
      </c>
      <c r="F21" s="62" t="s">
        <v>10</v>
      </c>
      <c r="G21" s="62" t="n">
        <v>30000</v>
      </c>
      <c r="H21" s="187" t="n">
        <v>30000</v>
      </c>
      <c r="I21" s="57"/>
    </row>
    <row r="22" ht="24" customHeight="1">
      <c r="A22" s="62" t="n">
        <v>2.4</v>
      </c>
      <c r="B22" s="193" t="s">
        <v>830</v>
      </c>
      <c r="C22" s="62" t="s">
        <v>831</v>
      </c>
      <c r="D22" s="80" t="s">
        <v>832</v>
      </c>
      <c r="E22" s="62" t="n">
        <v>1</v>
      </c>
      <c r="F22" s="62" t="s">
        <v>10</v>
      </c>
      <c r="G22" s="62" t="n">
        <v>20000</v>
      </c>
      <c r="H22" s="187" t="n">
        <v>20000</v>
      </c>
      <c r="I22" s="57"/>
    </row>
    <row r="23" ht="15.600000000000001" customHeight="1">
      <c r="A23" s="62" t="n">
        <v>2.5</v>
      </c>
      <c r="B23" s="193"/>
      <c r="C23" s="62" t="s">
        <v>833</v>
      </c>
      <c r="D23" s="80" t="s">
        <v>834</v>
      </c>
      <c r="E23" s="62" t="n">
        <v>1</v>
      </c>
      <c r="F23" s="62" t="s">
        <v>10</v>
      </c>
      <c r="G23" s="62" t="n">
        <v>20000</v>
      </c>
      <c r="H23" s="187" t="n">
        <v>20000</v>
      </c>
      <c r="I23" s="57"/>
    </row>
    <row r="24" ht="24" customHeight="1">
      <c r="A24" s="62" t="n">
        <v>2.6</v>
      </c>
      <c r="B24" s="193"/>
      <c r="C24" s="62" t="s">
        <v>721</v>
      </c>
      <c r="D24" s="80" t="s">
        <v>835</v>
      </c>
      <c r="E24" s="62" t="n">
        <v>1</v>
      </c>
      <c r="F24" s="62" t="s">
        <v>10</v>
      </c>
      <c r="G24" s="62" t="n">
        <v>70000</v>
      </c>
      <c r="H24" s="187" t="n">
        <v>70000</v>
      </c>
      <c r="I24" s="57"/>
    </row>
    <row r="25" ht="24" customHeight="1">
      <c r="A25" s="62" t="n">
        <v>2.7</v>
      </c>
      <c r="B25" s="193"/>
      <c r="C25" s="62" t="s">
        <v>836</v>
      </c>
      <c r="D25" s="80" t="s">
        <v>837</v>
      </c>
      <c r="E25" s="62" t="n">
        <v>1</v>
      </c>
      <c r="F25" s="62" t="s">
        <v>10</v>
      </c>
      <c r="G25" s="62" t="n">
        <v>70000</v>
      </c>
      <c r="H25" s="187" t="n">
        <v>70000</v>
      </c>
      <c r="I25" s="57"/>
    </row>
    <row r="26" ht="24" customHeight="1">
      <c r="A26" s="62" t="n">
        <v>2.8</v>
      </c>
      <c r="B26" s="62" t="s">
        <v>476</v>
      </c>
      <c r="C26" s="62" t="s">
        <v>476</v>
      </c>
      <c r="D26" s="80" t="s">
        <v>53</v>
      </c>
      <c r="E26" s="62" t="n">
        <v>1</v>
      </c>
      <c r="F26" s="62" t="s">
        <v>10</v>
      </c>
      <c r="G26" s="62" t="n">
        <v>50000</v>
      </c>
      <c r="H26" s="187" t="n">
        <v>50000</v>
      </c>
      <c r="I26" s="57"/>
    </row>
    <row r="27" ht="36" customHeight="1">
      <c r="A27" s="62" t="n">
        <v>2.9</v>
      </c>
      <c r="B27" s="62" t="s">
        <v>838</v>
      </c>
      <c r="C27" s="62" t="s">
        <v>838</v>
      </c>
      <c r="D27" s="80" t="s">
        <v>59</v>
      </c>
      <c r="E27" s="62" t="n">
        <v>1</v>
      </c>
      <c r="F27" s="62" t="s">
        <v>10</v>
      </c>
      <c r="G27" s="62" t="n">
        <v>50000</v>
      </c>
      <c r="H27" s="187" t="n">
        <v>50000</v>
      </c>
      <c r="I27" s="57"/>
    </row>
    <row r="28" ht="24" customHeight="1">
      <c r="A28" s="62" t="n">
        <v>3</v>
      </c>
      <c r="B28" s="62" t="s">
        <v>839</v>
      </c>
      <c r="C28" s="62" t="s">
        <v>839</v>
      </c>
      <c r="D28" s="80" t="s">
        <v>62</v>
      </c>
      <c r="E28" s="62" t="n">
        <v>1</v>
      </c>
      <c r="F28" s="62" t="s">
        <v>10</v>
      </c>
      <c r="G28" s="62" t="n">
        <v>50000</v>
      </c>
      <c r="H28" s="187" t="n">
        <v>50000</v>
      </c>
      <c r="I28" s="57"/>
    </row>
    <row r="29" ht="36" customHeight="1">
      <c r="A29" s="62" t="n">
        <v>3.1</v>
      </c>
      <c r="B29" s="62" t="s">
        <v>64</v>
      </c>
      <c r="C29" s="62" t="s">
        <v>64</v>
      </c>
      <c r="D29" s="80" t="s">
        <v>65</v>
      </c>
      <c r="E29" s="62" t="n">
        <v>1</v>
      </c>
      <c r="F29" s="62" t="s">
        <v>10</v>
      </c>
      <c r="G29" s="62" t="n">
        <v>80000</v>
      </c>
      <c r="H29" s="187" t="n">
        <v>80000</v>
      </c>
      <c r="I29" s="57"/>
    </row>
    <row r="30" ht="15.600000000000001" customHeight="1">
      <c r="A30" s="74" t="s">
        <v>218</v>
      </c>
      <c r="B30" s="74" t="s">
        <v>840</v>
      </c>
      <c r="C30" s="74"/>
      <c r="D30" s="79"/>
      <c r="E30" s="76"/>
      <c r="F30" s="76"/>
      <c r="G30" s="76"/>
      <c r="H30" s="186" t="n">
        <f>SUM(H31:H38)</f>
        <v>430000</v>
      </c>
      <c r="I30" s="164"/>
    </row>
    <row r="31" ht="24" customHeight="1">
      <c r="A31" s="62"/>
      <c r="B31" s="193" t="s">
        <v>72</v>
      </c>
      <c r="C31" s="62" t="s">
        <v>69</v>
      </c>
      <c r="D31" s="80" t="s">
        <v>841</v>
      </c>
      <c r="E31" s="62" t="n">
        <v>1</v>
      </c>
      <c r="F31" s="62" t="s">
        <v>10</v>
      </c>
      <c r="G31" s="62" t="n">
        <v>50000</v>
      </c>
      <c r="H31" s="187" t="n">
        <v>50000</v>
      </c>
      <c r="I31" s="57"/>
    </row>
    <row r="32" ht="24" customHeight="1">
      <c r="A32" s="62"/>
      <c r="B32" s="193"/>
      <c r="C32" s="62" t="s">
        <v>72</v>
      </c>
      <c r="D32" s="80" t="s">
        <v>73</v>
      </c>
      <c r="E32" s="62" t="n">
        <v>1</v>
      </c>
      <c r="F32" s="62" t="s">
        <v>10</v>
      </c>
      <c r="G32" s="62" t="n">
        <v>50000</v>
      </c>
      <c r="H32" s="187" t="n">
        <v>50000</v>
      </c>
      <c r="I32" s="57"/>
    </row>
    <row r="33" ht="24" customHeight="1">
      <c r="A33" s="62"/>
      <c r="B33" s="193" t="s">
        <v>842</v>
      </c>
      <c r="C33" s="62" t="s">
        <v>75</v>
      </c>
      <c r="D33" s="80" t="s">
        <v>76</v>
      </c>
      <c r="E33" s="62" t="n">
        <v>1</v>
      </c>
      <c r="F33" s="62" t="s">
        <v>10</v>
      </c>
      <c r="G33" s="62" t="n">
        <v>50000</v>
      </c>
      <c r="H33" s="187" t="n">
        <v>50000</v>
      </c>
      <c r="I33" s="57"/>
    </row>
    <row r="34" ht="24" customHeight="1">
      <c r="A34" s="62"/>
      <c r="B34" s="193"/>
      <c r="C34" s="62" t="s">
        <v>81</v>
      </c>
      <c r="D34" s="80" t="s">
        <v>82</v>
      </c>
      <c r="E34" s="62" t="n">
        <v>1</v>
      </c>
      <c r="F34" s="62" t="s">
        <v>10</v>
      </c>
      <c r="G34" s="62" t="n">
        <v>50000</v>
      </c>
      <c r="H34" s="187" t="n">
        <v>50000</v>
      </c>
      <c r="I34" s="57"/>
    </row>
    <row r="35" ht="24" customHeight="1">
      <c r="A35" s="62"/>
      <c r="B35" s="193"/>
      <c r="C35" s="62" t="s">
        <v>84</v>
      </c>
      <c r="D35" s="80" t="s">
        <v>85</v>
      </c>
      <c r="E35" s="62" t="n">
        <v>1</v>
      </c>
      <c r="F35" s="62" t="s">
        <v>10</v>
      </c>
      <c r="G35" s="62" t="n">
        <v>50000</v>
      </c>
      <c r="H35" s="187" t="n">
        <v>50000</v>
      </c>
      <c r="I35" s="57"/>
    </row>
    <row r="36" ht="15.600000000000001" customHeight="1">
      <c r="A36" s="62"/>
      <c r="B36" s="193" t="s">
        <v>78</v>
      </c>
      <c r="C36" s="62" t="s">
        <v>843</v>
      </c>
      <c r="D36" s="80" t="s">
        <v>844</v>
      </c>
      <c r="E36" s="62" t="n">
        <v>1</v>
      </c>
      <c r="F36" s="62" t="s">
        <v>10</v>
      </c>
      <c r="G36" s="62" t="n">
        <v>50000</v>
      </c>
      <c r="H36" s="187" t="n">
        <v>50000</v>
      </c>
      <c r="I36" s="57"/>
    </row>
    <row r="37" ht="24" customHeight="1">
      <c r="A37" s="62"/>
      <c r="B37" s="193"/>
      <c r="C37" s="62" t="s">
        <v>845</v>
      </c>
      <c r="D37" s="80" t="s">
        <v>846</v>
      </c>
      <c r="E37" s="62" t="n">
        <v>1</v>
      </c>
      <c r="F37" s="62" t="s">
        <v>10</v>
      </c>
      <c r="G37" s="62" t="n">
        <v>80000</v>
      </c>
      <c r="H37" s="187" t="n">
        <v>80000</v>
      </c>
      <c r="I37" s="57"/>
    </row>
    <row r="38" ht="15.600000000000001" customHeight="1">
      <c r="A38" s="62"/>
      <c r="B38" s="193"/>
      <c r="C38" s="62" t="s">
        <v>847</v>
      </c>
      <c r="D38" s="80" t="s">
        <v>848</v>
      </c>
      <c r="E38" s="62" t="n">
        <v>1</v>
      </c>
      <c r="F38" s="62" t="s">
        <v>10</v>
      </c>
      <c r="G38" s="62" t="n">
        <v>50000</v>
      </c>
      <c r="H38" s="187" t="n">
        <v>50000</v>
      </c>
      <c r="I38" s="57"/>
    </row>
    <row r="39" ht="15.600000000000001" customHeight="1">
      <c r="A39" s="74" t="s">
        <v>219</v>
      </c>
      <c r="B39" s="74" t="s">
        <v>849</v>
      </c>
      <c r="C39" s="74"/>
      <c r="D39" s="79"/>
      <c r="E39" s="76"/>
      <c r="F39" s="76"/>
      <c r="G39" s="76"/>
      <c r="H39" s="186" t="n">
        <f>SUM(H40:H46)</f>
        <v>440000</v>
      </c>
      <c r="I39" s="164"/>
    </row>
    <row r="40" ht="84" customHeight="1">
      <c r="A40" s="62"/>
      <c r="B40" s="62" t="s">
        <v>699</v>
      </c>
      <c r="C40" s="62" t="s">
        <v>699</v>
      </c>
      <c r="D40" s="283" t="s">
        <v>850</v>
      </c>
      <c r="E40" s="62" t="n">
        <v>1</v>
      </c>
      <c r="F40" s="62" t="s">
        <v>10</v>
      </c>
      <c r="G40" s="62" t="n">
        <v>50000</v>
      </c>
      <c r="H40" s="187" t="n">
        <v>50000</v>
      </c>
      <c r="I40" s="57"/>
    </row>
    <row r="41" ht="60" customHeight="1">
      <c r="A41" s="62"/>
      <c r="B41" s="62" t="s">
        <v>851</v>
      </c>
      <c r="C41" s="62" t="s">
        <v>851</v>
      </c>
      <c r="D41" s="284" t="s">
        <v>852</v>
      </c>
      <c r="E41" s="62" t="n">
        <v>1</v>
      </c>
      <c r="F41" s="62" t="s">
        <v>10</v>
      </c>
      <c r="G41" s="62" t="n">
        <v>50000</v>
      </c>
      <c r="H41" s="187" t="n">
        <v>50000</v>
      </c>
      <c r="I41" s="57"/>
    </row>
    <row r="42" ht="84" customHeight="1">
      <c r="A42" s="62"/>
      <c r="B42" s="193" t="s">
        <v>853</v>
      </c>
      <c r="C42" s="62" t="s">
        <v>853</v>
      </c>
      <c r="D42" s="285" t="s">
        <v>854</v>
      </c>
      <c r="E42" s="62" t="n">
        <v>1</v>
      </c>
      <c r="F42" s="62" t="s">
        <v>10</v>
      </c>
      <c r="G42" s="62" t="n">
        <v>80000</v>
      </c>
      <c r="H42" s="187" t="n">
        <v>80000</v>
      </c>
      <c r="I42" s="57"/>
    </row>
    <row r="43" ht="60" customHeight="1">
      <c r="A43" s="62"/>
      <c r="B43" s="193"/>
      <c r="C43" s="62" t="s">
        <v>855</v>
      </c>
      <c r="D43" s="286" t="s">
        <v>856</v>
      </c>
      <c r="E43" s="62" t="n">
        <v>1</v>
      </c>
      <c r="F43" s="62" t="s">
        <v>10</v>
      </c>
      <c r="G43" s="62" t="n">
        <v>80000</v>
      </c>
      <c r="H43" s="187" t="n">
        <v>80000</v>
      </c>
      <c r="I43" s="57"/>
    </row>
    <row r="44" ht="60" customHeight="1">
      <c r="A44" s="62"/>
      <c r="B44" s="193"/>
      <c r="C44" s="62" t="s">
        <v>857</v>
      </c>
      <c r="D44" s="287" t="s">
        <v>858</v>
      </c>
      <c r="E44" s="62" t="n">
        <v>1</v>
      </c>
      <c r="F44" s="62" t="s">
        <v>10</v>
      </c>
      <c r="G44" s="62" t="n">
        <v>80000</v>
      </c>
      <c r="H44" s="187" t="n">
        <v>80000</v>
      </c>
      <c r="I44" s="57"/>
    </row>
    <row r="45" ht="24" customHeight="1">
      <c r="A45" s="62"/>
      <c r="B45" s="193" t="s">
        <v>859</v>
      </c>
      <c r="C45" s="62" t="s">
        <v>860</v>
      </c>
      <c r="D45" s="80" t="s">
        <v>861</v>
      </c>
      <c r="E45" s="62" t="n">
        <v>1</v>
      </c>
      <c r="F45" s="62" t="s">
        <v>10</v>
      </c>
      <c r="G45" s="62" t="n">
        <v>50000</v>
      </c>
      <c r="H45" s="187" t="n">
        <v>50000</v>
      </c>
      <c r="I45" s="57"/>
    </row>
    <row r="46" ht="24" customHeight="1">
      <c r="A46" s="62"/>
      <c r="B46" s="193"/>
      <c r="C46" s="62" t="s">
        <v>862</v>
      </c>
      <c r="D46" s="80" t="s">
        <v>863</v>
      </c>
      <c r="E46" s="62" t="n">
        <v>1</v>
      </c>
      <c r="F46" s="62" t="s">
        <v>10</v>
      </c>
      <c r="G46" s="62" t="n">
        <v>50000</v>
      </c>
      <c r="H46" s="187" t="n">
        <v>50000</v>
      </c>
      <c r="I46" s="57"/>
    </row>
    <row r="47" s="68" customFormat="1" ht="15.600000000000001" customHeight="1">
      <c r="A47" s="60"/>
      <c r="B47" s="237" t="s">
        <v>520</v>
      </c>
      <c r="C47" s="237"/>
      <c r="D47" s="237"/>
      <c r="E47" s="72"/>
      <c r="F47" s="72"/>
      <c r="G47" s="73"/>
      <c r="H47" s="188" t="n">
        <f>H2+H18+H30+H39</f>
        <v>1970000</v>
      </c>
      <c r="I47" s="185"/>
    </row>
  </sheetData>
  <mergeCells count="11">
    <mergeCell ref="B42:B44"/>
    <mergeCell ref="B31:B32"/>
    <mergeCell ref="B22:B25"/>
    <mergeCell ref="B36:B38"/>
    <mergeCell ref="B1:C1"/>
    <mergeCell ref="B13:B17"/>
    <mergeCell ref="B3:B12"/>
    <mergeCell ref="B45:B46"/>
    <mergeCell ref="B19:B21"/>
    <mergeCell ref="B47:D47"/>
    <mergeCell ref="B33:B35"/>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DingTalk</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DingTalk</dc:creator>
  <cp:lastModifiedBy>DingTalk</cp:lastModifiedBy>
  <dcterms:created xsi:type="dcterms:W3CDTF">2006-09-16T00:00:00Z</dcterms:created>
  <dcterms:modified xsi:type="dcterms:W3CDTF">2023-11-20T15:05:26Z</dcterms:modified>
</cp:coreProperties>
</file>