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ean/Downloads/bundle-2/samples/other/assets/images/"/>
    </mc:Choice>
  </mc:AlternateContent>
  <xr:revisionPtr revIDLastSave="0" documentId="13_ncr:1_{9520CF37-FF3B-2749-AA01-9F8A8E6E2F08}" xr6:coauthVersionLast="45" xr6:coauthVersionMax="45" xr10:uidLastSave="{00000000-0000-0000-0000-000000000000}"/>
  <bookViews>
    <workbookView xWindow="4800" yWindow="2260" windowWidth="28800" windowHeight="17540" xr2:uid="{00000000-000D-0000-FFFF-FFFF00000000}"/>
  </bookViews>
  <sheets>
    <sheet name="Profit and Loss 2020" sheetId="3" r:id="rId1"/>
    <sheet name="Balance Sheet 2020" sheetId="2" r:id="rId2"/>
  </sheets>
  <definedNames>
    <definedName name="_xlnm.Print_Area" localSheetId="1">'Balance Sheet 2020'!$A$1:$E$59</definedName>
    <definedName name="_xlnm.Print_Area" localSheetId="0">'Profit and Loss 2020'!$A$1:$F$79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E58" i="3"/>
  <c r="E71" i="3"/>
  <c r="E59" i="3" l="1"/>
  <c r="E73" i="3" s="1"/>
  <c r="C41" i="2"/>
  <c r="D41" i="2"/>
  <c r="E41" i="2"/>
  <c r="B41" i="2"/>
  <c r="C56" i="2"/>
  <c r="D56" i="2"/>
  <c r="E56" i="2"/>
  <c r="B56" i="2"/>
  <c r="C46" i="2"/>
  <c r="D46" i="2"/>
  <c r="E46" i="2"/>
  <c r="B46" i="2"/>
  <c r="C34" i="2"/>
  <c r="C42" i="2" s="1"/>
  <c r="C47" i="2" s="1"/>
  <c r="C58" i="2" s="1"/>
  <c r="D34" i="2"/>
  <c r="D42" i="2" s="1"/>
  <c r="D47" i="2" s="1"/>
  <c r="D58" i="2" s="1"/>
  <c r="E34" i="2"/>
  <c r="E42" i="2" s="1"/>
  <c r="E47" i="2" s="1"/>
  <c r="E58" i="2" s="1"/>
  <c r="B34" i="2"/>
  <c r="B42" i="2" s="1"/>
  <c r="B47" i="2" s="1"/>
  <c r="B58" i="2" s="1"/>
  <c r="C18" i="2"/>
  <c r="D18" i="2"/>
  <c r="E18" i="2"/>
  <c r="B18" i="2"/>
  <c r="C15" i="2"/>
  <c r="D15" i="2"/>
  <c r="D21" i="2" s="1"/>
  <c r="D22" i="2" s="1"/>
  <c r="E15" i="2"/>
  <c r="B15" i="2"/>
  <c r="C21" i="2"/>
  <c r="C22" i="2" s="1"/>
  <c r="B21" i="2"/>
  <c r="B22" i="2" s="1"/>
  <c r="F64" i="3"/>
  <c r="F72" i="3"/>
  <c r="F70" i="3"/>
  <c r="F69" i="3"/>
  <c r="F68" i="3"/>
  <c r="F67" i="3"/>
  <c r="F66" i="3"/>
  <c r="F65" i="3"/>
  <c r="F63" i="3"/>
  <c r="F62" i="3"/>
  <c r="F61" i="3"/>
  <c r="C71" i="3"/>
  <c r="D71" i="3"/>
  <c r="B71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17" i="3"/>
  <c r="C58" i="3"/>
  <c r="D58" i="3"/>
  <c r="B58" i="3"/>
  <c r="C31" i="3"/>
  <c r="D31" i="3"/>
  <c r="B31" i="3"/>
  <c r="F19" i="3"/>
  <c r="F18" i="3"/>
  <c r="C20" i="3"/>
  <c r="D20" i="3"/>
  <c r="E20" i="3"/>
  <c r="B20" i="3"/>
  <c r="F12" i="3"/>
  <c r="F11" i="3"/>
  <c r="F10" i="3"/>
  <c r="F9" i="3"/>
  <c r="F8" i="3"/>
  <c r="F7" i="3"/>
  <c r="C13" i="3"/>
  <c r="D13" i="3"/>
  <c r="E13" i="3"/>
  <c r="B13" i="3"/>
  <c r="D59" i="3" l="1"/>
  <c r="C59" i="3"/>
  <c r="C73" i="3" s="1"/>
  <c r="F71" i="3"/>
  <c r="B59" i="3"/>
  <c r="F59" i="3" s="1"/>
  <c r="B23" i="3"/>
  <c r="E21" i="2"/>
  <c r="E22" i="2" s="1"/>
  <c r="E23" i="3"/>
  <c r="E76" i="3" s="1"/>
  <c r="F20" i="3"/>
  <c r="F58" i="3"/>
  <c r="C23" i="3"/>
  <c r="F31" i="3"/>
  <c r="D73" i="3"/>
  <c r="D23" i="3"/>
  <c r="F13" i="3"/>
  <c r="B73" i="3" l="1"/>
  <c r="F73" i="3" s="1"/>
  <c r="C76" i="3"/>
  <c r="D76" i="3"/>
  <c r="F23" i="3"/>
  <c r="B76" i="3" l="1"/>
  <c r="F76" i="3" l="1"/>
</calcChain>
</file>

<file path=xl/sharedStrings.xml><?xml version="1.0" encoding="utf-8"?>
<sst xmlns="http://schemas.openxmlformats.org/spreadsheetml/2006/main" count="130" uniqueCount="124">
  <si>
    <t>Total</t>
  </si>
  <si>
    <t>Income</t>
  </si>
  <si>
    <t xml:space="preserve">   Discounts</t>
  </si>
  <si>
    <t xml:space="preserve">   Other Income</t>
  </si>
  <si>
    <t xml:space="preserve">   Sales of Product Income</t>
  </si>
  <si>
    <t xml:space="preserve">   Sales of Taxable Items</t>
  </si>
  <si>
    <t>Total Income</t>
  </si>
  <si>
    <t>Cost of Goods Sold</t>
  </si>
  <si>
    <t xml:space="preserve">   Comissions</t>
  </si>
  <si>
    <t xml:space="preserve">   Cost of Goods Sold</t>
  </si>
  <si>
    <t xml:space="preserve">   Shipping, Freight, &amp; Delivery</t>
  </si>
  <si>
    <t>Total Cost of Goods Sold</t>
  </si>
  <si>
    <t>Gross Profit</t>
  </si>
  <si>
    <t xml:space="preserve">   Administrative Expenses</t>
  </si>
  <si>
    <t xml:space="preserve">      Bad Debts</t>
  </si>
  <si>
    <t xml:space="preserve">      Bank Charges &amp; Fees</t>
  </si>
  <si>
    <t xml:space="preserve">         PayPal Fees</t>
  </si>
  <si>
    <t xml:space="preserve">      Total Bank Charges &amp; Fees</t>
  </si>
  <si>
    <t xml:space="preserve">      Books/Video</t>
  </si>
  <si>
    <t xml:space="preserve">      Charitable Contributions</t>
  </si>
  <si>
    <t xml:space="preserve">      Child Expenses</t>
  </si>
  <si>
    <t xml:space="preserve">      Clothing</t>
  </si>
  <si>
    <t xml:space="preserve">      Dues &amp; subscriptions</t>
  </si>
  <si>
    <t xml:space="preserve">      Education</t>
  </si>
  <si>
    <t xml:space="preserve">      Gifts</t>
  </si>
  <si>
    <t xml:space="preserve">      Insurance</t>
  </si>
  <si>
    <t xml:space="preserve">      Interest Paid</t>
  </si>
  <si>
    <t xml:space="preserve">      Legal &amp; Professional Services</t>
  </si>
  <si>
    <t xml:space="preserve">      Meals &amp; Entertainment</t>
  </si>
  <si>
    <t xml:space="preserve">      Medical</t>
  </si>
  <si>
    <t xml:space="preserve">      Office Supplies</t>
  </si>
  <si>
    <t xml:space="preserve">      Rent</t>
  </si>
  <si>
    <t xml:space="preserve">      Repairs &amp; Maintenance</t>
  </si>
  <si>
    <t xml:space="preserve">      Software</t>
  </si>
  <si>
    <t xml:space="preserve">      Storage</t>
  </si>
  <si>
    <t xml:space="preserve">      Supplies &amp; Material</t>
  </si>
  <si>
    <t xml:space="preserve">      Taxes &amp; Licenses</t>
  </si>
  <si>
    <t xml:space="preserve">      Utilities</t>
  </si>
  <si>
    <t xml:space="preserve">         Cable</t>
  </si>
  <si>
    <t xml:space="preserve">         Electric &amp; Watere</t>
  </si>
  <si>
    <t xml:space="preserve">         Gas</t>
  </si>
  <si>
    <t xml:space="preserve">         Internet</t>
  </si>
  <si>
    <t xml:space="preserve">         Phone</t>
  </si>
  <si>
    <t xml:space="preserve">      Total Utilities</t>
  </si>
  <si>
    <t xml:space="preserve">   Total Administrative Expenses</t>
  </si>
  <si>
    <t xml:space="preserve">   Advertising &amp; Marketing</t>
  </si>
  <si>
    <t xml:space="preserve">   Contractors</t>
  </si>
  <si>
    <t xml:space="preserve">   Travel</t>
  </si>
  <si>
    <t xml:space="preserve">      Auto Service, Repair, &amp; Parts</t>
  </si>
  <si>
    <t xml:space="preserve">      Car Payments</t>
  </si>
  <si>
    <t xml:space="preserve">      Gas &amp; Fuel</t>
  </si>
  <si>
    <t xml:space="preserve">      Hotel &amp; Travel Rentals</t>
  </si>
  <si>
    <t xml:space="preserve">      Parking &amp; Tolls</t>
  </si>
  <si>
    <t xml:space="preserve">      Rideshare Services</t>
  </si>
  <si>
    <t xml:space="preserve">   Total Travel</t>
  </si>
  <si>
    <t>Net Income</t>
  </si>
  <si>
    <t xml:space="preserve">DELTASWELL, LLC. </t>
  </si>
  <si>
    <t>Profit &amp; Loss Statement</t>
  </si>
  <si>
    <t>Account</t>
  </si>
  <si>
    <t>Operating Expenses</t>
  </si>
  <si>
    <t>Total Operating Expenses</t>
  </si>
  <si>
    <t>TOTAL LIABILITIES AND EQUITY</t>
  </si>
  <si>
    <t xml:space="preserve">   Total Equity</t>
  </si>
  <si>
    <t xml:space="preserve">      Net Income</t>
  </si>
  <si>
    <t xml:space="preserve">      Retained Earnings</t>
  </si>
  <si>
    <t xml:space="preserve">      Partner Contributions</t>
  </si>
  <si>
    <t xml:space="preserve">      Owner's Investment</t>
  </si>
  <si>
    <t xml:space="preserve">      Opening Balance Equity</t>
  </si>
  <si>
    <t xml:space="preserve">   Equity</t>
  </si>
  <si>
    <t xml:space="preserve">   Total Liabilities</t>
  </si>
  <si>
    <t xml:space="preserve">      Total Current Liabilities</t>
  </si>
  <si>
    <t xml:space="preserve">         Total Other Current Liabilities</t>
  </si>
  <si>
    <t xml:space="preserve">            Ross Capital Loan</t>
  </si>
  <si>
    <t xml:space="preserve">            PayPal Tax Agency Payable</t>
  </si>
  <si>
    <t xml:space="preserve">            Loan - Stephanie 208/2019</t>
  </si>
  <si>
    <t xml:space="preserve">            City of Los Angeles Payable</t>
  </si>
  <si>
    <t xml:space="preserve">            California Department of Tax and Fee Administration Payable</t>
  </si>
  <si>
    <t xml:space="preserve">         Other Current Liabilities</t>
  </si>
  <si>
    <t xml:space="preserve">         Total Credit Cards</t>
  </si>
  <si>
    <t xml:space="preserve">            US Bank CC</t>
  </si>
  <si>
    <t xml:space="preserve">            Pari Hadjikhani Card</t>
  </si>
  <si>
    <t xml:space="preserve">            Credit Card - Ralphs</t>
  </si>
  <si>
    <t xml:space="preserve">            Credit Card - Nordstrom</t>
  </si>
  <si>
    <t xml:space="preserve">            Barclay Ring Mastercard #9050</t>
  </si>
  <si>
    <t xml:space="preserve">            Bank Americard Platinum Plus #9298</t>
  </si>
  <si>
    <t xml:space="preserve">         Credit Cards</t>
  </si>
  <si>
    <t xml:space="preserve">      Current Liabilities</t>
  </si>
  <si>
    <t xml:space="preserve">   Liabilities</t>
  </si>
  <si>
    <t>LIABILITIES AND EQUITY</t>
  </si>
  <si>
    <t>TOTAL ASSETS</t>
  </si>
  <si>
    <t xml:space="preserve">   Total Current Assets</t>
  </si>
  <si>
    <t xml:space="preserve">         Undeposited Funds</t>
  </si>
  <si>
    <t xml:space="preserve">         Uncategorized Asset</t>
  </si>
  <si>
    <t xml:space="preserve">      Total Accounts Receivable</t>
  </si>
  <si>
    <t xml:space="preserve">         Accounts Receivable (A/R)</t>
  </si>
  <si>
    <t xml:space="preserve">      Accounts Receivable</t>
  </si>
  <si>
    <t xml:space="preserve">      Total Bank Accounts</t>
  </si>
  <si>
    <t xml:space="preserve">         Venmo - Checking</t>
  </si>
  <si>
    <t xml:space="preserve">         PAYPAL - Checking</t>
  </si>
  <si>
    <t xml:space="preserve">         #9041 - BOA - Business Checking</t>
  </si>
  <si>
    <t xml:space="preserve">      Bank Accounts</t>
  </si>
  <si>
    <t xml:space="preserve">   Current Assets</t>
  </si>
  <si>
    <t>ASSETS</t>
  </si>
  <si>
    <t>Thursday, Jul 23, 2020 07:57:26 PM GMT-7 - Cash Basis</t>
  </si>
  <si>
    <t>QUARTER 1</t>
  </si>
  <si>
    <t>QUARTER 2</t>
  </si>
  <si>
    <t>QUARTER 3</t>
  </si>
  <si>
    <t>QUARTER 4</t>
  </si>
  <si>
    <t xml:space="preserve">   Billable Expense Income</t>
  </si>
  <si>
    <t xml:space="preserve">      Products &amp; Supplies</t>
  </si>
  <si>
    <t xml:space="preserve">   Office Equipment</t>
  </si>
  <si>
    <t xml:space="preserve">   Uncategorized Expense</t>
  </si>
  <si>
    <t>January - December 2020</t>
  </si>
  <si>
    <t xml:space="preserve">         #6448 - BOA - Personal Checking</t>
  </si>
  <si>
    <t xml:space="preserve">         #1333 - BOA - Business Checking</t>
  </si>
  <si>
    <t xml:space="preserve">         Other Account #967</t>
  </si>
  <si>
    <t xml:space="preserve">      Long Term Liabilities</t>
  </si>
  <si>
    <t xml:space="preserve">      Total Long Term Liabilities</t>
  </si>
  <si>
    <t xml:space="preserve">            SBA Loan</t>
  </si>
  <si>
    <t xml:space="preserve">      Owner's Pay &amp; Personal Expenses</t>
  </si>
  <si>
    <t>Tuesday, Aug 11, 2020 06:15:38 PM GMT-7 - Cash Basis</t>
  </si>
  <si>
    <t>YOUR COMPANY</t>
  </si>
  <si>
    <t xml:space="preserve">   Service Sales</t>
  </si>
  <si>
    <t>January -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</si>
</sst>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;[Red]#,##0"/>
  </numFmts>
  <fonts count="9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4"/>
      <color indexed="8"/>
      <name val="Perpetua Titling MT Light"/>
    </font>
    <font>
      <sz val="11"/>
      <color indexed="8"/>
      <name val="Perpetua Titling MT Light"/>
    </font>
    <font>
      <sz val="10"/>
      <color indexed="8"/>
      <name val="Perpetua Titling MT Light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D28B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4" borderId="0" xfId="0" applyFont="1" applyFill="1"/>
    <xf numFmtId="0" fontId="2" fillId="2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0" fillId="0" borderId="0" xfId="0" applyFont="1" applyBorder="1"/>
    <xf numFmtId="0" fontId="2" fillId="4" borderId="7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0" fontId="0" fillId="0" borderId="0" xfId="0" applyNumberFormat="1" applyFont="1"/>
    <xf numFmtId="38" fontId="2" fillId="4" borderId="3" xfId="1" applyNumberFormat="1" applyFont="1" applyFill="1" applyBorder="1" applyAlignment="1">
      <alignment horizontal="right" wrapText="1"/>
    </xf>
    <xf numFmtId="38" fontId="2" fillId="2" borderId="3" xfId="1" applyNumberFormat="1" applyFont="1" applyFill="1" applyBorder="1" applyAlignment="1">
      <alignment horizontal="right" wrapText="1"/>
    </xf>
    <xf numFmtId="38" fontId="2" fillId="0" borderId="3" xfId="1" applyNumberFormat="1" applyFont="1" applyBorder="1" applyAlignment="1">
      <alignment horizontal="right" wrapText="1"/>
    </xf>
    <xf numFmtId="38" fontId="2" fillId="6" borderId="3" xfId="1" applyNumberFormat="1" applyFont="1" applyFill="1" applyBorder="1" applyAlignment="1">
      <alignment horizontal="right" wrapText="1"/>
    </xf>
    <xf numFmtId="38" fontId="2" fillId="6" borderId="4" xfId="1" applyNumberFormat="1" applyFont="1" applyFill="1" applyBorder="1" applyAlignment="1">
      <alignment horizontal="right" wrapText="1"/>
    </xf>
    <xf numFmtId="38" fontId="2" fillId="6" borderId="2" xfId="1" applyNumberFormat="1" applyFont="1" applyFill="1" applyBorder="1" applyAlignment="1">
      <alignment horizontal="right" wrapText="1"/>
    </xf>
    <xf numFmtId="38" fontId="0" fillId="0" borderId="0" xfId="1" applyNumberFormat="1" applyFont="1" applyAlignment="1">
      <alignment horizontal="right"/>
    </xf>
    <xf numFmtId="38" fontId="2" fillId="4" borderId="7" xfId="1" applyNumberFormat="1" applyFont="1" applyFill="1" applyBorder="1" applyAlignment="1">
      <alignment horizontal="right" wrapText="1"/>
    </xf>
    <xf numFmtId="38" fontId="2" fillId="2" borderId="7" xfId="1" applyNumberFormat="1" applyFont="1" applyFill="1" applyBorder="1" applyAlignment="1">
      <alignment horizontal="right" wrapText="1"/>
    </xf>
    <xf numFmtId="38" fontId="2" fillId="0" borderId="7" xfId="1" applyNumberFormat="1" applyFont="1" applyBorder="1" applyAlignment="1">
      <alignment horizontal="right" wrapText="1"/>
    </xf>
    <xf numFmtId="38" fontId="2" fillId="6" borderId="7" xfId="1" applyNumberFormat="1" applyFont="1" applyFill="1" applyBorder="1" applyAlignment="1">
      <alignment horizontal="right" wrapText="1"/>
    </xf>
    <xf numFmtId="38" fontId="2" fillId="6" borderId="8" xfId="1" applyNumberFormat="1" applyFont="1" applyFill="1" applyBorder="1" applyAlignment="1">
      <alignment horizontal="right" wrapText="1"/>
    </xf>
    <xf numFmtId="38" fontId="2" fillId="6" borderId="6" xfId="1" applyNumberFormat="1" applyFont="1" applyFill="1" applyBorder="1" applyAlignment="1">
      <alignment horizontal="right" wrapText="1"/>
    </xf>
    <xf numFmtId="38" fontId="0" fillId="0" borderId="0" xfId="0" applyNumberFormat="1" applyFont="1" applyAlignment="1">
      <alignment horizontal="right"/>
    </xf>
    <xf numFmtId="0" fontId="2" fillId="2" borderId="8" xfId="0" applyFont="1" applyFill="1" applyBorder="1" applyAlignment="1">
      <alignment horizontal="left" wrapText="1"/>
    </xf>
    <xf numFmtId="164" fontId="3" fillId="4" borderId="1" xfId="1" applyNumberFormat="1" applyFont="1" applyFill="1" applyBorder="1" applyAlignment="1">
      <alignment horizontal="right" wrapText="1"/>
    </xf>
    <xf numFmtId="164" fontId="4" fillId="3" borderId="3" xfId="0" applyNumberFormat="1" applyFont="1" applyFill="1" applyBorder="1" applyAlignment="1">
      <alignment horizontal="right" wrapText="1"/>
    </xf>
    <xf numFmtId="164" fontId="2" fillId="2" borderId="3" xfId="0" applyNumberFormat="1" applyFont="1" applyFill="1" applyBorder="1" applyAlignment="1">
      <alignment horizontal="right" wrapText="1"/>
    </xf>
    <xf numFmtId="164" fontId="2" fillId="4" borderId="3" xfId="0" applyNumberFormat="1" applyFont="1" applyFill="1" applyBorder="1" applyAlignment="1">
      <alignment horizontal="right" wrapText="1"/>
    </xf>
    <xf numFmtId="164" fontId="2" fillId="2" borderId="4" xfId="0" applyNumberFormat="1" applyFont="1" applyFill="1" applyBorder="1" applyAlignment="1">
      <alignment horizontal="right" wrapText="1"/>
    </xf>
    <xf numFmtId="164" fontId="2" fillId="4" borderId="4" xfId="0" applyNumberFormat="1" applyFont="1" applyFill="1" applyBorder="1" applyAlignment="1">
      <alignment horizontal="right" wrapText="1"/>
    </xf>
    <xf numFmtId="164" fontId="2" fillId="2" borderId="5" xfId="0" applyNumberFormat="1" applyFont="1" applyFill="1" applyBorder="1" applyAlignment="1">
      <alignment horizontal="right" wrapText="1"/>
    </xf>
    <xf numFmtId="164" fontId="4" fillId="5" borderId="3" xfId="0" applyNumberFormat="1" applyFont="1" applyFill="1" applyBorder="1" applyAlignment="1">
      <alignment horizontal="right" wrapText="1"/>
    </xf>
    <xf numFmtId="164" fontId="2" fillId="4" borderId="10" xfId="0" applyNumberFormat="1" applyFont="1" applyFill="1" applyBorder="1" applyAlignment="1">
      <alignment horizontal="right" wrapText="1"/>
    </xf>
    <xf numFmtId="164" fontId="2" fillId="2" borderId="10" xfId="0" applyNumberFormat="1" applyFont="1" applyFill="1" applyBorder="1" applyAlignment="1">
      <alignment horizontal="right" wrapText="1"/>
    </xf>
    <xf numFmtId="164" fontId="2" fillId="2" borderId="12" xfId="0" applyNumberFormat="1" applyFont="1" applyFill="1" applyBorder="1" applyAlignment="1">
      <alignment horizontal="right" wrapText="1"/>
    </xf>
    <xf numFmtId="164" fontId="2" fillId="2" borderId="11" xfId="0" applyNumberFormat="1" applyFont="1" applyFill="1" applyBorder="1" applyAlignment="1">
      <alignment horizontal="right" wrapText="1"/>
    </xf>
    <xf numFmtId="164" fontId="4" fillId="3" borderId="12" xfId="0" applyNumberFormat="1" applyFont="1" applyFill="1" applyBorder="1" applyAlignment="1">
      <alignment horizontal="right" wrapText="1"/>
    </xf>
    <xf numFmtId="164" fontId="4" fillId="3" borderId="10" xfId="0" applyNumberFormat="1" applyFont="1" applyFill="1" applyBorder="1" applyAlignment="1">
      <alignment horizontal="right" wrapText="1"/>
    </xf>
    <xf numFmtId="164" fontId="4" fillId="3" borderId="6" xfId="0" applyNumberFormat="1" applyFont="1" applyFill="1" applyBorder="1" applyAlignment="1">
      <alignment horizontal="right" wrapText="1"/>
    </xf>
    <xf numFmtId="164" fontId="4" fillId="5" borderId="11" xfId="0" applyNumberFormat="1" applyFont="1" applyFill="1" applyBorder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7" fillId="4" borderId="0" xfId="0" applyNumberFormat="1" applyFont="1" applyFill="1" applyBorder="1" applyAlignment="1">
      <alignment horizontal="right"/>
    </xf>
    <xf numFmtId="164" fontId="4" fillId="3" borderId="7" xfId="0" applyNumberFormat="1" applyFont="1" applyFill="1" applyBorder="1" applyAlignment="1">
      <alignment horizontal="right" wrapText="1"/>
    </xf>
    <xf numFmtId="164" fontId="2" fillId="2" borderId="7" xfId="0" applyNumberFormat="1" applyFont="1" applyFill="1" applyBorder="1" applyAlignment="1">
      <alignment horizontal="right" wrapText="1"/>
    </xf>
    <xf numFmtId="164" fontId="2" fillId="4" borderId="7" xfId="0" applyNumberFormat="1" applyFont="1" applyFill="1" applyBorder="1" applyAlignment="1">
      <alignment horizontal="right" wrapText="1"/>
    </xf>
    <xf numFmtId="164" fontId="2" fillId="2" borderId="8" xfId="0" applyNumberFormat="1" applyFont="1" applyFill="1" applyBorder="1" applyAlignment="1">
      <alignment horizontal="right" wrapText="1"/>
    </xf>
    <xf numFmtId="164" fontId="2" fillId="4" borderId="8" xfId="0" applyNumberFormat="1" applyFont="1" applyFill="1" applyBorder="1" applyAlignment="1">
      <alignment horizontal="right" wrapText="1"/>
    </xf>
    <xf numFmtId="164" fontId="2" fillId="2" borderId="9" xfId="0" applyNumberFormat="1" applyFont="1" applyFill="1" applyBorder="1" applyAlignment="1">
      <alignment horizontal="right" wrapText="1"/>
    </xf>
    <xf numFmtId="164" fontId="4" fillId="5" borderId="7" xfId="0" applyNumberFormat="1" applyFont="1" applyFill="1" applyBorder="1" applyAlignment="1">
      <alignment horizontal="right" wrapText="1"/>
    </xf>
    <xf numFmtId="38" fontId="7" fillId="4" borderId="0" xfId="1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38" fontId="6" fillId="4" borderId="0" xfId="0" applyNumberFormat="1" applyFont="1" applyFill="1" applyBorder="1" applyAlignment="1">
      <alignment horizontal="right"/>
    </xf>
    <xf numFmtId="40" fontId="3" fillId="4" borderId="1" xfId="1" applyNumberFormat="1" applyFont="1" applyFill="1" applyBorder="1" applyAlignment="1">
      <alignment horizontal="right" wrapText="1"/>
    </xf>
    <xf numFmtId="0" fontId="0" fillId="0" borderId="0" xfId="0"/>
    <xf numFmtId="0" fontId="5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14" xfId="0" applyFont="1" applyFill="1" applyBorder="1" applyAlignment="1">
      <alignment horizontal="left" wrapText="1"/>
    </xf>
    <xf numFmtId="38" fontId="2" fillId="0" borderId="14" xfId="1" applyNumberFormat="1" applyFont="1" applyFill="1" applyBorder="1" applyAlignment="1">
      <alignment horizontal="right" wrapText="1"/>
    </xf>
    <xf numFmtId="38" fontId="2" fillId="0" borderId="13" xfId="1" applyNumberFormat="1" applyFont="1" applyFill="1" applyBorder="1" applyAlignment="1">
      <alignment horizontal="right" wrapText="1"/>
    </xf>
    <xf numFmtId="0" fontId="4" fillId="5" borderId="13" xfId="0" applyFont="1" applyFill="1" applyBorder="1" applyAlignment="1">
      <alignment horizontal="left" wrapText="1"/>
    </xf>
    <xf numFmtId="0" fontId="2" fillId="5" borderId="13" xfId="0" applyFont="1" applyFill="1" applyBorder="1" applyAlignment="1">
      <alignment horizontal="left" wrapText="1"/>
    </xf>
    <xf numFmtId="38" fontId="2" fillId="5" borderId="13" xfId="1" applyNumberFormat="1" applyFont="1" applyFill="1" applyBorder="1" applyAlignment="1">
      <alignment horizontal="right" wrapText="1"/>
    </xf>
    <xf numFmtId="0" fontId="2" fillId="5" borderId="14" xfId="0" applyFont="1" applyFill="1" applyBorder="1" applyAlignment="1">
      <alignment horizontal="left" wrapText="1"/>
    </xf>
    <xf numFmtId="38" fontId="2" fillId="5" borderId="14" xfId="1" applyNumberFormat="1" applyFont="1" applyFill="1" applyBorder="1" applyAlignment="1">
      <alignment horizontal="right" wrapText="1"/>
    </xf>
    <xf numFmtId="40" fontId="3" fillId="4" borderId="1" xfId="1" applyNumberFormat="1" applyFont="1" applyFill="1" applyBorder="1" applyAlignment="1">
      <alignment horizontal="left" wrapText="1"/>
    </xf>
    <xf numFmtId="38" fontId="2" fillId="4" borderId="2" xfId="1" applyNumberFormat="1" applyFont="1" applyFill="1" applyBorder="1" applyAlignment="1">
      <alignment horizontal="right" wrapText="1"/>
    </xf>
    <xf numFmtId="38" fontId="2" fillId="4" borderId="6" xfId="1" applyNumberFormat="1" applyFont="1" applyFill="1" applyBorder="1" applyAlignment="1">
      <alignment horizontal="right" wrapText="1"/>
    </xf>
    <xf numFmtId="38" fontId="3" fillId="4" borderId="0" xfId="1" applyNumberFormat="1" applyFont="1" applyFill="1" applyBorder="1" applyAlignment="1">
      <alignment horizontal="right" wrapText="1"/>
    </xf>
    <xf numFmtId="0" fontId="2" fillId="0" borderId="1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horizontal="left" wrapText="1"/>
    </xf>
    <xf numFmtId="0" fontId="2" fillId="0" borderId="16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38" fontId="2" fillId="2" borderId="2" xfId="1" applyNumberFormat="1" applyFont="1" applyFill="1" applyBorder="1" applyAlignment="1">
      <alignment horizontal="right" wrapText="1"/>
    </xf>
    <xf numFmtId="38" fontId="2" fillId="2" borderId="6" xfId="1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left" wrapText="1"/>
    </xf>
    <xf numFmtId="38" fontId="2" fillId="5" borderId="4" xfId="1" applyNumberFormat="1" applyFont="1" applyFill="1" applyBorder="1" applyAlignment="1">
      <alignment horizontal="right" wrapText="1"/>
    </xf>
    <xf numFmtId="38" fontId="2" fillId="5" borderId="8" xfId="1" applyNumberFormat="1" applyFont="1" applyFill="1" applyBorder="1" applyAlignment="1">
      <alignment horizontal="right" wrapText="1"/>
    </xf>
    <xf numFmtId="38" fontId="0" fillId="0" borderId="0" xfId="1" applyNumberFormat="1" applyFont="1" applyBorder="1" applyAlignment="1">
      <alignment horizontal="right"/>
    </xf>
    <xf numFmtId="38" fontId="0" fillId="0" borderId="0" xfId="0" applyNumberFormat="1" applyFont="1" applyBorder="1" applyAlignment="1">
      <alignment horizontal="right"/>
    </xf>
    <xf numFmtId="38" fontId="4" fillId="5" borderId="16" xfId="1" applyNumberFormat="1" applyFont="1" applyFill="1" applyBorder="1" applyAlignment="1">
      <alignment horizontal="righ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8D28B"/>
      <color rgb="FFFBB984"/>
      <color rgb="FF8AF4FF"/>
      <color rgb="FFBEF0BD"/>
      <color rgb="FF9BF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25917</xdr:colOff>
      <xdr:row>3</xdr:row>
      <xdr:rowOff>3578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098576-14C6-814E-838B-350064551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7" r="-6767"/>
        <a:stretch/>
      </xdr:blipFill>
      <xdr:spPr>
        <a:xfrm>
          <a:off x="0" y="0"/>
          <a:ext cx="2460084" cy="723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1902554</xdr:colOff>
      <xdr:row>3</xdr:row>
      <xdr:rowOff>3578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16327-B4FF-9B4E-A4BB-1BC30B1DE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2554" cy="727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DDC4-5052-BC4D-AE51-15C28588C7C6}">
  <dimension ref="A1:L80"/>
  <sheetViews>
    <sheetView tabSelected="1" topLeftCell="A62" zoomScale="120" zoomScaleNormal="120" workbookViewId="0">
      <selection activeCell="H68" sqref="H68"/>
    </sheetView>
  </sheetViews>
  <sheetFormatPr baseColWidth="10" defaultColWidth="8.83203125" defaultRowHeight="15"/>
  <cols>
    <col min="1" max="1" width="32" style="1" customWidth="1"/>
    <col min="2" max="5" width="9.83203125" style="29" bestFit="1" customWidth="1"/>
    <col min="6" max="6" width="13.6640625" style="29" customWidth="1"/>
    <col min="7" max="8" width="8.83203125" style="1"/>
    <col min="9" max="9" width="18.6640625" style="1" customWidth="1"/>
    <col min="10" max="11" width="8.83203125" style="1"/>
    <col min="12" max="12" width="10.6640625" style="1" bestFit="1" customWidth="1"/>
    <col min="13" max="16384" width="8.83203125" style="1"/>
  </cols>
  <sheetData>
    <row r="1" spans="1:11" ht="21">
      <c r="A1" s="68" t="s">
        <v>121</v>
      </c>
      <c r="B1" s="68"/>
      <c r="C1" s="68"/>
      <c r="D1" s="68"/>
      <c r="E1" s="68"/>
      <c r="F1" s="69"/>
      <c r="H1"/>
      <c r="I1"/>
      <c r="J1"/>
      <c r="K1"/>
    </row>
    <row r="2" spans="1:11" ht="21">
      <c r="A2" s="68" t="s">
        <v>57</v>
      </c>
      <c r="B2" s="68"/>
      <c r="C2" s="68"/>
      <c r="D2" s="68"/>
      <c r="E2" s="68"/>
      <c r="F2" s="69"/>
      <c r="H2"/>
      <c r="I2"/>
      <c r="J2"/>
      <c r="K2"/>
    </row>
    <row r="3" spans="1:11">
      <c r="A3" s="70" t="s">
        <v>123</v>
      </c>
      <c r="B3" s="70"/>
      <c r="C3" s="70"/>
      <c r="D3" s="70"/>
      <c r="E3" s="70"/>
      <c r="F3" s="69"/>
      <c r="H3"/>
      <c r="I3"/>
      <c r="J3"/>
      <c r="K3"/>
    </row>
    <row r="4" spans="1:11">
      <c r="A4" s="64"/>
      <c r="B4" s="63"/>
      <c r="C4" s="63"/>
      <c r="D4" s="63"/>
      <c r="E4" s="63"/>
      <c r="F4" s="65"/>
      <c r="H4"/>
      <c r="I4"/>
      <c r="J4"/>
      <c r="K4"/>
    </row>
    <row r="5" spans="1:11">
      <c r="A5" s="81" t="s">
        <v>58</v>
      </c>
      <c r="B5" s="84" t="s">
        <v>104</v>
      </c>
      <c r="C5" s="84" t="s">
        <v>105</v>
      </c>
      <c r="D5" s="84" t="s">
        <v>106</v>
      </c>
      <c r="E5" s="84" t="s">
        <v>107</v>
      </c>
      <c r="F5" s="84" t="s">
        <v>0</v>
      </c>
      <c r="H5"/>
      <c r="I5"/>
      <c r="J5"/>
      <c r="K5"/>
    </row>
    <row r="6" spans="1:11">
      <c r="A6" s="85" t="s">
        <v>1</v>
      </c>
      <c r="B6" s="86"/>
      <c r="C6" s="86"/>
      <c r="D6" s="86"/>
      <c r="E6" s="86"/>
      <c r="F6" s="87"/>
      <c r="H6"/>
      <c r="I6"/>
      <c r="J6"/>
      <c r="K6"/>
    </row>
    <row r="7" spans="1:11">
      <c r="A7" s="5" t="s">
        <v>108</v>
      </c>
      <c r="B7" s="82">
        <v>240</v>
      </c>
      <c r="C7" s="82"/>
      <c r="D7" s="82"/>
      <c r="E7" s="82"/>
      <c r="F7" s="83">
        <f t="shared" ref="F7:F12" si="0">SUM(B7:E7)</f>
        <v>240</v>
      </c>
      <c r="H7"/>
      <c r="I7"/>
      <c r="J7"/>
      <c r="K7"/>
    </row>
    <row r="8" spans="1:11">
      <c r="A8" s="4" t="s">
        <v>2</v>
      </c>
      <c r="B8" s="24">
        <v>5998</v>
      </c>
      <c r="C8" s="24">
        <v>-4484.76</v>
      </c>
      <c r="D8" s="24">
        <v>-2465</v>
      </c>
      <c r="E8" s="24">
        <v>-972</v>
      </c>
      <c r="F8" s="31">
        <f t="shared" si="0"/>
        <v>-1923.7600000000002</v>
      </c>
      <c r="H8"/>
      <c r="I8"/>
      <c r="J8"/>
      <c r="K8"/>
    </row>
    <row r="9" spans="1:11">
      <c r="A9" s="5" t="s">
        <v>3</v>
      </c>
      <c r="B9" s="23">
        <v>10460</v>
      </c>
      <c r="C9" s="23">
        <v>92.69</v>
      </c>
      <c r="D9" s="23">
        <v>4175.45</v>
      </c>
      <c r="E9" s="23">
        <v>7549</v>
      </c>
      <c r="F9" s="30">
        <f t="shared" si="0"/>
        <v>22277.14</v>
      </c>
      <c r="H9"/>
      <c r="I9"/>
      <c r="J9"/>
      <c r="K9"/>
    </row>
    <row r="10" spans="1:11">
      <c r="A10" s="4" t="s">
        <v>122</v>
      </c>
      <c r="B10" s="24">
        <v>40173.800000000003</v>
      </c>
      <c r="C10" s="24">
        <v>44917.97</v>
      </c>
      <c r="D10" s="24">
        <v>58000</v>
      </c>
      <c r="E10" s="24">
        <v>54808</v>
      </c>
      <c r="F10" s="31">
        <f t="shared" si="0"/>
        <v>197899.77000000002</v>
      </c>
      <c r="H10"/>
      <c r="I10"/>
      <c r="J10"/>
      <c r="K10"/>
    </row>
    <row r="11" spans="1:11">
      <c r="A11" s="5" t="s">
        <v>4</v>
      </c>
      <c r="B11" s="23">
        <v>4365</v>
      </c>
      <c r="C11" s="23">
        <v>8505.4699999999993</v>
      </c>
      <c r="D11" s="23">
        <v>14876</v>
      </c>
      <c r="E11" s="23">
        <v>9032</v>
      </c>
      <c r="F11" s="30">
        <f t="shared" si="0"/>
        <v>36778.47</v>
      </c>
      <c r="H11"/>
      <c r="I11"/>
      <c r="J11"/>
      <c r="K11"/>
    </row>
    <row r="12" spans="1:11">
      <c r="A12" s="4" t="s">
        <v>5</v>
      </c>
      <c r="B12" s="24">
        <v>56021</v>
      </c>
      <c r="C12" s="24">
        <v>74185.37</v>
      </c>
      <c r="D12" s="24">
        <v>46783</v>
      </c>
      <c r="E12" s="24">
        <v>56098</v>
      </c>
      <c r="F12" s="31">
        <f t="shared" si="0"/>
        <v>233087.37</v>
      </c>
      <c r="H12"/>
      <c r="I12"/>
      <c r="J12"/>
      <c r="K12"/>
    </row>
    <row r="13" spans="1:11">
      <c r="A13" s="79" t="s">
        <v>6</v>
      </c>
      <c r="B13" s="80">
        <f>SUM(B7:B12)</f>
        <v>117257.8</v>
      </c>
      <c r="C13" s="80">
        <f>SUM(C7:C12)</f>
        <v>123216.73999999999</v>
      </c>
      <c r="D13" s="80">
        <f>SUM(D7:D12)</f>
        <v>121369.45</v>
      </c>
      <c r="E13" s="80">
        <f>SUM(E7:E12)</f>
        <v>126515</v>
      </c>
      <c r="F13" s="78">
        <f t="shared" ref="F13" si="1">SUM(B13:E13)</f>
        <v>488358.99</v>
      </c>
      <c r="H13"/>
      <c r="I13"/>
      <c r="J13"/>
      <c r="K13"/>
    </row>
    <row r="14" spans="1:11">
      <c r="A14"/>
      <c r="B14"/>
      <c r="C14"/>
      <c r="D14"/>
      <c r="E14"/>
      <c r="F14"/>
      <c r="G14"/>
      <c r="H14"/>
      <c r="I14"/>
      <c r="J14"/>
      <c r="K14"/>
    </row>
    <row r="15" spans="1:1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</row>
    <row r="16" spans="1:11">
      <c r="A16" s="85" t="s">
        <v>7</v>
      </c>
      <c r="B16" s="86"/>
      <c r="C16" s="86"/>
      <c r="D16" s="86"/>
      <c r="E16" s="86"/>
      <c r="F16" s="87"/>
      <c r="H16"/>
      <c r="I16"/>
      <c r="J16"/>
      <c r="K16"/>
    </row>
    <row r="17" spans="1:12">
      <c r="A17" s="5" t="s">
        <v>8</v>
      </c>
      <c r="B17" s="23">
        <v>9069.02</v>
      </c>
      <c r="C17" s="23">
        <v>4659.63</v>
      </c>
      <c r="D17" s="23">
        <v>8080</v>
      </c>
      <c r="E17" s="23">
        <v>6709</v>
      </c>
      <c r="F17" s="30">
        <f>SUM(B17:E17)</f>
        <v>28517.65</v>
      </c>
      <c r="H17"/>
      <c r="I17"/>
      <c r="J17"/>
      <c r="K17"/>
    </row>
    <row r="18" spans="1:12">
      <c r="A18" s="4" t="s">
        <v>9</v>
      </c>
      <c r="B18" s="24">
        <v>31476</v>
      </c>
      <c r="C18" s="24">
        <v>20994.400000000001</v>
      </c>
      <c r="D18" s="24">
        <v>26709</v>
      </c>
      <c r="E18" s="24">
        <v>25897</v>
      </c>
      <c r="F18" s="31">
        <f>SUM(B18:E18)</f>
        <v>105076.4</v>
      </c>
      <c r="H18"/>
      <c r="I18"/>
      <c r="J18"/>
      <c r="K18"/>
    </row>
    <row r="19" spans="1:12">
      <c r="A19" s="5" t="s">
        <v>10</v>
      </c>
      <c r="B19" s="23">
        <v>803</v>
      </c>
      <c r="C19" s="23">
        <v>104.98</v>
      </c>
      <c r="D19" s="23">
        <v>204</v>
      </c>
      <c r="E19" s="23">
        <v>659</v>
      </c>
      <c r="F19" s="30">
        <f>SUM(B19:E19)</f>
        <v>1770.98</v>
      </c>
      <c r="H19"/>
      <c r="I19"/>
      <c r="J19"/>
      <c r="K19"/>
    </row>
    <row r="20" spans="1:12">
      <c r="A20" s="79" t="s">
        <v>11</v>
      </c>
      <c r="B20" s="80">
        <f>SUM(B17:B19)</f>
        <v>41348.020000000004</v>
      </c>
      <c r="C20" s="80">
        <f t="shared" ref="C20:E20" si="2">SUM(C17:C19)</f>
        <v>25759.010000000002</v>
      </c>
      <c r="D20" s="80">
        <f t="shared" si="2"/>
        <v>34993</v>
      </c>
      <c r="E20" s="80">
        <f t="shared" si="2"/>
        <v>33265</v>
      </c>
      <c r="F20" s="78">
        <f t="shared" ref="F20:F23" si="3">SUM(B20:E20)</f>
        <v>135365.03</v>
      </c>
      <c r="H20"/>
      <c r="I20"/>
      <c r="J20"/>
      <c r="K20"/>
    </row>
    <row r="21" spans="1:12">
      <c r="A21"/>
      <c r="B21"/>
      <c r="C21"/>
      <c r="D21"/>
      <c r="E21"/>
      <c r="F21"/>
      <c r="H21"/>
      <c r="I21"/>
      <c r="J21"/>
      <c r="K21"/>
    </row>
    <row r="22" spans="1:12">
      <c r="A22" s="67"/>
      <c r="B22" s="67"/>
      <c r="C22" s="67"/>
      <c r="D22" s="67"/>
      <c r="E22" s="67"/>
      <c r="F22" s="67"/>
      <c r="H22" s="67"/>
      <c r="I22" s="67"/>
      <c r="J22" s="67"/>
      <c r="K22" s="67"/>
    </row>
    <row r="23" spans="1:12">
      <c r="A23" s="77" t="s">
        <v>12</v>
      </c>
      <c r="B23" s="78">
        <f>B13-B20</f>
        <v>75909.78</v>
      </c>
      <c r="C23" s="78">
        <f>C13-C20</f>
        <v>97457.729999999981</v>
      </c>
      <c r="D23" s="78">
        <f>D13-D20</f>
        <v>86376.45</v>
      </c>
      <c r="E23" s="78">
        <f>E13-E20</f>
        <v>93250</v>
      </c>
      <c r="F23" s="78">
        <f t="shared" si="3"/>
        <v>352993.95999999996</v>
      </c>
      <c r="H23"/>
      <c r="I23"/>
      <c r="J23"/>
      <c r="K23"/>
    </row>
    <row r="24" spans="1:12">
      <c r="A24"/>
      <c r="B24"/>
      <c r="C24"/>
      <c r="D24"/>
      <c r="E24"/>
      <c r="F24"/>
      <c r="H24"/>
      <c r="I24"/>
      <c r="J24"/>
      <c r="K24"/>
    </row>
    <row r="25" spans="1:12">
      <c r="A25" s="67"/>
      <c r="B25" s="67"/>
      <c r="C25" s="67"/>
      <c r="D25" s="67"/>
      <c r="E25" s="67"/>
      <c r="F25" s="67"/>
      <c r="H25" s="67"/>
      <c r="I25" s="67"/>
      <c r="J25" s="67"/>
      <c r="K25" s="67"/>
    </row>
    <row r="26" spans="1:12">
      <c r="A26" s="85" t="s">
        <v>59</v>
      </c>
      <c r="B26" s="86"/>
      <c r="C26" s="86"/>
      <c r="D26" s="86"/>
      <c r="E26" s="86"/>
      <c r="F26" s="87"/>
      <c r="H26"/>
      <c r="I26"/>
      <c r="J26"/>
      <c r="K26"/>
    </row>
    <row r="27" spans="1:12">
      <c r="A27" s="85" t="s">
        <v>13</v>
      </c>
      <c r="B27" s="86"/>
      <c r="C27" s="86"/>
      <c r="D27" s="86"/>
      <c r="E27" s="86"/>
      <c r="F27" s="87"/>
      <c r="H27"/>
      <c r="I27"/>
      <c r="J27"/>
      <c r="K27"/>
    </row>
    <row r="28" spans="1:12">
      <c r="A28" s="5" t="s">
        <v>14</v>
      </c>
      <c r="B28" s="23">
        <v>1004</v>
      </c>
      <c r="C28" s="23">
        <v>20083.009999999998</v>
      </c>
      <c r="D28" s="23">
        <v>4000</v>
      </c>
      <c r="E28" s="23"/>
      <c r="F28" s="30">
        <f t="shared" ref="F28:F76" si="4">SUM(B28:E28)</f>
        <v>25087.01</v>
      </c>
      <c r="H28"/>
      <c r="I28"/>
      <c r="J28"/>
      <c r="K28"/>
    </row>
    <row r="29" spans="1:12">
      <c r="A29" s="15" t="s">
        <v>15</v>
      </c>
      <c r="B29" s="26">
        <v>902</v>
      </c>
      <c r="C29" s="26">
        <v>84</v>
      </c>
      <c r="D29" s="26">
        <v>109.9</v>
      </c>
      <c r="E29" s="26">
        <v>264</v>
      </c>
      <c r="F29" s="33">
        <f t="shared" si="4"/>
        <v>1359.9</v>
      </c>
      <c r="H29"/>
      <c r="I29"/>
      <c r="J29"/>
      <c r="K29"/>
      <c r="L29" s="22"/>
    </row>
    <row r="30" spans="1:12">
      <c r="A30" s="16" t="s">
        <v>16</v>
      </c>
      <c r="B30" s="27">
        <v>1008</v>
      </c>
      <c r="C30" s="27">
        <v>898</v>
      </c>
      <c r="D30" s="27">
        <v>764</v>
      </c>
      <c r="E30" s="27">
        <v>587</v>
      </c>
      <c r="F30" s="34">
        <f t="shared" si="4"/>
        <v>3257</v>
      </c>
      <c r="H30"/>
      <c r="I30"/>
      <c r="J30"/>
      <c r="K30"/>
    </row>
    <row r="31" spans="1:12">
      <c r="A31" s="15" t="s">
        <v>17</v>
      </c>
      <c r="B31" s="26">
        <f>SUM(B29:B30)</f>
        <v>1910</v>
      </c>
      <c r="C31" s="26">
        <f>SUM(C29:C30)</f>
        <v>982</v>
      </c>
      <c r="D31" s="26">
        <f>SUM(D29:D30)</f>
        <v>873.9</v>
      </c>
      <c r="E31" s="26">
        <f>SUM(E29:E30)</f>
        <v>851</v>
      </c>
      <c r="F31" s="33">
        <f t="shared" si="4"/>
        <v>4616.8999999999996</v>
      </c>
      <c r="H31"/>
      <c r="I31"/>
      <c r="J31"/>
      <c r="K31"/>
    </row>
    <row r="32" spans="1:12">
      <c r="A32" s="4" t="s">
        <v>18</v>
      </c>
      <c r="B32" s="24">
        <v>45.96</v>
      </c>
      <c r="C32" s="24"/>
      <c r="D32" s="24"/>
      <c r="E32" s="24">
        <v>50</v>
      </c>
      <c r="F32" s="31">
        <f t="shared" si="4"/>
        <v>95.960000000000008</v>
      </c>
      <c r="H32"/>
      <c r="I32"/>
      <c r="J32"/>
      <c r="K32"/>
    </row>
    <row r="33" spans="1:11">
      <c r="A33" s="9" t="s">
        <v>19</v>
      </c>
      <c r="B33" s="25">
        <v>300</v>
      </c>
      <c r="C33" s="25">
        <v>200</v>
      </c>
      <c r="D33" s="25">
        <v>298.89999999999998</v>
      </c>
      <c r="E33" s="25">
        <v>300</v>
      </c>
      <c r="F33" s="32">
        <f t="shared" si="4"/>
        <v>1098.9000000000001</v>
      </c>
      <c r="H33"/>
      <c r="I33"/>
      <c r="J33"/>
      <c r="K33"/>
    </row>
    <row r="34" spans="1:11">
      <c r="A34" s="4" t="s">
        <v>20</v>
      </c>
      <c r="B34" s="24">
        <v>485</v>
      </c>
      <c r="C34" s="24">
        <v>197.1</v>
      </c>
      <c r="D34" s="24"/>
      <c r="E34" s="24">
        <v>150</v>
      </c>
      <c r="F34" s="31">
        <f t="shared" si="4"/>
        <v>832.1</v>
      </c>
      <c r="H34"/>
      <c r="I34"/>
      <c r="J34"/>
      <c r="K34"/>
    </row>
    <row r="35" spans="1:11">
      <c r="A35" s="9" t="s">
        <v>21</v>
      </c>
      <c r="B35" s="25">
        <v>1276.69</v>
      </c>
      <c r="C35" s="25">
        <v>987</v>
      </c>
      <c r="D35" s="25">
        <v>456</v>
      </c>
      <c r="E35" s="25"/>
      <c r="F35" s="32">
        <f t="shared" si="4"/>
        <v>2719.69</v>
      </c>
      <c r="H35"/>
      <c r="I35"/>
      <c r="J35"/>
      <c r="K35"/>
    </row>
    <row r="36" spans="1:11">
      <c r="A36" s="4" t="s">
        <v>22</v>
      </c>
      <c r="B36" s="24">
        <v>103</v>
      </c>
      <c r="C36" s="24">
        <v>102.94</v>
      </c>
      <c r="D36" s="24">
        <v>103</v>
      </c>
      <c r="E36" s="24">
        <v>103</v>
      </c>
      <c r="F36" s="31">
        <f t="shared" si="4"/>
        <v>411.94</v>
      </c>
      <c r="H36"/>
      <c r="I36"/>
      <c r="J36"/>
      <c r="K36"/>
    </row>
    <row r="37" spans="1:11">
      <c r="A37" s="9" t="s">
        <v>23</v>
      </c>
      <c r="B37" s="25">
        <v>486</v>
      </c>
      <c r="C37" s="25">
        <v>2510</v>
      </c>
      <c r="D37" s="25"/>
      <c r="E37" s="25">
        <v>1000</v>
      </c>
      <c r="F37" s="32">
        <f t="shared" si="4"/>
        <v>3996</v>
      </c>
      <c r="I37" s="22"/>
    </row>
    <row r="38" spans="1:11">
      <c r="A38" s="4" t="s">
        <v>24</v>
      </c>
      <c r="B38" s="24">
        <v>474.4</v>
      </c>
      <c r="C38" s="24">
        <v>594.67999999999995</v>
      </c>
      <c r="D38" s="24">
        <v>275</v>
      </c>
      <c r="E38" s="24">
        <v>989</v>
      </c>
      <c r="F38" s="31">
        <f t="shared" si="4"/>
        <v>2333.08</v>
      </c>
    </row>
    <row r="39" spans="1:11">
      <c r="A39" s="9" t="s">
        <v>25</v>
      </c>
      <c r="B39" s="25">
        <v>2489.2199999999998</v>
      </c>
      <c r="C39" s="25">
        <v>1610.22</v>
      </c>
      <c r="D39" s="25">
        <v>3252.22</v>
      </c>
      <c r="E39" s="25"/>
      <c r="F39" s="32">
        <f t="shared" si="4"/>
        <v>7351.66</v>
      </c>
      <c r="I39" s="22"/>
    </row>
    <row r="40" spans="1:11">
      <c r="A40" s="4" t="s">
        <v>26</v>
      </c>
      <c r="B40" s="24">
        <v>1090.23</v>
      </c>
      <c r="C40" s="24">
        <v>819.85</v>
      </c>
      <c r="D40" s="24">
        <v>987</v>
      </c>
      <c r="E40" s="24">
        <v>815</v>
      </c>
      <c r="F40" s="31">
        <f t="shared" si="4"/>
        <v>3712.08</v>
      </c>
    </row>
    <row r="41" spans="1:11">
      <c r="A41" s="9" t="s">
        <v>27</v>
      </c>
      <c r="B41" s="25">
        <v>2400</v>
      </c>
      <c r="C41" s="25">
        <v>1800</v>
      </c>
      <c r="D41" s="25">
        <v>600</v>
      </c>
      <c r="E41" s="25">
        <v>600</v>
      </c>
      <c r="F41" s="32">
        <f t="shared" si="4"/>
        <v>5400</v>
      </c>
    </row>
    <row r="42" spans="1:11">
      <c r="A42" s="4" t="s">
        <v>28</v>
      </c>
      <c r="B42" s="24">
        <v>4814.1099999999997</v>
      </c>
      <c r="C42" s="24">
        <v>4419.2299999999996</v>
      </c>
      <c r="D42" s="24">
        <v>1929.92</v>
      </c>
      <c r="E42" s="24">
        <v>2000</v>
      </c>
      <c r="F42" s="31">
        <f t="shared" si="4"/>
        <v>13163.26</v>
      </c>
      <c r="I42" s="22"/>
    </row>
    <row r="43" spans="1:11">
      <c r="A43" s="9" t="s">
        <v>29</v>
      </c>
      <c r="B43" s="25">
        <v>2281.7800000000002</v>
      </c>
      <c r="C43" s="25">
        <v>5930</v>
      </c>
      <c r="D43" s="25">
        <v>561.64</v>
      </c>
      <c r="E43" s="25">
        <v>888</v>
      </c>
      <c r="F43" s="32">
        <f t="shared" si="4"/>
        <v>9661.42</v>
      </c>
      <c r="I43" s="22"/>
    </row>
    <row r="44" spans="1:11">
      <c r="A44" s="4" t="s">
        <v>30</v>
      </c>
      <c r="B44" s="24">
        <v>1665.89</v>
      </c>
      <c r="C44" s="24">
        <v>2647.47</v>
      </c>
      <c r="D44" s="24">
        <v>1151.9100000000001</v>
      </c>
      <c r="E44" s="24"/>
      <c r="F44" s="31">
        <f t="shared" si="4"/>
        <v>5465.2699999999995</v>
      </c>
    </row>
    <row r="45" spans="1:11">
      <c r="A45" s="9" t="s">
        <v>109</v>
      </c>
      <c r="B45" s="25">
        <v>400</v>
      </c>
      <c r="C45" s="25">
        <v>500</v>
      </c>
      <c r="D45" s="25"/>
      <c r="E45" s="25">
        <v>500</v>
      </c>
      <c r="F45" s="32">
        <f t="shared" si="4"/>
        <v>1400</v>
      </c>
    </row>
    <row r="46" spans="1:11">
      <c r="A46" s="4" t="s">
        <v>31</v>
      </c>
      <c r="B46" s="24">
        <v>30031.07</v>
      </c>
      <c r="C46" s="24">
        <v>10862.28</v>
      </c>
      <c r="D46" s="24">
        <v>4200</v>
      </c>
      <c r="E46" s="24">
        <v>4200</v>
      </c>
      <c r="F46" s="31">
        <f t="shared" si="4"/>
        <v>49293.35</v>
      </c>
    </row>
    <row r="47" spans="1:11">
      <c r="A47" s="9" t="s">
        <v>32</v>
      </c>
      <c r="B47" s="25">
        <v>495.27</v>
      </c>
      <c r="C47" s="25">
        <v>400.89</v>
      </c>
      <c r="D47" s="25"/>
      <c r="E47" s="25">
        <v>300</v>
      </c>
      <c r="F47" s="32">
        <f t="shared" si="4"/>
        <v>1196.1599999999999</v>
      </c>
    </row>
    <row r="48" spans="1:11">
      <c r="A48" s="4" t="s">
        <v>33</v>
      </c>
      <c r="B48" s="24">
        <v>929.41</v>
      </c>
      <c r="C48" s="24">
        <v>759.79</v>
      </c>
      <c r="D48" s="24">
        <v>1125.68</v>
      </c>
      <c r="E48" s="24">
        <v>976</v>
      </c>
      <c r="F48" s="31">
        <f t="shared" si="4"/>
        <v>3790.88</v>
      </c>
    </row>
    <row r="49" spans="1:6">
      <c r="A49" s="9" t="s">
        <v>34</v>
      </c>
      <c r="B49" s="25">
        <v>2843.13</v>
      </c>
      <c r="C49" s="25"/>
      <c r="D49" s="25">
        <v>876</v>
      </c>
      <c r="E49" s="25"/>
      <c r="F49" s="32">
        <f t="shared" si="4"/>
        <v>3719.13</v>
      </c>
    </row>
    <row r="50" spans="1:6">
      <c r="A50" s="4" t="s">
        <v>35</v>
      </c>
      <c r="B50" s="24">
        <v>126.67</v>
      </c>
      <c r="C50" s="24">
        <v>47.4</v>
      </c>
      <c r="D50" s="24"/>
      <c r="E50" s="24"/>
      <c r="F50" s="31">
        <f t="shared" si="4"/>
        <v>174.07</v>
      </c>
    </row>
    <row r="51" spans="1:6">
      <c r="A51" s="9" t="s">
        <v>36</v>
      </c>
      <c r="B51" s="25">
        <v>4319.57</v>
      </c>
      <c r="C51" s="25">
        <v>1642.34</v>
      </c>
      <c r="D51" s="25">
        <v>1176</v>
      </c>
      <c r="E51" s="25"/>
      <c r="F51" s="32">
        <f t="shared" si="4"/>
        <v>7137.91</v>
      </c>
    </row>
    <row r="52" spans="1:6">
      <c r="A52" s="15" t="s">
        <v>37</v>
      </c>
      <c r="B52" s="26">
        <v>1134.8800000000001</v>
      </c>
      <c r="C52" s="26">
        <v>2771.5</v>
      </c>
      <c r="D52" s="26">
        <v>1040</v>
      </c>
      <c r="E52" s="26">
        <v>1487</v>
      </c>
      <c r="F52" s="33">
        <f t="shared" si="4"/>
        <v>6433.38</v>
      </c>
    </row>
    <row r="53" spans="1:6">
      <c r="A53" s="15" t="s">
        <v>38</v>
      </c>
      <c r="B53" s="26">
        <v>65.84</v>
      </c>
      <c r="C53" s="26">
        <v>93.88</v>
      </c>
      <c r="D53" s="26">
        <v>25.63</v>
      </c>
      <c r="E53" s="26">
        <v>28</v>
      </c>
      <c r="F53" s="33">
        <f t="shared" si="4"/>
        <v>213.35</v>
      </c>
    </row>
    <row r="54" spans="1:6">
      <c r="A54" s="15" t="s">
        <v>39</v>
      </c>
      <c r="B54" s="26"/>
      <c r="C54" s="26">
        <v>25</v>
      </c>
      <c r="D54" s="26">
        <v>25</v>
      </c>
      <c r="E54" s="26">
        <v>25</v>
      </c>
      <c r="F54" s="33">
        <f t="shared" si="4"/>
        <v>75</v>
      </c>
    </row>
    <row r="55" spans="1:6">
      <c r="A55" s="15" t="s">
        <v>40</v>
      </c>
      <c r="B55" s="26">
        <v>350.09</v>
      </c>
      <c r="C55" s="26"/>
      <c r="D55" s="26">
        <v>350</v>
      </c>
      <c r="E55" s="26"/>
      <c r="F55" s="33">
        <f t="shared" si="4"/>
        <v>700.08999999999992</v>
      </c>
    </row>
    <row r="56" spans="1:6">
      <c r="A56" s="15" t="s">
        <v>41</v>
      </c>
      <c r="B56" s="26">
        <v>752.51</v>
      </c>
      <c r="C56" s="26">
        <v>362.47</v>
      </c>
      <c r="D56" s="26">
        <v>120.8</v>
      </c>
      <c r="E56" s="26">
        <v>121</v>
      </c>
      <c r="F56" s="33">
        <f t="shared" si="4"/>
        <v>1356.78</v>
      </c>
    </row>
    <row r="57" spans="1:6">
      <c r="A57" s="15" t="s">
        <v>42</v>
      </c>
      <c r="B57" s="26">
        <v>0</v>
      </c>
      <c r="C57" s="26"/>
      <c r="D57" s="26"/>
      <c r="E57" s="26"/>
      <c r="F57" s="33">
        <f t="shared" si="4"/>
        <v>0</v>
      </c>
    </row>
    <row r="58" spans="1:6">
      <c r="A58" s="15" t="s">
        <v>43</v>
      </c>
      <c r="B58" s="26">
        <f>SUM(B52:B57)</f>
        <v>2303.3199999999997</v>
      </c>
      <c r="C58" s="26">
        <f t="shared" ref="C58:E58" si="5">SUM(C52:C57)</f>
        <v>3252.8500000000004</v>
      </c>
      <c r="D58" s="26">
        <f t="shared" si="5"/>
        <v>1561.43</v>
      </c>
      <c r="E58" s="26">
        <f t="shared" si="5"/>
        <v>1661</v>
      </c>
      <c r="F58" s="33">
        <f t="shared" si="4"/>
        <v>8778.6</v>
      </c>
    </row>
    <row r="59" spans="1:6">
      <c r="A59" s="73" t="s">
        <v>44</v>
      </c>
      <c r="B59" s="74">
        <f>SUM(B28,B31:B51,B58)</f>
        <v>62274.719999999987</v>
      </c>
      <c r="C59" s="74">
        <f>SUM(C28,C31:C51,C58)</f>
        <v>60349.049999999996</v>
      </c>
      <c r="D59" s="74">
        <f>SUM(D28,D31:D51,D58)</f>
        <v>23428.6</v>
      </c>
      <c r="E59" s="74">
        <f>SUM(E28,E31:E51,E58)</f>
        <v>15383</v>
      </c>
      <c r="F59" s="75">
        <f t="shared" si="4"/>
        <v>161435.37</v>
      </c>
    </row>
    <row r="60" spans="1:6">
      <c r="A60" s="91"/>
      <c r="B60" s="91"/>
      <c r="C60" s="91"/>
      <c r="D60" s="91"/>
      <c r="E60" s="91"/>
      <c r="F60" s="91"/>
    </row>
    <row r="61" spans="1:6">
      <c r="A61" s="88" t="s">
        <v>45</v>
      </c>
      <c r="B61" s="89">
        <v>828.49</v>
      </c>
      <c r="C61" s="89">
        <v>229.7</v>
      </c>
      <c r="D61" s="89">
        <v>480</v>
      </c>
      <c r="E61" s="89">
        <v>2000</v>
      </c>
      <c r="F61" s="90">
        <f t="shared" si="4"/>
        <v>3538.19</v>
      </c>
    </row>
    <row r="62" spans="1:6">
      <c r="A62" s="5" t="s">
        <v>46</v>
      </c>
      <c r="B62" s="23">
        <v>19761</v>
      </c>
      <c r="C62" s="23">
        <v>20002.189999999999</v>
      </c>
      <c r="D62" s="23">
        <v>5551</v>
      </c>
      <c r="E62" s="23">
        <v>5600</v>
      </c>
      <c r="F62" s="30">
        <f t="shared" si="4"/>
        <v>50914.19</v>
      </c>
    </row>
    <row r="63" spans="1:6">
      <c r="A63" s="4" t="s">
        <v>110</v>
      </c>
      <c r="B63" s="24"/>
      <c r="C63" s="24">
        <v>2000</v>
      </c>
      <c r="D63" s="24"/>
      <c r="E63" s="24">
        <v>3251</v>
      </c>
      <c r="F63" s="31">
        <f t="shared" si="4"/>
        <v>5251</v>
      </c>
    </row>
    <row r="64" spans="1:6">
      <c r="A64" s="15" t="s">
        <v>47</v>
      </c>
      <c r="B64" s="26"/>
      <c r="C64" s="26"/>
      <c r="D64" s="26"/>
      <c r="E64" s="26"/>
      <c r="F64" s="33">
        <f t="shared" si="4"/>
        <v>0</v>
      </c>
    </row>
    <row r="65" spans="1:7">
      <c r="A65" s="15" t="s">
        <v>48</v>
      </c>
      <c r="B65" s="26">
        <v>763.45</v>
      </c>
      <c r="C65" s="26">
        <v>2093.33</v>
      </c>
      <c r="D65" s="26"/>
      <c r="E65" s="26">
        <v>987</v>
      </c>
      <c r="F65" s="33">
        <f t="shared" si="4"/>
        <v>3843.7799999999997</v>
      </c>
    </row>
    <row r="66" spans="1:7">
      <c r="A66" s="15" t="s">
        <v>49</v>
      </c>
      <c r="B66" s="26">
        <v>1799.96</v>
      </c>
      <c r="C66" s="26">
        <v>1387.7</v>
      </c>
      <c r="D66" s="26">
        <v>1800</v>
      </c>
      <c r="E66" s="26">
        <v>1800</v>
      </c>
      <c r="F66" s="33">
        <f t="shared" si="4"/>
        <v>6787.66</v>
      </c>
    </row>
    <row r="67" spans="1:7">
      <c r="A67" s="15" t="s">
        <v>50</v>
      </c>
      <c r="B67" s="26">
        <v>1661.43</v>
      </c>
      <c r="C67" s="26">
        <v>309.17</v>
      </c>
      <c r="D67" s="26">
        <v>152.15</v>
      </c>
      <c r="E67" s="26">
        <v>899</v>
      </c>
      <c r="F67" s="33">
        <f t="shared" si="4"/>
        <v>3021.75</v>
      </c>
    </row>
    <row r="68" spans="1:7">
      <c r="A68" s="15" t="s">
        <v>51</v>
      </c>
      <c r="B68" s="26"/>
      <c r="C68" s="26"/>
      <c r="D68" s="26"/>
      <c r="E68" s="26">
        <v>676</v>
      </c>
      <c r="F68" s="33">
        <f t="shared" si="4"/>
        <v>676</v>
      </c>
    </row>
    <row r="69" spans="1:7">
      <c r="A69" s="15" t="s">
        <v>52</v>
      </c>
      <c r="B69" s="26">
        <v>54.47</v>
      </c>
      <c r="C69" s="26">
        <v>19.38</v>
      </c>
      <c r="D69" s="26">
        <v>1.25</v>
      </c>
      <c r="E69" s="26">
        <v>20</v>
      </c>
      <c r="F69" s="33">
        <f t="shared" si="4"/>
        <v>95.1</v>
      </c>
    </row>
    <row r="70" spans="1:7">
      <c r="A70" s="15" t="s">
        <v>53</v>
      </c>
      <c r="B70" s="26"/>
      <c r="C70" s="26"/>
      <c r="D70" s="26"/>
      <c r="E70" s="26">
        <v>130</v>
      </c>
      <c r="F70" s="33">
        <f t="shared" si="4"/>
        <v>130</v>
      </c>
    </row>
    <row r="71" spans="1:7">
      <c r="A71" s="17" t="s">
        <v>54</v>
      </c>
      <c r="B71" s="28">
        <f>SUM(B64:B70)</f>
        <v>4279.3100000000004</v>
      </c>
      <c r="C71" s="28">
        <f>SUM(C64:C70)</f>
        <v>3809.58</v>
      </c>
      <c r="D71" s="28">
        <f t="shared" ref="D71:E71" si="6">SUM(D64:D70)</f>
        <v>1953.4</v>
      </c>
      <c r="E71" s="28">
        <f t="shared" si="6"/>
        <v>4512</v>
      </c>
      <c r="F71" s="35">
        <f t="shared" si="4"/>
        <v>14554.29</v>
      </c>
    </row>
    <row r="72" spans="1:7">
      <c r="A72" s="5" t="s">
        <v>111</v>
      </c>
      <c r="B72" s="23"/>
      <c r="C72" s="23">
        <v>560</v>
      </c>
      <c r="D72" s="23"/>
      <c r="E72" s="23"/>
      <c r="F72" s="30">
        <f t="shared" si="4"/>
        <v>560</v>
      </c>
    </row>
    <row r="73" spans="1:7">
      <c r="A73" s="92" t="s">
        <v>60</v>
      </c>
      <c r="B73" s="93">
        <f>SUM(B59:B63,B71:B72)</f>
        <v>87143.51999999999</v>
      </c>
      <c r="C73" s="93">
        <f>SUM(C59:C63,C71:C72)</f>
        <v>86950.51999999999</v>
      </c>
      <c r="D73" s="93">
        <f>SUM(D59:D63,D71:D72)</f>
        <v>31413</v>
      </c>
      <c r="E73" s="93">
        <f>SUM(E59:E63,E71:E72)</f>
        <v>30746</v>
      </c>
      <c r="F73" s="94">
        <f t="shared" si="4"/>
        <v>236253.03999999998</v>
      </c>
    </row>
    <row r="74" spans="1:7">
      <c r="A74" s="11"/>
      <c r="B74" s="95"/>
      <c r="C74" s="95"/>
      <c r="D74" s="95"/>
      <c r="E74" s="95"/>
      <c r="F74" s="96"/>
    </row>
    <row r="75" spans="1:7">
      <c r="A75" s="11"/>
      <c r="B75" s="95"/>
      <c r="C75" s="95"/>
      <c r="D75" s="95"/>
      <c r="E75" s="95"/>
      <c r="F75" s="96"/>
    </row>
    <row r="76" spans="1:7">
      <c r="A76" s="76" t="s">
        <v>55</v>
      </c>
      <c r="B76" s="97">
        <f>B23-B73</f>
        <v>-11233.739999999991</v>
      </c>
      <c r="C76" s="97">
        <f>C23-C73</f>
        <v>10507.209999999992</v>
      </c>
      <c r="D76" s="97">
        <f>D23-D73</f>
        <v>54963.45</v>
      </c>
      <c r="E76" s="97">
        <f>E23-E73</f>
        <v>62504</v>
      </c>
      <c r="F76" s="97">
        <f t="shared" si="4"/>
        <v>116740.92</v>
      </c>
      <c r="G76" s="11"/>
    </row>
    <row r="77" spans="1:7">
      <c r="B77" s="1"/>
      <c r="C77" s="1"/>
      <c r="D77" s="1"/>
      <c r="E77" s="1"/>
      <c r="F77" s="1"/>
      <c r="G77" s="11"/>
    </row>
    <row r="78" spans="1:7">
      <c r="B78" s="1"/>
      <c r="C78" s="1"/>
      <c r="D78" s="1"/>
      <c r="E78" s="1"/>
      <c r="F78" s="1"/>
      <c r="G78" s="11"/>
    </row>
    <row r="79" spans="1:7">
      <c r="A79" s="98" t="s">
        <v>103</v>
      </c>
      <c r="B79" s="99"/>
      <c r="C79" s="99"/>
      <c r="D79" s="99"/>
      <c r="E79" s="99"/>
      <c r="F79" s="100"/>
      <c r="G79" s="11"/>
    </row>
    <row r="80" spans="1:7">
      <c r="F80" s="36"/>
    </row>
  </sheetData>
  <mergeCells count="9">
    <mergeCell ref="A79:F79"/>
    <mergeCell ref="A1:F1"/>
    <mergeCell ref="A2:F2"/>
    <mergeCell ref="A3:F3"/>
    <mergeCell ref="A6:F6"/>
    <mergeCell ref="A16:F16"/>
    <mergeCell ref="A26:F26"/>
    <mergeCell ref="A27:F27"/>
    <mergeCell ref="A60:F60"/>
  </mergeCells>
  <phoneticPr fontId="8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DFEC-7EA1-B147-972E-051F0F86D8DA}">
  <dimension ref="A1:H59"/>
  <sheetViews>
    <sheetView topLeftCell="A31" zoomScale="150" workbookViewId="0">
      <selection activeCell="A59" sqref="A59:E59"/>
    </sheetView>
  </sheetViews>
  <sheetFormatPr baseColWidth="10" defaultColWidth="8.83203125" defaultRowHeight="15"/>
  <cols>
    <col min="1" max="1" width="33.1640625" style="1" customWidth="1"/>
    <col min="2" max="5" width="13" style="54" customWidth="1"/>
    <col min="6" max="16384" width="8.83203125" style="1"/>
  </cols>
  <sheetData>
    <row r="1" spans="1:8" ht="21">
      <c r="A1" s="68" t="s">
        <v>56</v>
      </c>
      <c r="B1" s="68"/>
      <c r="C1" s="68"/>
      <c r="D1" s="68"/>
      <c r="E1" s="68"/>
    </row>
    <row r="2" spans="1:8" ht="21">
      <c r="A2" s="68" t="s">
        <v>57</v>
      </c>
      <c r="B2" s="68"/>
      <c r="C2" s="68"/>
      <c r="D2" s="68"/>
      <c r="E2" s="68"/>
    </row>
    <row r="3" spans="1:8">
      <c r="A3" s="70" t="s">
        <v>112</v>
      </c>
      <c r="B3" s="70"/>
      <c r="C3" s="70"/>
      <c r="D3" s="70"/>
      <c r="E3" s="70"/>
    </row>
    <row r="4" spans="1:8">
      <c r="A4" s="64"/>
      <c r="B4" s="55"/>
      <c r="C4" s="55"/>
      <c r="D4" s="55"/>
      <c r="E4" s="55"/>
    </row>
    <row r="5" spans="1:8">
      <c r="A5" s="66" t="s">
        <v>58</v>
      </c>
      <c r="B5" s="38" t="s">
        <v>104</v>
      </c>
      <c r="C5" s="38" t="s">
        <v>105</v>
      </c>
      <c r="D5" s="38" t="s">
        <v>106</v>
      </c>
      <c r="E5" s="38" t="s">
        <v>107</v>
      </c>
    </row>
    <row r="6" spans="1:8">
      <c r="A6" s="18" t="s">
        <v>102</v>
      </c>
      <c r="B6" s="45"/>
      <c r="C6" s="45"/>
      <c r="D6" s="45"/>
      <c r="E6" s="62"/>
    </row>
    <row r="7" spans="1:8">
      <c r="A7" s="10" t="s">
        <v>101</v>
      </c>
      <c r="B7" s="39"/>
      <c r="C7" s="39"/>
      <c r="D7" s="39"/>
      <c r="E7" s="56"/>
    </row>
    <row r="8" spans="1:8">
      <c r="A8" s="4" t="s">
        <v>100</v>
      </c>
      <c r="B8" s="40"/>
      <c r="C8" s="40"/>
      <c r="D8" s="40"/>
      <c r="E8" s="57"/>
    </row>
    <row r="9" spans="1:8">
      <c r="A9" s="5" t="s">
        <v>114</v>
      </c>
      <c r="B9" s="41">
        <v>31870.41</v>
      </c>
      <c r="C9" s="41">
        <v>121516.44</v>
      </c>
      <c r="D9" s="41">
        <v>12689.19</v>
      </c>
      <c r="E9" s="58">
        <v>12689.19</v>
      </c>
    </row>
    <row r="10" spans="1:8">
      <c r="A10" s="5" t="s">
        <v>113</v>
      </c>
      <c r="B10" s="41">
        <v>337.62</v>
      </c>
      <c r="C10" s="41">
        <v>264.8</v>
      </c>
      <c r="D10" s="41">
        <v>100070.58</v>
      </c>
      <c r="E10" s="58">
        <v>100070.58</v>
      </c>
      <c r="H10" s="3"/>
    </row>
    <row r="11" spans="1:8">
      <c r="A11" s="4" t="s">
        <v>99</v>
      </c>
      <c r="B11" s="40">
        <v>7564.75</v>
      </c>
      <c r="C11" s="40">
        <v>25083.75</v>
      </c>
      <c r="D11" s="40">
        <v>26037.82</v>
      </c>
      <c r="E11" s="57">
        <v>26037.82</v>
      </c>
    </row>
    <row r="12" spans="1:8">
      <c r="A12" s="5" t="s">
        <v>98</v>
      </c>
      <c r="B12" s="41">
        <v>2686.17</v>
      </c>
      <c r="C12" s="41">
        <v>13390.77</v>
      </c>
      <c r="D12" s="41">
        <v>11454.76</v>
      </c>
      <c r="E12" s="58">
        <v>11454.76</v>
      </c>
    </row>
    <row r="13" spans="1:8">
      <c r="A13" s="6" t="s">
        <v>97</v>
      </c>
      <c r="B13" s="42">
        <v>4918.8</v>
      </c>
      <c r="C13" s="42">
        <v>6056.17</v>
      </c>
      <c r="D13" s="42">
        <v>8513.9699999999993</v>
      </c>
      <c r="E13" s="59">
        <v>8513.9699999999993</v>
      </c>
    </row>
    <row r="14" spans="1:8">
      <c r="A14" s="5" t="s">
        <v>115</v>
      </c>
      <c r="B14" s="41">
        <v>3000</v>
      </c>
      <c r="C14" s="41">
        <v>3000</v>
      </c>
      <c r="D14" s="41">
        <v>3000</v>
      </c>
      <c r="E14" s="58">
        <v>3000</v>
      </c>
    </row>
    <row r="15" spans="1:8">
      <c r="A15" s="5" t="s">
        <v>96</v>
      </c>
      <c r="B15" s="41">
        <f>SUM(B9:B14)</f>
        <v>50377.75</v>
      </c>
      <c r="C15" s="41">
        <f t="shared" ref="C15:E15" si="0">SUM(C9:C14)</f>
        <v>169311.93</v>
      </c>
      <c r="D15" s="41">
        <f t="shared" si="0"/>
        <v>161766.32</v>
      </c>
      <c r="E15" s="58">
        <f t="shared" si="0"/>
        <v>161766.32</v>
      </c>
      <c r="F15" s="2"/>
    </row>
    <row r="16" spans="1:8">
      <c r="A16" s="4" t="s">
        <v>95</v>
      </c>
      <c r="B16" s="40"/>
      <c r="C16" s="40"/>
      <c r="D16" s="40"/>
      <c r="E16" s="57"/>
    </row>
    <row r="17" spans="1:5">
      <c r="A17" s="7" t="s">
        <v>94</v>
      </c>
      <c r="B17" s="43">
        <v>0</v>
      </c>
      <c r="C17" s="43">
        <v>0</v>
      </c>
      <c r="D17" s="43">
        <v>0</v>
      </c>
      <c r="E17" s="60">
        <v>0</v>
      </c>
    </row>
    <row r="18" spans="1:5">
      <c r="A18" s="4" t="s">
        <v>93</v>
      </c>
      <c r="B18" s="40">
        <f>SUM(B16:B17)</f>
        <v>0</v>
      </c>
      <c r="C18" s="40">
        <f t="shared" ref="C18:E18" si="1">SUM(C16:C17)</f>
        <v>0</v>
      </c>
      <c r="D18" s="40">
        <f t="shared" si="1"/>
        <v>0</v>
      </c>
      <c r="E18" s="57">
        <f t="shared" si="1"/>
        <v>0</v>
      </c>
    </row>
    <row r="19" spans="1:5">
      <c r="A19" s="5" t="s">
        <v>92</v>
      </c>
      <c r="B19" s="41">
        <v>0</v>
      </c>
      <c r="C19" s="41">
        <v>0</v>
      </c>
      <c r="D19" s="41">
        <v>0</v>
      </c>
      <c r="E19" s="58">
        <v>0</v>
      </c>
    </row>
    <row r="20" spans="1:5" ht="16" thickBot="1">
      <c r="A20" s="8" t="s">
        <v>91</v>
      </c>
      <c r="B20" s="44">
        <v>0</v>
      </c>
      <c r="C20" s="44">
        <v>5031</v>
      </c>
      <c r="D20" s="44">
        <v>6031</v>
      </c>
      <c r="E20" s="61">
        <v>6031</v>
      </c>
    </row>
    <row r="21" spans="1:5" ht="16" thickTop="1">
      <c r="A21" s="10" t="s">
        <v>90</v>
      </c>
      <c r="B21" s="39">
        <f>SUM(B15,B18:B20)</f>
        <v>50377.75</v>
      </c>
      <c r="C21" s="39">
        <f t="shared" ref="C21:E21" si="2">SUM(C15,C18:C20)</f>
        <v>174342.93</v>
      </c>
      <c r="D21" s="39">
        <f t="shared" si="2"/>
        <v>167797.32</v>
      </c>
      <c r="E21" s="56">
        <f t="shared" si="2"/>
        <v>167797.32</v>
      </c>
    </row>
    <row r="22" spans="1:5">
      <c r="A22" s="18" t="s">
        <v>89</v>
      </c>
      <c r="B22" s="45">
        <f>B21</f>
        <v>50377.75</v>
      </c>
      <c r="C22" s="45">
        <f t="shared" ref="C22:E22" si="3">C21</f>
        <v>174342.93</v>
      </c>
      <c r="D22" s="45">
        <f t="shared" si="3"/>
        <v>167797.32</v>
      </c>
      <c r="E22" s="62">
        <f t="shared" si="3"/>
        <v>167797.32</v>
      </c>
    </row>
    <row r="23" spans="1:5">
      <c r="A23" s="5"/>
      <c r="B23" s="41"/>
      <c r="C23" s="41"/>
      <c r="D23" s="41"/>
      <c r="E23" s="58"/>
    </row>
    <row r="24" spans="1:5">
      <c r="A24" s="18" t="s">
        <v>88</v>
      </c>
      <c r="B24" s="45"/>
      <c r="C24" s="45"/>
      <c r="D24" s="45"/>
      <c r="E24" s="62"/>
    </row>
    <row r="25" spans="1:5">
      <c r="A25" s="10" t="s">
        <v>87</v>
      </c>
      <c r="B25" s="39"/>
      <c r="C25" s="39"/>
      <c r="D25" s="39"/>
      <c r="E25" s="56"/>
    </row>
    <row r="26" spans="1:5">
      <c r="A26" s="4" t="s">
        <v>86</v>
      </c>
      <c r="B26" s="40"/>
      <c r="C26" s="40"/>
      <c r="D26" s="40"/>
      <c r="E26" s="57"/>
    </row>
    <row r="27" spans="1:5">
      <c r="A27" s="5" t="s">
        <v>85</v>
      </c>
      <c r="B27" s="41"/>
      <c r="C27" s="41"/>
      <c r="D27" s="41"/>
      <c r="E27" s="58"/>
    </row>
    <row r="28" spans="1:5">
      <c r="A28" s="4" t="s">
        <v>84</v>
      </c>
      <c r="B28" s="40">
        <v>1161.48</v>
      </c>
      <c r="C28" s="40">
        <v>355.23</v>
      </c>
      <c r="D28" s="40">
        <v>348.82</v>
      </c>
      <c r="E28" s="57">
        <v>348.82</v>
      </c>
    </row>
    <row r="29" spans="1:5">
      <c r="A29" s="5" t="s">
        <v>83</v>
      </c>
      <c r="B29" s="41">
        <v>14995.99</v>
      </c>
      <c r="C29" s="41">
        <v>14874.45</v>
      </c>
      <c r="D29" s="41">
        <v>14831.91</v>
      </c>
      <c r="E29" s="58">
        <v>14831.91</v>
      </c>
    </row>
    <row r="30" spans="1:5">
      <c r="A30" s="4" t="s">
        <v>82</v>
      </c>
      <c r="B30" s="40">
        <v>6069.73</v>
      </c>
      <c r="C30" s="40">
        <v>746.64</v>
      </c>
      <c r="D30" s="40">
        <v>-1175.53</v>
      </c>
      <c r="E30" s="57">
        <v>-1175.53</v>
      </c>
    </row>
    <row r="31" spans="1:5">
      <c r="A31" s="12" t="s">
        <v>81</v>
      </c>
      <c r="B31" s="46">
        <v>22705.96</v>
      </c>
      <c r="C31" s="46">
        <v>16042.89</v>
      </c>
      <c r="D31" s="46">
        <v>16042.89</v>
      </c>
      <c r="E31" s="46">
        <v>16042.89</v>
      </c>
    </row>
    <row r="32" spans="1:5">
      <c r="A32" s="13" t="s">
        <v>80</v>
      </c>
      <c r="B32" s="47">
        <v>-800</v>
      </c>
      <c r="C32" s="47">
        <v>-800</v>
      </c>
      <c r="D32" s="47">
        <v>-800</v>
      </c>
      <c r="E32" s="47">
        <v>-800</v>
      </c>
    </row>
    <row r="33" spans="1:5">
      <c r="A33" s="12" t="s">
        <v>79</v>
      </c>
      <c r="B33" s="46">
        <v>2580</v>
      </c>
      <c r="C33" s="46">
        <v>2580</v>
      </c>
      <c r="D33" s="46">
        <v>2580</v>
      </c>
      <c r="E33" s="46">
        <v>2580</v>
      </c>
    </row>
    <row r="34" spans="1:5">
      <c r="A34" s="19" t="s">
        <v>78</v>
      </c>
      <c r="B34" s="48">
        <f>SUM(B28:B33)</f>
        <v>46713.159999999996</v>
      </c>
      <c r="C34" s="48">
        <f t="shared" ref="C34:E34" si="4">SUM(C28:C33)</f>
        <v>33799.21</v>
      </c>
      <c r="D34" s="48">
        <f t="shared" si="4"/>
        <v>31828.089999999997</v>
      </c>
      <c r="E34" s="48">
        <f t="shared" si="4"/>
        <v>31828.089999999997</v>
      </c>
    </row>
    <row r="35" spans="1:5">
      <c r="A35" s="12" t="s">
        <v>77</v>
      </c>
      <c r="B35" s="46"/>
      <c r="C35" s="46"/>
      <c r="D35" s="46"/>
      <c r="E35" s="46"/>
    </row>
    <row r="36" spans="1:5" ht="25">
      <c r="A36" s="13" t="s">
        <v>76</v>
      </c>
      <c r="B36" s="47">
        <v>3151.15</v>
      </c>
      <c r="C36" s="47">
        <v>9016.56</v>
      </c>
      <c r="D36" s="47">
        <v>10035.09</v>
      </c>
      <c r="E36" s="47">
        <v>10035.09</v>
      </c>
    </row>
    <row r="37" spans="1:5">
      <c r="A37" s="12" t="s">
        <v>75</v>
      </c>
      <c r="B37" s="46">
        <v>1332.81</v>
      </c>
      <c r="C37" s="46">
        <v>3733.05</v>
      </c>
      <c r="D37" s="46">
        <v>3733.05</v>
      </c>
      <c r="E37" s="46">
        <v>3733.05</v>
      </c>
    </row>
    <row r="38" spans="1:5">
      <c r="A38" s="13" t="s">
        <v>74</v>
      </c>
      <c r="B38" s="47">
        <v>0</v>
      </c>
      <c r="C38" s="47">
        <v>0</v>
      </c>
      <c r="D38" s="47">
        <v>0</v>
      </c>
      <c r="E38" s="47">
        <v>0</v>
      </c>
    </row>
    <row r="39" spans="1:5">
      <c r="A39" s="12" t="s">
        <v>73</v>
      </c>
      <c r="B39" s="46">
        <v>0</v>
      </c>
      <c r="C39" s="46">
        <v>0</v>
      </c>
      <c r="D39" s="46">
        <v>0</v>
      </c>
      <c r="E39" s="46">
        <v>0</v>
      </c>
    </row>
    <row r="40" spans="1:5">
      <c r="A40" s="37" t="s">
        <v>72</v>
      </c>
      <c r="B40" s="49">
        <v>0</v>
      </c>
      <c r="C40" s="49">
        <v>0</v>
      </c>
      <c r="D40" s="49">
        <v>0</v>
      </c>
      <c r="E40" s="49">
        <v>0</v>
      </c>
    </row>
    <row r="41" spans="1:5">
      <c r="A41" s="12" t="s">
        <v>71</v>
      </c>
      <c r="B41" s="46">
        <f>SUM(B36:B40)</f>
        <v>4483.96</v>
      </c>
      <c r="C41" s="46">
        <f t="shared" ref="C41:E41" si="5">SUM(C36:C40)</f>
        <v>12749.61</v>
      </c>
      <c r="D41" s="46">
        <f t="shared" si="5"/>
        <v>13768.14</v>
      </c>
      <c r="E41" s="46">
        <f t="shared" si="5"/>
        <v>13768.14</v>
      </c>
    </row>
    <row r="42" spans="1:5">
      <c r="A42" s="19" t="s">
        <v>70</v>
      </c>
      <c r="B42" s="48">
        <f>B34+B41</f>
        <v>51197.119999999995</v>
      </c>
      <c r="C42" s="48">
        <f t="shared" ref="C42:E42" si="6">C34+C41</f>
        <v>46548.82</v>
      </c>
      <c r="D42" s="48">
        <f t="shared" si="6"/>
        <v>45596.229999999996</v>
      </c>
      <c r="E42" s="48">
        <f t="shared" si="6"/>
        <v>45596.229999999996</v>
      </c>
    </row>
    <row r="43" spans="1:5">
      <c r="A43" s="12"/>
      <c r="B43" s="46"/>
      <c r="C43" s="46"/>
      <c r="D43" s="46"/>
      <c r="E43" s="46"/>
    </row>
    <row r="44" spans="1:5">
      <c r="A44" s="4" t="s">
        <v>116</v>
      </c>
      <c r="B44" s="40"/>
      <c r="C44" s="40"/>
      <c r="D44" s="40"/>
      <c r="E44" s="57"/>
    </row>
    <row r="45" spans="1:5">
      <c r="A45" s="12" t="s">
        <v>118</v>
      </c>
      <c r="B45" s="46">
        <v>0</v>
      </c>
      <c r="C45" s="46">
        <v>150900</v>
      </c>
      <c r="D45" s="46">
        <v>150900</v>
      </c>
      <c r="E45" s="46">
        <v>150900</v>
      </c>
    </row>
    <row r="46" spans="1:5">
      <c r="A46" s="19" t="s">
        <v>117</v>
      </c>
      <c r="B46" s="48">
        <f>SUM(B44:B45)</f>
        <v>0</v>
      </c>
      <c r="C46" s="48">
        <f t="shared" ref="C46:E46" si="7">SUM(C44:C45)</f>
        <v>150900</v>
      </c>
      <c r="D46" s="48">
        <f t="shared" si="7"/>
        <v>150900</v>
      </c>
      <c r="E46" s="48">
        <f t="shared" si="7"/>
        <v>150900</v>
      </c>
    </row>
    <row r="47" spans="1:5">
      <c r="A47" s="20" t="s">
        <v>69</v>
      </c>
      <c r="B47" s="50">
        <f>B42+B46</f>
        <v>51197.119999999995</v>
      </c>
      <c r="C47" s="50">
        <f t="shared" ref="C47:E47" si="8">C42+C46</f>
        <v>197448.82</v>
      </c>
      <c r="D47" s="50">
        <f t="shared" si="8"/>
        <v>196496.22999999998</v>
      </c>
      <c r="E47" s="50">
        <f t="shared" si="8"/>
        <v>196496.22999999998</v>
      </c>
    </row>
    <row r="48" spans="1:5">
      <c r="A48" s="12"/>
      <c r="B48" s="46"/>
      <c r="C48" s="46"/>
      <c r="D48" s="46"/>
      <c r="E48" s="46"/>
    </row>
    <row r="49" spans="1:5">
      <c r="A49" s="21" t="s">
        <v>68</v>
      </c>
      <c r="B49" s="51"/>
      <c r="C49" s="51"/>
      <c r="D49" s="51"/>
      <c r="E49" s="51"/>
    </row>
    <row r="50" spans="1:5">
      <c r="A50" s="13" t="s">
        <v>67</v>
      </c>
      <c r="B50" s="47">
        <v>-24638.959999999999</v>
      </c>
      <c r="C50" s="47">
        <v>-24638.959999999999</v>
      </c>
      <c r="D50" s="47">
        <v>-24638.959999999999</v>
      </c>
      <c r="E50" s="47">
        <v>-24638.959999999999</v>
      </c>
    </row>
    <row r="51" spans="1:5">
      <c r="A51" s="12" t="s">
        <v>66</v>
      </c>
      <c r="B51" s="46">
        <v>11525.4</v>
      </c>
      <c r="C51" s="46">
        <v>11525.4</v>
      </c>
      <c r="D51" s="46">
        <v>11525.4</v>
      </c>
      <c r="E51" s="46">
        <v>11525.4</v>
      </c>
    </row>
    <row r="52" spans="1:5">
      <c r="A52" s="12" t="s">
        <v>119</v>
      </c>
      <c r="B52" s="46"/>
      <c r="C52" s="46">
        <v>-130</v>
      </c>
      <c r="D52" s="46">
        <v>-130</v>
      </c>
      <c r="E52" s="46">
        <v>-130</v>
      </c>
    </row>
    <row r="53" spans="1:5">
      <c r="A53" s="13" t="s">
        <v>65</v>
      </c>
      <c r="B53" s="47">
        <v>9692.7199999999993</v>
      </c>
      <c r="C53" s="47">
        <v>9692.7199999999993</v>
      </c>
      <c r="D53" s="47">
        <v>9692.7199999999993</v>
      </c>
      <c r="E53" s="47">
        <v>9692.7199999999993</v>
      </c>
    </row>
    <row r="54" spans="1:5">
      <c r="A54" s="12" t="s">
        <v>64</v>
      </c>
      <c r="B54" s="46">
        <v>-14277.34</v>
      </c>
      <c r="C54" s="46">
        <v>-14277.34</v>
      </c>
      <c r="D54" s="46">
        <v>-14277.34</v>
      </c>
      <c r="E54" s="46">
        <v>-14277.34</v>
      </c>
    </row>
    <row r="55" spans="1:5">
      <c r="A55" s="13" t="s">
        <v>63</v>
      </c>
      <c r="B55" s="47">
        <v>16878.810000000001</v>
      </c>
      <c r="C55" s="47">
        <v>-5277.71</v>
      </c>
      <c r="D55" s="47">
        <v>-10870.73</v>
      </c>
      <c r="E55" s="47">
        <v>-10870.73</v>
      </c>
    </row>
    <row r="56" spans="1:5">
      <c r="A56" s="20" t="s">
        <v>62</v>
      </c>
      <c r="B56" s="52">
        <f>SUM(B50:B55)</f>
        <v>-819.36999999999898</v>
      </c>
      <c r="C56" s="52">
        <f t="shared" ref="C56:E56" si="9">SUM(C50:C55)</f>
        <v>-23105.89</v>
      </c>
      <c r="D56" s="52">
        <f t="shared" si="9"/>
        <v>-28698.91</v>
      </c>
      <c r="E56" s="52">
        <f t="shared" si="9"/>
        <v>-28698.91</v>
      </c>
    </row>
    <row r="57" spans="1:5">
      <c r="A57" s="12"/>
      <c r="B57" s="46"/>
      <c r="C57" s="46"/>
      <c r="D57" s="46"/>
      <c r="E57" s="46"/>
    </row>
    <row r="58" spans="1:5">
      <c r="A58" s="14" t="s">
        <v>61</v>
      </c>
      <c r="B58" s="53">
        <f>B47+B56</f>
        <v>50377.75</v>
      </c>
      <c r="C58" s="53">
        <f t="shared" ref="C58:E58" si="10">C47+C56</f>
        <v>174342.93</v>
      </c>
      <c r="D58" s="53">
        <f t="shared" si="10"/>
        <v>167797.31999999998</v>
      </c>
      <c r="E58" s="53">
        <f t="shared" si="10"/>
        <v>167797.31999999998</v>
      </c>
    </row>
    <row r="59" spans="1:5">
      <c r="A59" s="71" t="s">
        <v>120</v>
      </c>
      <c r="B59" s="72"/>
      <c r="C59" s="72"/>
      <c r="D59" s="72"/>
      <c r="E59" s="72"/>
    </row>
  </sheetData>
  <mergeCells count="4">
    <mergeCell ref="A1:E1"/>
    <mergeCell ref="A2:E2"/>
    <mergeCell ref="A3:E3"/>
    <mergeCell ref="A59:E5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Profit and Loss 2020</vt:lpstr>
      <vt:lpstr>Balance Sheet 2020</vt:lpstr>
      <vt:lpstr>'Balance Sheet 2020'!Print_Area</vt:lpstr>
      <vt:lpstr>'Profit and Loss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Klice</cp:lastModifiedBy>
  <cp:lastPrinted>2020-08-27T03:21:24Z</cp:lastPrinted>
  <dcterms:created xsi:type="dcterms:W3CDTF">2020-07-07T22:56:16Z</dcterms:created>
  <dcterms:modified xsi:type="dcterms:W3CDTF">2020-08-29T21:52:33Z</dcterms:modified>
</cp:coreProperties>
</file>