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__users__\__management__\real_enterprise\base\"/>
    </mc:Choice>
  </mc:AlternateContent>
  <xr:revisionPtr revIDLastSave="0" documentId="13_ncr:1_{F814DF36-3DCF-4B7B-BEFD-F5B559AB62D3}" xr6:coauthVersionLast="36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INVENTORY" sheetId="1" r:id="rId1"/>
    <sheet name="MAIN_PRODUCT" sheetId="7" r:id="rId2"/>
    <sheet name="LAPTOP MOVEMENTS" sheetId="11" r:id="rId3"/>
    <sheet name="CATALOG" sheetId="8" r:id="rId4"/>
    <sheet name="FREEBIES SET" sheetId="9" r:id="rId5"/>
    <sheet name="ADD ONS" sheetId="10" r:id="rId6"/>
    <sheet name="INVENTORY BRAND" sheetId="3" state="hidden" r:id="rId7"/>
    <sheet name="INVENTORY TYPE" sheetId="2" state="hidden" r:id="rId8"/>
    <sheet name="SPECS" sheetId="4" state="hidden" r:id="rId9"/>
    <sheet name="VARIANT" sheetId="6" state="hidden" r:id="rId10"/>
    <sheet name="DATE" sheetId="5" state="hidden" r:id="rId11"/>
  </sheets>
  <definedNames>
    <definedName name="NAMES_BRAND">OFFSET(_TBL_BRAND[NAME], 0, 0, COUNTA(_TBL_BRAND[NAME]), 1)</definedName>
    <definedName name="NAMES_INVENTORY">OFFSET(_TBL_INVENTORY[NAME], 0, 0, COUNTA(_TBL_INVENTORY[NAME]), 1)</definedName>
    <definedName name="NAMES_INVENTORY_TYPE">OFFSET(_TBL_INVENTORY_TYPE[NAME], 0, 0, COUNTA(_TBL_INVENTORY_TYPE[NAME]), 1)</definedName>
    <definedName name="NAMES_SPECS">OFFSET(_TBL_SPECS[NAME], 0, 0, COUNTA(_TBL_SPECS[NAME]), 1)</definedName>
    <definedName name="NAMES_VARIANT">OFFSET(_TBL_VARIANT[NAME], 0, 0, COUNTA(_TBL_VARIANT[NAME]), 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9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3" i="1" l="1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F6" i="5" l="1"/>
  <c r="F9" i="5"/>
  <c r="F4" i="5"/>
  <c r="F5" i="5"/>
  <c r="F8" i="5"/>
  <c r="F3" i="5"/>
  <c r="F7" i="5"/>
</calcChain>
</file>

<file path=xl/sharedStrings.xml><?xml version="1.0" encoding="utf-8"?>
<sst xmlns="http://schemas.openxmlformats.org/spreadsheetml/2006/main" count="460" uniqueCount="138">
  <si>
    <t>ID</t>
  </si>
  <si>
    <t>NAME</t>
  </si>
  <si>
    <t>TYPE</t>
  </si>
  <si>
    <t>CODE</t>
  </si>
  <si>
    <t>Laptop</t>
  </si>
  <si>
    <t>INVENTORY</t>
  </si>
  <si>
    <t>INVENTORY TYPE</t>
  </si>
  <si>
    <t>LAPTOP</t>
  </si>
  <si>
    <t>BRAND</t>
  </si>
  <si>
    <t>SPECS</t>
  </si>
  <si>
    <t>PC Parts</t>
  </si>
  <si>
    <t>PCPARTS</t>
  </si>
  <si>
    <t>ACER</t>
  </si>
  <si>
    <t>ASUS</t>
  </si>
  <si>
    <t>DELL</t>
  </si>
  <si>
    <t>HP</t>
  </si>
  <si>
    <t>LENOVO</t>
  </si>
  <si>
    <t>DATE</t>
  </si>
  <si>
    <t>START_DATE</t>
  </si>
  <si>
    <t>END_DATE</t>
  </si>
  <si>
    <t>DAYS_COUNT</t>
  </si>
  <si>
    <t>Current Date</t>
  </si>
  <si>
    <t>Previous Date</t>
  </si>
  <si>
    <t>Current Week</t>
  </si>
  <si>
    <t>Previous Week</t>
  </si>
  <si>
    <t>Current Month</t>
  </si>
  <si>
    <t>Previous Month</t>
  </si>
  <si>
    <t>Current Year</t>
  </si>
  <si>
    <t>Custom</t>
  </si>
  <si>
    <t>I</t>
  </si>
  <si>
    <t>VARIANT</t>
  </si>
  <si>
    <t>4 / 16</t>
  </si>
  <si>
    <t>2 / 16</t>
  </si>
  <si>
    <t>4 / 32</t>
  </si>
  <si>
    <t>REGULAR</t>
  </si>
  <si>
    <t>TOUCHSCREEN</t>
  </si>
  <si>
    <t>14'</t>
  </si>
  <si>
    <t>TOUCH &amp; FLIP</t>
  </si>
  <si>
    <t>8 / 128</t>
  </si>
  <si>
    <t>Intel i3</t>
  </si>
  <si>
    <t>Intel i5</t>
  </si>
  <si>
    <t>Ryzen 3</t>
  </si>
  <si>
    <t>Ryzen 5</t>
  </si>
  <si>
    <t>8 / 256</t>
  </si>
  <si>
    <t>CTL</t>
  </si>
  <si>
    <t>4 / 64</t>
  </si>
  <si>
    <t>8 / 32</t>
  </si>
  <si>
    <t>4 / 128</t>
  </si>
  <si>
    <t>Macbook</t>
  </si>
  <si>
    <t>Fujitsu</t>
  </si>
  <si>
    <t>Avgo</t>
  </si>
  <si>
    <t>Toshiba</t>
  </si>
  <si>
    <t>Nec</t>
  </si>
  <si>
    <t>Intel i7</t>
  </si>
  <si>
    <t>Computer Table</t>
  </si>
  <si>
    <t>Keyboard/Mouse</t>
  </si>
  <si>
    <t>Large Mouse pad</t>
  </si>
  <si>
    <t>Wifi-dongle</t>
  </si>
  <si>
    <t>Speaker</t>
  </si>
  <si>
    <t>Webcam</t>
  </si>
  <si>
    <t>VGA</t>
  </si>
  <si>
    <t>Power Cord</t>
  </si>
  <si>
    <t>Laptop Table</t>
  </si>
  <si>
    <t>Mouse</t>
  </si>
  <si>
    <t>Mouse Pad</t>
  </si>
  <si>
    <t>P47 Headphone</t>
  </si>
  <si>
    <t>Laptop Stand</t>
  </si>
  <si>
    <t>Laptop Brush</t>
  </si>
  <si>
    <t>Laptop Bag</t>
  </si>
  <si>
    <t>Stylus Pen</t>
  </si>
  <si>
    <t>SD Card</t>
  </si>
  <si>
    <t>Mic Stand</t>
  </si>
  <si>
    <t>B. Keyboard/M.</t>
  </si>
  <si>
    <t>AVR</t>
  </si>
  <si>
    <t>S.Earphones</t>
  </si>
  <si>
    <t>Powerbank</t>
  </si>
  <si>
    <t>Cool Pad</t>
  </si>
  <si>
    <t>Vacuum Cleaner</t>
  </si>
  <si>
    <t>S.Neckband</t>
  </si>
  <si>
    <t>Selfie Stick</t>
  </si>
  <si>
    <t>W.Speaker B.</t>
  </si>
  <si>
    <t>Micro Stand</t>
  </si>
  <si>
    <t>Extra Base Sony</t>
  </si>
  <si>
    <t>Card Reader</t>
  </si>
  <si>
    <t>TV Box</t>
  </si>
  <si>
    <t>Dynamic S.</t>
  </si>
  <si>
    <t>I Karaoke Box Big</t>
  </si>
  <si>
    <t>I Karaoke Box Small</t>
  </si>
  <si>
    <t>Oudio Bop 12.5</t>
  </si>
  <si>
    <t>Oudio Bop 8.5x3</t>
  </si>
  <si>
    <t>Oudio Bop 8.5x2</t>
  </si>
  <si>
    <t>Big Box</t>
  </si>
  <si>
    <t>Small Box</t>
  </si>
  <si>
    <t>Echo Bag</t>
  </si>
  <si>
    <t>Paper Cutter</t>
  </si>
  <si>
    <t>Laminator</t>
  </si>
  <si>
    <t>1080p Sports Cam</t>
  </si>
  <si>
    <t>Helmet</t>
  </si>
  <si>
    <t>Cherry Mobile</t>
  </si>
  <si>
    <t>4th Gen</t>
  </si>
  <si>
    <t>Sytem</t>
  </si>
  <si>
    <t>System</t>
  </si>
  <si>
    <t>Monitor</t>
  </si>
  <si>
    <t>SPEAKERS|MOBILE PHONE|Etc…</t>
  </si>
  <si>
    <t>Printers</t>
  </si>
  <si>
    <t>PRINTER</t>
  </si>
  <si>
    <t>TS 207</t>
  </si>
  <si>
    <t>MG 3070 S</t>
  </si>
  <si>
    <t>MG 2570 S</t>
  </si>
  <si>
    <t>G 2021</t>
  </si>
  <si>
    <t>L 121</t>
  </si>
  <si>
    <t>Brother 3420 W</t>
  </si>
  <si>
    <t>Add Ons</t>
  </si>
  <si>
    <t>Charger</t>
  </si>
  <si>
    <t>Column4</t>
  </si>
  <si>
    <t>Column5</t>
  </si>
  <si>
    <t>Column6</t>
  </si>
  <si>
    <t>PRODUCT NAME</t>
  </si>
  <si>
    <t>DEFAULT PRICE</t>
  </si>
  <si>
    <t>DELL REGULAR 4 / 16</t>
  </si>
  <si>
    <t>HP REGULAR 4 / 16</t>
  </si>
  <si>
    <t>INVENTORY ID</t>
  </si>
  <si>
    <t>FREEBIES NAME</t>
  </si>
  <si>
    <t>8 Freebies</t>
  </si>
  <si>
    <t>Mix And Match  Helmet</t>
  </si>
  <si>
    <t>Mix And Match  Action Cam</t>
  </si>
  <si>
    <t>Mix And Match  Cherry Mobile</t>
  </si>
  <si>
    <t>ADD ON NAME</t>
  </si>
  <si>
    <t>ADD ON PRICE</t>
  </si>
  <si>
    <t>FREEBIES SET ID</t>
  </si>
  <si>
    <t>DELL REGULAR 2 / 16</t>
  </si>
  <si>
    <t>Column1</t>
  </si>
  <si>
    <t>CHROME OS</t>
  </si>
  <si>
    <t>WINDOWS</t>
  </si>
  <si>
    <t>BACKJOB</t>
  </si>
  <si>
    <t>COST</t>
  </si>
  <si>
    <t>PRINTER SET</t>
  </si>
  <si>
    <t>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</si>
</sst>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/>
      <bottom style="thin">
        <color rgb="FF9BC2E6"/>
      </bottom>
      <diagonal/>
    </border>
    <border>
      <left/>
      <right/>
      <top style="thin">
        <color rgb="FF9BC2E6"/>
      </top>
      <bottom/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0" fontId="4" fillId="3" borderId="9" xfId="0" applyFont="1" applyFill="1" applyBorder="1"/>
    <xf numFmtId="0" fontId="4" fillId="0" borderId="9" xfId="0" applyFont="1" applyBorder="1"/>
    <xf numFmtId="0" fontId="3" fillId="2" borderId="10" xfId="0" applyFont="1" applyFill="1" applyBorder="1"/>
    <xf numFmtId="0" fontId="4" fillId="3" borderId="11" xfId="0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vertical="top"/>
    </xf>
    <xf numFmtId="0" fontId="4" fillId="0" borderId="12" xfId="0" applyFont="1" applyBorder="1"/>
    <xf numFmtId="0" fontId="4" fillId="3" borderId="12" xfId="0" applyFont="1" applyFill="1" applyBorder="1"/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</font>
      <alignment horizontal="general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numFmt numFmtId="19" formatCode="m/d/yyyy"/>
    </dxf>
    <dxf>
      <numFmt numFmtId="30" formatCode="@"/>
    </dxf>
    <dxf>
      <numFmt numFmtId="30" formatCode="@"/>
    </dxf>
    <dxf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5B9BD5"/>
          <bgColor rgb="FF5B9BD5"/>
        </patternFill>
      </fill>
    </dxf>
    <dxf>
      <numFmt numFmtId="30" formatCode="@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30" formatCode="@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93D7E-998E-4340-B665-58A624CA35C1}" name="_TBL_INVENTORY" displayName="_TBL_INVENTORY" ref="B2:H112" totalsRowShown="0" dataDxfId="23">
  <autoFilter ref="B2:H112" xr:uid="{D7793D7E-998E-4340-B665-58A624CA35C1}">
    <filterColumn colId="2">
      <filters>
        <filter val="Add Ons"/>
      </filters>
    </filterColumn>
  </autoFilter>
  <tableColumns count="7">
    <tableColumn id="1" xr3:uid="{56F98167-A797-429F-9D5B-36A31BD611C6}" name="ID" dataDxfId="22">
      <calculatedColumnFormula array="1">IF(_TBL_INVENTORY[[#This Row],[NAME]]="", "", INDEX(_TBL_INVENTORY[ID],ROW()-ROW(_TBL_INVENTORY[#Headers]))+1)</calculatedColumnFormula>
    </tableColumn>
    <tableColumn id="2" xr3:uid="{A455ACF3-9F4A-4528-B37E-016C6CF99C23}" name="NAME" dataDxfId="21">
      <calculatedColumnFormula>_xlfn.TEXTJOIN(" ", TRUE, _TBL_INVENTORY[[#This Row],[BRAND]], _TBL_INVENTORY[[#This Row],[CODE]], _TBL_INVENTORY[[#This Row],[VARIANT]], _TBL_INVENTORY[[#This Row],[SPECS]])</calculatedColumnFormula>
    </tableColumn>
    <tableColumn id="3" xr3:uid="{7F0CEBD5-4CE4-433D-8A6E-C1E342775294}" name="TYPE" dataDxfId="20">
      <calculatedColumnFormula array="1">_xlfn._xlws.FILTER(_TBL_INVENTORY_TYPE[NAME], TRUE, "NO DATA")</calculatedColumnFormula>
    </tableColumn>
    <tableColumn id="4" xr3:uid="{02050A77-D5F0-4668-A774-8302CA0A05E5}" name="BRAND" dataDxfId="19">
      <calculatedColumnFormula array="1">_TBL_INVENTORY_TYPE[NAME]</calculatedColumnFormula>
    </tableColumn>
    <tableColumn id="5" xr3:uid="{D579966A-DEF4-4F23-9EB0-F455C229761E}" name="CODE" dataDxfId="18"/>
    <tableColumn id="7" xr3:uid="{8FE9C4CC-BA2B-4D29-9D5C-62A59FD184A3}" name="VARIANT" dataDxfId="17"/>
    <tableColumn id="6" xr3:uid="{BAEB2A07-6602-4B05-9C73-7A790A4A0E22}" name="SPECS" dataDxfId="1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F824DF-57E9-41C7-B4B2-D063ED21B078}" name="_TBL_VARIANT" displayName="_TBL_VARIANT" ref="B3:D14" totalsRowShown="0">
  <autoFilter ref="B3:D14" xr:uid="{FEF824DF-57E9-41C7-B4B2-D063ED21B078}"/>
  <tableColumns count="3">
    <tableColumn id="1" xr3:uid="{BB1B283B-D25C-4ADE-980A-2B88D96C5E7C}" name="ID"/>
    <tableColumn id="2" xr3:uid="{9951A92B-2CA7-435D-ADCB-A39878F2EED5}" name="NAME" dataDxfId="6"/>
    <tableColumn id="3" xr3:uid="{EF23B0B5-69D7-4593-BCD3-1E27223DDFEC}" name="CO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41CA89-0936-4083-8D2D-762AEB7CF49D}" name="_TBL_DATES" displayName="_TBL_DATES" ref="B2:F10" totalsRowShown="0">
  <autoFilter ref="B2:F10" xr:uid="{D441CA89-0936-4083-8D2D-762AEB7CF49D}"/>
  <tableColumns count="5">
    <tableColumn id="1" xr3:uid="{E2B553E0-CAEF-4A90-A625-C81B383B0525}" name="DATE" dataDxfId="5">
      <calculatedColumnFormula>TODAY()</calculatedColumnFormula>
    </tableColumn>
    <tableColumn id="2" xr3:uid="{3977A4BE-9ECC-428A-AD33-9D57D8915200}" name="START_DATE"/>
    <tableColumn id="3" xr3:uid="{A91C6BCB-45AE-49B7-9057-A55FE227685E}" name="END_DATE"/>
    <tableColumn id="4" xr3:uid="{1B92C887-8657-4981-9E54-A60A8C229375}" name="NAME"/>
    <tableColumn id="5" xr3:uid="{29A412E2-3BFB-4C0D-8DD5-71D6C2549B3E}" name="DAYS_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2A14F2E-9B97-4248-934D-5C67BBB5E3D0}" name="_TBL_PRODUCT" displayName="_TBL_PRODUCT" ref="B2:G13" totalsRowShown="0">
  <autoFilter ref="B2:G13" xr:uid="{32742F3E-8295-4972-A579-BAB05142984A}"/>
  <tableColumns count="6">
    <tableColumn id="1" xr3:uid="{0656624A-87C3-4763-8289-AB5450AA2A7F}" name="ID"/>
    <tableColumn id="2" xr3:uid="{7D24E016-805D-4535-94C3-7C80F76EA37C}" name="PRODUCT NAME"/>
    <tableColumn id="3" xr3:uid="{D6F08869-9A50-45CB-87E3-8E34E8601979}" name="DEFAULT PRICE"/>
    <tableColumn id="4" xr3:uid="{2B277F88-04F6-45B4-99FE-4FB2DEB3BD48}" name="Column4"/>
    <tableColumn id="5" xr3:uid="{BD4C4A0C-697F-4E81-A8F5-6C607DC63F57}" name="Column5"/>
    <tableColumn id="6" xr3:uid="{9FF6D662-4FF1-447D-A818-E1DF9864F508}" name="Column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2D9804-D8AD-4AD4-8C2E-957CF00818B5}" name="_TBL_LAPTOP_MOVEMENTS" displayName="_TBL_LAPTOP_MOVEMENTS" ref="B2:D20" totalsRowShown="0">
  <autoFilter ref="B2:D20" xr:uid="{98C0A425-CE29-4DB2-AAD2-B84190724DC2}"/>
  <tableColumns count="3">
    <tableColumn id="1" xr3:uid="{D27DBEB9-266B-40F4-B9DF-3188B93285C9}" name="ID"/>
    <tableColumn id="2" xr3:uid="{50AFB968-B9E2-4EF5-9B22-796BF601A946}" name="NAME"/>
    <tableColumn id="3" xr3:uid="{137890CD-C5F1-4F9F-BB19-B91E3F1D8C3A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7BD5B1B-DBD6-4D7D-B660-C8A0AB832FA9}" name="_TBL_FREEBIES_CATALOG" displayName="_TBL_FREEBIES_CATALOG" ref="B2:C33" totalsRowShown="0" headerRowDxfId="15" dataDxfId="13" headerRowBorderDxfId="14" tableBorderDxfId="12" totalsRowBorderDxfId="11">
  <autoFilter ref="B2:C33" xr:uid="{27BD5B1B-DBD6-4D7D-B660-C8A0AB832FA9}"/>
  <tableColumns count="2">
    <tableColumn id="1" xr3:uid="{7436F674-F68B-4607-8BF6-E1495AFBF453}" name="FREEBIES SET ID" dataDxfId="10"/>
    <tableColumn id="2" xr3:uid="{C920ECEE-E736-4E62-8DFA-A29F851BF4AE}" name="INVENTORY ID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B6E215-0C9E-4DA0-8FC6-7755F7A591EC}" name="_TBL_FREEBIES_SET" displayName="_TBL_FREEBIES_SET" ref="B2:D12" totalsRowCount="1" dataDxfId="8">
  <autoFilter ref="B2:D11" xr:uid="{B3B6E215-0C9E-4DA0-8FC6-7755F7A591EC}"/>
  <tableColumns count="3">
    <tableColumn id="1" xr3:uid="{32F70E71-6A90-4834-8035-820929A63A88}" name="ID" totalsRowFunction="custom" dataDxfId="4" totalsRowDxfId="1">
      <totalsRowFormula>_xlfn.CONCAT("COUNT: ", SUBTOTAL(103,_TBL_FREEBIES_SET[ID]))</totalsRowFormula>
    </tableColumn>
    <tableColumn id="2" xr3:uid="{ACE17F3B-3F5B-4373-B364-E484DCAEA00C}" name="FREEBIES NAME" dataDxfId="3" totalsRowDxfId="0"/>
    <tableColumn id="4" xr3:uid="{8CED12B7-BE42-4E2E-B204-01F78F79521C}" name="COST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D17F0C9-2D07-433C-A0FC-345FB0EBC625}" name="_TBL_ADD_ONS" displayName="_TBL_ADD_ONS" ref="B2:D47" totalsRowShown="0">
  <autoFilter ref="B2:D47" xr:uid="{8D17F0C9-2D07-433C-A0FC-345FB0EBC625}"/>
  <tableColumns count="3">
    <tableColumn id="1" xr3:uid="{21597612-61CE-45BC-9EE8-BD8EA0AFAD3C}" name="ID"/>
    <tableColumn id="2" xr3:uid="{712AB32B-16D3-4728-8D3F-55A6FD7B8193}" name="ADD ON NAME"/>
    <tableColumn id="3" xr3:uid="{1A96F031-E865-4B44-9469-8713EC1C8BCB}" name="ADD ON PRIC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9F142-C346-43E5-BB50-A6237E2D96FC}" name="_TBL_BRAND" displayName="_TBL_BRAND" ref="B3:D19" totalsRowShown="0">
  <autoFilter ref="B3:D19" xr:uid="{78A9F142-C346-43E5-BB50-A6237E2D96FC}"/>
  <tableColumns count="3">
    <tableColumn id="1" xr3:uid="{164B0A26-DC38-4497-8A54-5C952BA750B8}" name="ID"/>
    <tableColumn id="2" xr3:uid="{C6C5408A-F1D0-4012-9514-5A8BF7A2F6E7}" name="NAME"/>
    <tableColumn id="3" xr3:uid="{D802C4D4-2728-483E-9AAE-6D7369B4B2BF}" name="CO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DB9209-D5DD-42BB-A6AB-512336F4ABBB}" name="_TBL_INVENTORY_TYPE" displayName="_TBL_INVENTORY_TYPE" ref="B3:D11" totalsRowShown="0">
  <autoFilter ref="B3:D11" xr:uid="{E8DB9209-D5DD-42BB-A6AB-512336F4ABBB}"/>
  <tableColumns count="3">
    <tableColumn id="1" xr3:uid="{90A09401-0DC3-4AD8-8D90-EEC2DFC3CB0F}" name="ID"/>
    <tableColumn id="2" xr3:uid="{954414FA-17D5-4D11-B9E7-A24567D02D94}" name="NAME"/>
    <tableColumn id="3" xr3:uid="{1169795E-F503-4706-8354-787BF36F79DB}" name="CO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9D30F9-D046-4297-B2D5-BC5338888079}" name="_TBL_SPECS" displayName="_TBL_SPECS" ref="B3:D16" totalsRowShown="0">
  <autoFilter ref="B3:D16" xr:uid="{059D30F9-D046-4297-B2D5-BC5338888079}"/>
  <tableColumns count="3">
    <tableColumn id="1" xr3:uid="{8FD43C8F-1591-412E-BE99-E5A1E14B95C3}" name="ID"/>
    <tableColumn id="2" xr3:uid="{FE9F0275-0C2B-4FED-9671-794A5EA845F1}" name="NAME" dataDxfId="7"/>
    <tableColumn id="3" xr3:uid="{28FE780F-BBE9-4B58-AD37-87DA8E77F97E}" name="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H112"/>
  <sheetViews>
    <sheetView topLeftCell="A52" zoomScale="86" zoomScaleNormal="100" workbookViewId="0">
      <selection activeCell="C52" sqref="C52:C96"/>
    </sheetView>
  </sheetViews>
  <sheetFormatPr defaultRowHeight="15" x14ac:dyDescent="0.25"/>
  <cols>
    <col min="2" max="2" width="11" customWidth="1"/>
    <col min="3" max="3" width="68.7109375" customWidth="1"/>
    <col min="4" max="4" width="11" customWidth="1"/>
    <col min="5" max="5" width="16.28515625" customWidth="1"/>
    <col min="6" max="6" width="24.140625" customWidth="1"/>
    <col min="7" max="7" width="25.85546875" customWidth="1"/>
    <col min="8" max="8" width="30.85546875" customWidth="1"/>
    <col min="10" max="10" width="11" customWidth="1"/>
    <col min="11" max="11" width="13.42578125" customWidth="1"/>
    <col min="12" max="12" width="12.7109375" bestFit="1" customWidth="1"/>
    <col min="15" max="17" width="11" customWidth="1"/>
    <col min="20" max="20" width="11" customWidth="1"/>
    <col min="21" max="21" width="26.5703125" customWidth="1"/>
    <col min="22" max="22" width="11" customWidth="1"/>
    <col min="25" max="25" width="17.28515625" customWidth="1"/>
    <col min="26" max="26" width="26.140625" bestFit="1" customWidth="1"/>
    <col min="27" max="27" width="29.7109375" bestFit="1" customWidth="1"/>
    <col min="28" max="28" width="15.7109375" customWidth="1"/>
    <col min="29" max="29" width="18.140625" customWidth="1"/>
  </cols>
  <sheetData>
    <row r="1" spans="2:8" x14ac:dyDescent="0.25">
      <c r="B1" s="19" t="s">
        <v>5</v>
      </c>
      <c r="C1" s="19"/>
      <c r="D1" s="19"/>
      <c r="E1" s="19"/>
      <c r="F1" s="19"/>
      <c r="G1" s="19"/>
    </row>
    <row r="2" spans="2:8" x14ac:dyDescent="0.25">
      <c r="B2" t="s">
        <v>0</v>
      </c>
      <c r="C2" t="s">
        <v>1</v>
      </c>
      <c r="D2" t="s">
        <v>2</v>
      </c>
      <c r="E2" t="s">
        <v>8</v>
      </c>
      <c r="F2" s="1" t="s">
        <v>3</v>
      </c>
      <c r="G2" s="1" t="s">
        <v>30</v>
      </c>
      <c r="H2" t="s">
        <v>9</v>
      </c>
    </row>
    <row r="3" spans="2:8" hidden="1" x14ac:dyDescent="0.25">
      <c r="B3" s="4">
        <v>1</v>
      </c>
      <c r="C3" t="str">
        <f>_xlfn.TEXTJOIN(" ", TRUE, _TBL_INVENTORY[[#This Row],[BRAND]], _TBL_INVENTORY[[#This Row],[CODE]], _TBL_INVENTORY[[#This Row],[VARIANT]], _TBL_INVENTORY[[#This Row],[SPECS]])</f>
        <v>DELL REGULAR 2 / 16</v>
      </c>
      <c r="D3" s="5" t="s">
        <v>4</v>
      </c>
      <c r="E3" s="6" t="s">
        <v>14</v>
      </c>
      <c r="F3" s="6"/>
      <c r="G3" s="6" t="s">
        <v>34</v>
      </c>
      <c r="H3" s="7" t="s">
        <v>32</v>
      </c>
    </row>
    <row r="4" spans="2:8" hidden="1" x14ac:dyDescent="0.25">
      <c r="B4" s="4">
        <v>2</v>
      </c>
      <c r="C4" t="str">
        <f>_xlfn.TEXTJOIN(" ", TRUE, _TBL_INVENTORY[[#This Row],[BRAND]], _TBL_INVENTORY[[#This Row],[CODE]], _TBL_INVENTORY[[#This Row],[VARIANT]], _TBL_INVENTORY[[#This Row],[SPECS]])</f>
        <v>DELL REGULAR 4 / 16</v>
      </c>
      <c r="D4" s="8" t="s">
        <v>4</v>
      </c>
      <c r="E4" s="1" t="s">
        <v>14</v>
      </c>
      <c r="F4" s="1"/>
      <c r="G4" s="1" t="s">
        <v>34</v>
      </c>
      <c r="H4" s="9" t="s">
        <v>31</v>
      </c>
    </row>
    <row r="5" spans="2:8" hidden="1" x14ac:dyDescent="0.25">
      <c r="B5" s="4">
        <v>3</v>
      </c>
      <c r="C5" t="str">
        <f>_xlfn.TEXTJOIN(" ", TRUE, _TBL_INVENTORY[[#This Row],[BRAND]], _TBL_INVENTORY[[#This Row],[CODE]], _TBL_INVENTORY[[#This Row],[VARIANT]], _TBL_INVENTORY[[#This Row],[SPECS]])</f>
        <v>DELL REGULAR 4 / 32</v>
      </c>
      <c r="D5" s="8" t="s">
        <v>4</v>
      </c>
      <c r="E5" s="1" t="s">
        <v>14</v>
      </c>
      <c r="F5" s="1"/>
      <c r="G5" s="1" t="s">
        <v>34</v>
      </c>
      <c r="H5" s="9" t="s">
        <v>33</v>
      </c>
    </row>
    <row r="6" spans="2:8" hidden="1" x14ac:dyDescent="0.25">
      <c r="B6" s="4">
        <v>4</v>
      </c>
      <c r="C6" t="str">
        <f>_xlfn.TEXTJOIN(" ", TRUE, _TBL_INVENTORY[[#This Row],[BRAND]], _TBL_INVENTORY[[#This Row],[CODE]], _TBL_INVENTORY[[#This Row],[VARIANT]], _TBL_INVENTORY[[#This Row],[SPECS]])</f>
        <v>HP REGULAR 4 / 16</v>
      </c>
      <c r="D6" s="8" t="s">
        <v>4</v>
      </c>
      <c r="E6" s="1" t="s">
        <v>15</v>
      </c>
      <c r="F6" s="1"/>
      <c r="G6" s="1" t="s">
        <v>34</v>
      </c>
      <c r="H6" s="9" t="s">
        <v>31</v>
      </c>
    </row>
    <row r="7" spans="2:8" hidden="1" x14ac:dyDescent="0.25">
      <c r="B7" s="4">
        <v>5</v>
      </c>
      <c r="C7" t="str">
        <f>_xlfn.TEXTJOIN(" ", TRUE, _TBL_INVENTORY[[#This Row],[BRAND]], _TBL_INVENTORY[[#This Row],[CODE]], _TBL_INVENTORY[[#This Row],[VARIANT]], _TBL_INVENTORY[[#This Row],[SPECS]])</f>
        <v>HP REGULAR 4 / 32</v>
      </c>
      <c r="D7" s="8" t="s">
        <v>4</v>
      </c>
      <c r="E7" s="1" t="s">
        <v>15</v>
      </c>
      <c r="F7" s="1"/>
      <c r="G7" s="1" t="s">
        <v>34</v>
      </c>
      <c r="H7" s="9" t="s">
        <v>33</v>
      </c>
    </row>
    <row r="8" spans="2:8" hidden="1" x14ac:dyDescent="0.25">
      <c r="B8" s="4">
        <v>6</v>
      </c>
      <c r="C8" t="str">
        <f>_xlfn.TEXTJOIN(" ", TRUE, _TBL_INVENTORY[[#This Row],[BRAND]], _TBL_INVENTORY[[#This Row],[CODE]], _TBL_INVENTORY[[#This Row],[VARIANT]], _TBL_INVENTORY[[#This Row],[SPECS]])</f>
        <v>CTL REGULAR 4 / 16</v>
      </c>
      <c r="D8" s="8" t="s">
        <v>4</v>
      </c>
      <c r="E8" s="1" t="s">
        <v>44</v>
      </c>
      <c r="F8" s="1"/>
      <c r="G8" s="1" t="s">
        <v>34</v>
      </c>
      <c r="H8" s="9" t="s">
        <v>31</v>
      </c>
    </row>
    <row r="9" spans="2:8" hidden="1" x14ac:dyDescent="0.25">
      <c r="B9" s="4">
        <v>7</v>
      </c>
      <c r="C9" t="str">
        <f>_xlfn.TEXTJOIN(" ", TRUE, _TBL_INVENTORY[[#This Row],[BRAND]], _TBL_INVENTORY[[#This Row],[CODE]], _TBL_INVENTORY[[#This Row],[VARIANT]], _TBL_INVENTORY[[#This Row],[SPECS]])</f>
        <v>LENOVO REGULAR 4 / 16</v>
      </c>
      <c r="D9" s="8" t="s">
        <v>4</v>
      </c>
      <c r="E9" s="1" t="s">
        <v>16</v>
      </c>
      <c r="F9" s="1"/>
      <c r="G9" s="1" t="s">
        <v>34</v>
      </c>
      <c r="H9" s="9" t="s">
        <v>31</v>
      </c>
    </row>
    <row r="10" spans="2:8" hidden="1" x14ac:dyDescent="0.25">
      <c r="B10" s="4">
        <v>8</v>
      </c>
      <c r="C10" t="str">
        <f>_xlfn.TEXTJOIN(" ", TRUE, _TBL_INVENTORY[[#This Row],[BRAND]], _TBL_INVENTORY[[#This Row],[CODE]], _TBL_INVENTORY[[#This Row],[VARIANT]], _TBL_INVENTORY[[#This Row],[SPECS]])</f>
        <v>LENOVO REGULAR 4 / 32</v>
      </c>
      <c r="D10" s="8" t="s">
        <v>4</v>
      </c>
      <c r="E10" s="1" t="s">
        <v>16</v>
      </c>
      <c r="F10" s="1"/>
      <c r="G10" s="1" t="s">
        <v>34</v>
      </c>
      <c r="H10" s="9" t="s">
        <v>33</v>
      </c>
    </row>
    <row r="11" spans="2:8" hidden="1" x14ac:dyDescent="0.25">
      <c r="B11" s="4">
        <v>9</v>
      </c>
      <c r="C11" t="str">
        <f>_xlfn.TEXTJOIN(" ", TRUE, _TBL_INVENTORY[[#This Row],[BRAND]], _TBL_INVENTORY[[#This Row],[CODE]], _TBL_INVENTORY[[#This Row],[VARIANT]], _TBL_INVENTORY[[#This Row],[SPECS]])</f>
        <v>HP TOUCHSCREEN 4 / 16</v>
      </c>
      <c r="D11" s="8" t="s">
        <v>4</v>
      </c>
      <c r="E11" s="1" t="s">
        <v>15</v>
      </c>
      <c r="F11" s="1"/>
      <c r="G11" s="1" t="s">
        <v>35</v>
      </c>
      <c r="H11" s="9" t="s">
        <v>31</v>
      </c>
    </row>
    <row r="12" spans="2:8" hidden="1" x14ac:dyDescent="0.25">
      <c r="B12" s="4">
        <v>10</v>
      </c>
      <c r="C12" t="str">
        <f>_xlfn.TEXTJOIN(" ", TRUE, _TBL_INVENTORY[[#This Row],[BRAND]], _TBL_INVENTORY[[#This Row],[CODE]], _TBL_INVENTORY[[#This Row],[VARIANT]], _TBL_INVENTORY[[#This Row],[SPECS]])</f>
        <v>HP TOUCHSCREEN 4 / 32</v>
      </c>
      <c r="D12" s="8" t="s">
        <v>4</v>
      </c>
      <c r="E12" s="1" t="s">
        <v>15</v>
      </c>
      <c r="F12" s="1"/>
      <c r="G12" s="1" t="s">
        <v>35</v>
      </c>
      <c r="H12" s="9" t="s">
        <v>33</v>
      </c>
    </row>
    <row r="13" spans="2:8" hidden="1" x14ac:dyDescent="0.25">
      <c r="B13" s="4">
        <v>11</v>
      </c>
      <c r="C13" t="str">
        <f>_xlfn.TEXTJOIN(" ", TRUE, _TBL_INVENTORY[[#This Row],[BRAND]], _TBL_INVENTORY[[#This Row],[CODE]], _TBL_INVENTORY[[#This Row],[VARIANT]], _TBL_INVENTORY[[#This Row],[SPECS]])</f>
        <v>DELL TOUCHSCREEN 4 / 16</v>
      </c>
      <c r="D13" s="8" t="s">
        <v>4</v>
      </c>
      <c r="E13" s="1" t="s">
        <v>14</v>
      </c>
      <c r="F13" s="1"/>
      <c r="G13" s="1" t="s">
        <v>35</v>
      </c>
      <c r="H13" s="9" t="s">
        <v>31</v>
      </c>
    </row>
    <row r="14" spans="2:8" hidden="1" x14ac:dyDescent="0.25">
      <c r="B14" s="4">
        <v>12</v>
      </c>
      <c r="C14" t="str">
        <f>_xlfn.TEXTJOIN(" ", TRUE, _TBL_INVENTORY[[#This Row],[BRAND]], _TBL_INVENTORY[[#This Row],[CODE]], _TBL_INVENTORY[[#This Row],[VARIANT]], _TBL_INVENTORY[[#This Row],[SPECS]])</f>
        <v>DELL TOUCHSCREEN 4 / 32</v>
      </c>
      <c r="D14" s="8" t="s">
        <v>4</v>
      </c>
      <c r="E14" s="1" t="s">
        <v>14</v>
      </c>
      <c r="F14" s="1"/>
      <c r="G14" s="1" t="s">
        <v>35</v>
      </c>
      <c r="H14" s="9" t="s">
        <v>33</v>
      </c>
    </row>
    <row r="15" spans="2:8" hidden="1" x14ac:dyDescent="0.25">
      <c r="B15" s="4">
        <v>13</v>
      </c>
      <c r="C15" t="str">
        <f>_xlfn.TEXTJOIN(" ", TRUE, _TBL_INVENTORY[[#This Row],[BRAND]], _TBL_INVENTORY[[#This Row],[CODE]], _TBL_INVENTORY[[#This Row],[VARIANT]], _TBL_INVENTORY[[#This Row],[SPECS]])</f>
        <v>ACER TOUCHSCREEN 4 / 32</v>
      </c>
      <c r="D15" s="8" t="s">
        <v>4</v>
      </c>
      <c r="E15" s="1" t="s">
        <v>12</v>
      </c>
      <c r="F15" s="1"/>
      <c r="G15" s="1" t="s">
        <v>35</v>
      </c>
      <c r="H15" s="9" t="s">
        <v>33</v>
      </c>
    </row>
    <row r="16" spans="2:8" hidden="1" x14ac:dyDescent="0.25">
      <c r="B16" s="4">
        <v>14</v>
      </c>
      <c r="C16" t="str">
        <f>_xlfn.TEXTJOIN(" ", TRUE, _TBL_INVENTORY[[#This Row],[BRAND]], _TBL_INVENTORY[[#This Row],[CODE]], _TBL_INVENTORY[[#This Row],[VARIANT]], _TBL_INVENTORY[[#This Row],[SPECS]])</f>
        <v>ACER TOUCHSCREEN 4 / 16</v>
      </c>
      <c r="D16" s="8" t="s">
        <v>4</v>
      </c>
      <c r="E16" s="1" t="s">
        <v>12</v>
      </c>
      <c r="F16" s="1"/>
      <c r="G16" s="1" t="s">
        <v>35</v>
      </c>
      <c r="H16" s="9" t="s">
        <v>31</v>
      </c>
    </row>
    <row r="17" spans="2:8" hidden="1" x14ac:dyDescent="0.25">
      <c r="B17" s="4">
        <v>15</v>
      </c>
      <c r="C17" t="str">
        <f>_xlfn.TEXTJOIN(" ", TRUE, _TBL_INVENTORY[[#This Row],[BRAND]], _TBL_INVENTORY[[#This Row],[CODE]], _TBL_INVENTORY[[#This Row],[VARIANT]], _TBL_INVENTORY[[#This Row],[SPECS]])</f>
        <v>LENOVO TOUCHSCREEN 4 / 16</v>
      </c>
      <c r="D17" s="8" t="s">
        <v>4</v>
      </c>
      <c r="E17" s="1" t="s">
        <v>16</v>
      </c>
      <c r="F17" s="1"/>
      <c r="G17" s="1" t="s">
        <v>35</v>
      </c>
      <c r="H17" s="9" t="s">
        <v>31</v>
      </c>
    </row>
    <row r="18" spans="2:8" hidden="1" x14ac:dyDescent="0.25">
      <c r="B18" s="4">
        <v>16</v>
      </c>
      <c r="C18" t="str">
        <f>_xlfn.TEXTJOIN(" ", TRUE, _TBL_INVENTORY[[#This Row],[BRAND]], _TBL_INVENTORY[[#This Row],[CODE]], _TBL_INVENTORY[[#This Row],[VARIANT]], _TBL_INVENTORY[[#This Row],[SPECS]])</f>
        <v>CTL TOUCHSCREEN 4 / 32</v>
      </c>
      <c r="D18" s="8" t="s">
        <v>4</v>
      </c>
      <c r="E18" s="1" t="s">
        <v>44</v>
      </c>
      <c r="F18" s="1"/>
      <c r="G18" s="1" t="s">
        <v>35</v>
      </c>
      <c r="H18" s="9" t="s">
        <v>33</v>
      </c>
    </row>
    <row r="19" spans="2:8" hidden="1" x14ac:dyDescent="0.25">
      <c r="B19" s="4">
        <v>17</v>
      </c>
      <c r="C19" t="str">
        <f>_xlfn.TEXTJOIN(" ", TRUE, _TBL_INVENTORY[[#This Row],[BRAND]], _TBL_INVENTORY[[#This Row],[CODE]], _TBL_INVENTORY[[#This Row],[VARIANT]], _TBL_INVENTORY[[#This Row],[SPECS]])</f>
        <v>DELL 14' 4 / 16</v>
      </c>
      <c r="D19" s="8" t="s">
        <v>4</v>
      </c>
      <c r="E19" s="1" t="s">
        <v>14</v>
      </c>
      <c r="F19" s="1"/>
      <c r="G19" s="1" t="s">
        <v>36</v>
      </c>
      <c r="H19" s="9" t="s">
        <v>31</v>
      </c>
    </row>
    <row r="20" spans="2:8" hidden="1" x14ac:dyDescent="0.25">
      <c r="B20" s="4">
        <v>18</v>
      </c>
      <c r="C20" t="str">
        <f>_xlfn.TEXTJOIN(" ", TRUE, _TBL_INVENTORY[[#This Row],[BRAND]], _TBL_INVENTORY[[#This Row],[CODE]], _TBL_INVENTORY[[#This Row],[VARIANT]], _TBL_INVENTORY[[#This Row],[SPECS]])</f>
        <v>HP 14' 2 / 16</v>
      </c>
      <c r="D20" s="8" t="s">
        <v>4</v>
      </c>
      <c r="E20" s="1" t="s">
        <v>15</v>
      </c>
      <c r="F20" s="1"/>
      <c r="G20" s="1" t="s">
        <v>36</v>
      </c>
      <c r="H20" s="9" t="s">
        <v>32</v>
      </c>
    </row>
    <row r="21" spans="2:8" hidden="1" x14ac:dyDescent="0.25">
      <c r="B21" s="4">
        <v>19</v>
      </c>
      <c r="C21" t="str">
        <f>_xlfn.TEXTJOIN(" ", TRUE, _TBL_INVENTORY[[#This Row],[BRAND]], _TBL_INVENTORY[[#This Row],[CODE]], _TBL_INVENTORY[[#This Row],[VARIANT]], _TBL_INVENTORY[[#This Row],[SPECS]])</f>
        <v>HP 14' 4 / 16</v>
      </c>
      <c r="D21" s="8" t="s">
        <v>4</v>
      </c>
      <c r="E21" s="1" t="s">
        <v>15</v>
      </c>
      <c r="F21" s="1"/>
      <c r="G21" s="1" t="s">
        <v>36</v>
      </c>
      <c r="H21" s="9" t="s">
        <v>31</v>
      </c>
    </row>
    <row r="22" spans="2:8" hidden="1" x14ac:dyDescent="0.25">
      <c r="B22" s="4">
        <v>20</v>
      </c>
      <c r="C22" t="str">
        <f>_xlfn.TEXTJOIN(" ", TRUE, _TBL_INVENTORY[[#This Row],[BRAND]], _TBL_INVENTORY[[#This Row],[CODE]], _TBL_INVENTORY[[#This Row],[VARIANT]], _TBL_INVENTORY[[#This Row],[SPECS]])</f>
        <v>HP 14' 4 / 32</v>
      </c>
      <c r="D22" s="8" t="s">
        <v>4</v>
      </c>
      <c r="E22" s="1" t="s">
        <v>15</v>
      </c>
      <c r="F22" s="1"/>
      <c r="G22" s="1" t="s">
        <v>36</v>
      </c>
      <c r="H22" s="9" t="s">
        <v>33</v>
      </c>
    </row>
    <row r="23" spans="2:8" hidden="1" x14ac:dyDescent="0.25">
      <c r="B23" s="4">
        <v>21</v>
      </c>
      <c r="C23" t="str">
        <f>_xlfn.TEXTJOIN(" ", TRUE, _TBL_INVENTORY[[#This Row],[BRAND]], _TBL_INVENTORY[[#This Row],[CODE]], _TBL_INVENTORY[[#This Row],[VARIANT]], _TBL_INVENTORY[[#This Row],[SPECS]])</f>
        <v>HP 14' 4 / 64</v>
      </c>
      <c r="D23" s="8" t="s">
        <v>4</v>
      </c>
      <c r="E23" s="1" t="s">
        <v>15</v>
      </c>
      <c r="F23" s="1"/>
      <c r="G23" s="1" t="s">
        <v>36</v>
      </c>
      <c r="H23" s="9" t="s">
        <v>45</v>
      </c>
    </row>
    <row r="24" spans="2:8" hidden="1" x14ac:dyDescent="0.25">
      <c r="B24" s="4">
        <v>22</v>
      </c>
      <c r="C24" t="str">
        <f>_xlfn.TEXTJOIN(" ", TRUE, _TBL_INVENTORY[[#This Row],[BRAND]], _TBL_INVENTORY[[#This Row],[CODE]], _TBL_INVENTORY[[#This Row],[VARIANT]], _TBL_INVENTORY[[#This Row],[SPECS]])</f>
        <v>HP 14' 8 / 32</v>
      </c>
      <c r="D24" s="8" t="s">
        <v>4</v>
      </c>
      <c r="E24" s="1" t="s">
        <v>15</v>
      </c>
      <c r="F24" s="1"/>
      <c r="G24" s="1" t="s">
        <v>36</v>
      </c>
      <c r="H24" s="9" t="s">
        <v>46</v>
      </c>
    </row>
    <row r="25" spans="2:8" hidden="1" x14ac:dyDescent="0.25">
      <c r="B25" s="4">
        <v>23</v>
      </c>
      <c r="C25" t="str">
        <f>_xlfn.TEXTJOIN(" ", TRUE, _TBL_INVENTORY[[#This Row],[BRAND]], _TBL_INVENTORY[[#This Row],[CODE]], _TBL_INVENTORY[[#This Row],[VARIANT]], _TBL_INVENTORY[[#This Row],[SPECS]])</f>
        <v>ACER 14' 2 / 16</v>
      </c>
      <c r="D25" s="8" t="s">
        <v>4</v>
      </c>
      <c r="E25" s="1" t="s">
        <v>12</v>
      </c>
      <c r="F25" s="1"/>
      <c r="G25" s="1" t="s">
        <v>36</v>
      </c>
      <c r="H25" s="9" t="s">
        <v>32</v>
      </c>
    </row>
    <row r="26" spans="2:8" hidden="1" x14ac:dyDescent="0.25">
      <c r="B26" s="4">
        <v>24</v>
      </c>
      <c r="C26" t="str">
        <f>_xlfn.TEXTJOIN(" ", TRUE, _TBL_INVENTORY[[#This Row],[BRAND]], _TBL_INVENTORY[[#This Row],[CODE]], _TBL_INVENTORY[[#This Row],[VARIANT]], _TBL_INVENTORY[[#This Row],[SPECS]])</f>
        <v>ACER 14' 4 / 16</v>
      </c>
      <c r="D26" s="8" t="s">
        <v>4</v>
      </c>
      <c r="E26" s="1" t="s">
        <v>12</v>
      </c>
      <c r="F26" s="1"/>
      <c r="G26" s="1" t="s">
        <v>36</v>
      </c>
      <c r="H26" s="9" t="s">
        <v>31</v>
      </c>
    </row>
    <row r="27" spans="2:8" hidden="1" x14ac:dyDescent="0.25">
      <c r="B27" s="4">
        <v>25</v>
      </c>
      <c r="C27" t="str">
        <f>_xlfn.TEXTJOIN(" ", TRUE, _TBL_INVENTORY[[#This Row],[BRAND]], _TBL_INVENTORY[[#This Row],[CODE]], _TBL_INVENTORY[[#This Row],[VARIANT]], _TBL_INVENTORY[[#This Row],[SPECS]])</f>
        <v>ASUS 14' 2 / 16</v>
      </c>
      <c r="D27" s="8" t="s">
        <v>4</v>
      </c>
      <c r="E27" s="1" t="s">
        <v>13</v>
      </c>
      <c r="F27" s="1"/>
      <c r="G27" s="1" t="s">
        <v>36</v>
      </c>
      <c r="H27" s="9" t="s">
        <v>32</v>
      </c>
    </row>
    <row r="28" spans="2:8" hidden="1" x14ac:dyDescent="0.25">
      <c r="B28" s="4">
        <v>26</v>
      </c>
      <c r="C28" t="str">
        <f>_xlfn.TEXTJOIN(" ", TRUE, _TBL_INVENTORY[[#This Row],[BRAND]], _TBL_INVENTORY[[#This Row],[CODE]], _TBL_INVENTORY[[#This Row],[VARIANT]], _TBL_INVENTORY[[#This Row],[SPECS]])</f>
        <v>LENOVO 14' 4 / 16</v>
      </c>
      <c r="D28" s="8" t="s">
        <v>4</v>
      </c>
      <c r="E28" s="1" t="s">
        <v>16</v>
      </c>
      <c r="F28" s="1"/>
      <c r="G28" s="1" t="s">
        <v>36</v>
      </c>
      <c r="H28" s="9" t="s">
        <v>31</v>
      </c>
    </row>
    <row r="29" spans="2:8" hidden="1" x14ac:dyDescent="0.25">
      <c r="B29" s="4">
        <v>27</v>
      </c>
      <c r="C29" t="str">
        <f>_xlfn.TEXTJOIN(" ", TRUE, _TBL_INVENTORY[[#This Row],[BRAND]], _TBL_INVENTORY[[#This Row],[CODE]], _TBL_INVENTORY[[#This Row],[VARIANT]], _TBL_INVENTORY[[#This Row],[SPECS]])</f>
        <v>DELL TOUCH &amp; FLIP 4 / 16</v>
      </c>
      <c r="D29" s="8" t="s">
        <v>4</v>
      </c>
      <c r="E29" s="1" t="s">
        <v>14</v>
      </c>
      <c r="F29" s="1"/>
      <c r="G29" s="1" t="s">
        <v>37</v>
      </c>
      <c r="H29" s="9" t="s">
        <v>31</v>
      </c>
    </row>
    <row r="30" spans="2:8" hidden="1" x14ac:dyDescent="0.25">
      <c r="B30" s="4">
        <v>28</v>
      </c>
      <c r="C30" t="str">
        <f>_xlfn.TEXTJOIN(" ", TRUE, _TBL_INVENTORY[[#This Row],[BRAND]], _TBL_INVENTORY[[#This Row],[CODE]], _TBL_INVENTORY[[#This Row],[VARIANT]], _TBL_INVENTORY[[#This Row],[SPECS]])</f>
        <v>DELL TOUCH &amp; FLIP 4 / 32</v>
      </c>
      <c r="D30" s="8" t="s">
        <v>4</v>
      </c>
      <c r="E30" s="1" t="s">
        <v>14</v>
      </c>
      <c r="F30" s="1"/>
      <c r="G30" s="1" t="s">
        <v>37</v>
      </c>
      <c r="H30" s="9" t="s">
        <v>33</v>
      </c>
    </row>
    <row r="31" spans="2:8" hidden="1" x14ac:dyDescent="0.25">
      <c r="B31" s="4">
        <v>29</v>
      </c>
      <c r="C31" t="str">
        <f>_xlfn.TEXTJOIN(" ", TRUE, _TBL_INVENTORY[[#This Row],[BRAND]], _TBL_INVENTORY[[#This Row],[CODE]], _TBL_INVENTORY[[#This Row],[VARIANT]], _TBL_INVENTORY[[#This Row],[SPECS]])</f>
        <v>DELL TOUCH &amp; FLIP 8 / 128</v>
      </c>
      <c r="D31" s="8" t="s">
        <v>4</v>
      </c>
      <c r="E31" s="1" t="s">
        <v>14</v>
      </c>
      <c r="F31" s="1"/>
      <c r="G31" s="1" t="s">
        <v>37</v>
      </c>
      <c r="H31" s="9" t="s">
        <v>38</v>
      </c>
    </row>
    <row r="32" spans="2:8" hidden="1" x14ac:dyDescent="0.25">
      <c r="B32" s="4">
        <v>30</v>
      </c>
      <c r="C32" t="str">
        <f>_xlfn.TEXTJOIN(" ", TRUE, _TBL_INVENTORY[[#This Row],[BRAND]], _TBL_INVENTORY[[#This Row],[CODE]], _TBL_INVENTORY[[#This Row],[VARIANT]], _TBL_INVENTORY[[#This Row],[SPECS]])</f>
        <v>ACER TOUCH &amp; FLIP 4 / 16</v>
      </c>
      <c r="D32" s="8" t="s">
        <v>4</v>
      </c>
      <c r="E32" s="1" t="s">
        <v>12</v>
      </c>
      <c r="F32" s="1"/>
      <c r="G32" s="1" t="s">
        <v>37</v>
      </c>
      <c r="H32" s="9" t="s">
        <v>31</v>
      </c>
    </row>
    <row r="33" spans="2:8" hidden="1" x14ac:dyDescent="0.25">
      <c r="B33" s="4">
        <v>31</v>
      </c>
      <c r="C33" t="str">
        <f>_xlfn.TEXTJOIN(" ", TRUE, _TBL_INVENTORY[[#This Row],[BRAND]], _TBL_INVENTORY[[#This Row],[CODE]], _TBL_INVENTORY[[#This Row],[VARIANT]], _TBL_INVENTORY[[#This Row],[SPECS]])</f>
        <v>ACER TOUCH &amp; FLIP 4 / 32</v>
      </c>
      <c r="D33" s="8" t="s">
        <v>4</v>
      </c>
      <c r="E33" s="1" t="s">
        <v>12</v>
      </c>
      <c r="F33" s="1"/>
      <c r="G33" s="1" t="s">
        <v>37</v>
      </c>
      <c r="H33" s="9" t="s">
        <v>33</v>
      </c>
    </row>
    <row r="34" spans="2:8" hidden="1" x14ac:dyDescent="0.25">
      <c r="B34" s="4">
        <v>32</v>
      </c>
      <c r="C34" t="str">
        <f>_xlfn.TEXTJOIN(" ", TRUE, _TBL_INVENTORY[[#This Row],[BRAND]], _TBL_INVENTORY[[#This Row],[CODE]], _TBL_INVENTORY[[#This Row],[VARIANT]], _TBL_INVENTORY[[#This Row],[SPECS]])</f>
        <v>LENOVO TOUCH &amp; FLIP 4 / 16</v>
      </c>
      <c r="D34" s="8" t="s">
        <v>4</v>
      </c>
      <c r="E34" s="1" t="s">
        <v>16</v>
      </c>
      <c r="F34" s="1"/>
      <c r="G34" s="1" t="s">
        <v>37</v>
      </c>
      <c r="H34" s="9" t="s">
        <v>31</v>
      </c>
    </row>
    <row r="35" spans="2:8" hidden="1" x14ac:dyDescent="0.25">
      <c r="B35" s="4">
        <v>33</v>
      </c>
      <c r="C35" t="str">
        <f>_xlfn.TEXTJOIN(" ", TRUE, _TBL_INVENTORY[[#This Row],[BRAND]], _TBL_INVENTORY[[#This Row],[CODE]], _TBL_INVENTORY[[#This Row],[VARIANT]], _TBL_INVENTORY[[#This Row],[SPECS]])</f>
        <v>LENOVO TOUCH &amp; FLIP 4 / 32</v>
      </c>
      <c r="D35" s="8" t="s">
        <v>4</v>
      </c>
      <c r="E35" s="1" t="s">
        <v>16</v>
      </c>
      <c r="F35" s="1"/>
      <c r="G35" s="1" t="s">
        <v>37</v>
      </c>
      <c r="H35" s="9" t="s">
        <v>33</v>
      </c>
    </row>
    <row r="36" spans="2:8" hidden="1" x14ac:dyDescent="0.25">
      <c r="B36" s="4">
        <v>34</v>
      </c>
      <c r="C36" t="str">
        <f>_xlfn.TEXTJOIN(" ", TRUE, _TBL_INVENTORY[[#This Row],[BRAND]], _TBL_INVENTORY[[#This Row],[CODE]], _TBL_INVENTORY[[#This Row],[VARIANT]], _TBL_INVENTORY[[#This Row],[SPECS]])</f>
        <v>LENOVO TOUCH &amp; FLIP 4 / 128</v>
      </c>
      <c r="D36" s="8" t="s">
        <v>4</v>
      </c>
      <c r="E36" s="1" t="s">
        <v>16</v>
      </c>
      <c r="F36" s="1"/>
      <c r="G36" s="1" t="s">
        <v>37</v>
      </c>
      <c r="H36" s="9" t="s">
        <v>47</v>
      </c>
    </row>
    <row r="37" spans="2:8" hidden="1" x14ac:dyDescent="0.25">
      <c r="B37" s="4">
        <v>35</v>
      </c>
      <c r="C37" t="str">
        <f>_xlfn.TEXTJOIN(" ", TRUE, _TBL_INVENTORY[[#This Row],[BRAND]], _TBL_INVENTORY[[#This Row],[CODE]], _TBL_INVENTORY[[#This Row],[VARIANT]], _TBL_INVENTORY[[#This Row],[SPECS]])</f>
        <v>HP TOUCH &amp; FLIP 4 / 32</v>
      </c>
      <c r="D37" s="8" t="s">
        <v>4</v>
      </c>
      <c r="E37" s="1" t="s">
        <v>15</v>
      </c>
      <c r="F37" s="1"/>
      <c r="G37" s="1" t="s">
        <v>37</v>
      </c>
      <c r="H37" s="9" t="s">
        <v>33</v>
      </c>
    </row>
    <row r="38" spans="2:8" hidden="1" x14ac:dyDescent="0.25">
      <c r="B38" s="4">
        <v>36</v>
      </c>
      <c r="C38" t="str">
        <f>_xlfn.TEXTJOIN(" ", TRUE, _TBL_INVENTORY[[#This Row],[BRAND]], _TBL_INVENTORY[[#This Row],[CODE]], _TBL_INVENTORY[[#This Row],[VARIANT]], _TBL_INVENTORY[[#This Row],[SPECS]])</f>
        <v>HP TOUCH &amp; FLIP 4 / 128</v>
      </c>
      <c r="D38" s="8" t="s">
        <v>4</v>
      </c>
      <c r="E38" s="1" t="s">
        <v>15</v>
      </c>
      <c r="F38" s="1"/>
      <c r="G38" s="1" t="s">
        <v>37</v>
      </c>
      <c r="H38" s="9" t="s">
        <v>47</v>
      </c>
    </row>
    <row r="39" spans="2:8" hidden="1" x14ac:dyDescent="0.25">
      <c r="B39" s="4">
        <v>37</v>
      </c>
      <c r="C39" t="str">
        <f>_xlfn.TEXTJOIN(" ", TRUE, _TBL_INVENTORY[[#This Row],[BRAND]], _TBL_INVENTORY[[#This Row],[CODE]], _TBL_INVENTORY[[#This Row],[VARIANT]], _TBL_INVENTORY[[#This Row],[SPECS]])</f>
        <v>ASUS TOUCH &amp; FLIP 4 / 32</v>
      </c>
      <c r="D39" s="8" t="s">
        <v>4</v>
      </c>
      <c r="E39" s="1" t="s">
        <v>13</v>
      </c>
      <c r="F39" s="1"/>
      <c r="G39" s="1" t="s">
        <v>37</v>
      </c>
      <c r="H39" s="9" t="s">
        <v>33</v>
      </c>
    </row>
    <row r="40" spans="2:8" hidden="1" x14ac:dyDescent="0.25">
      <c r="B40" s="4">
        <v>38</v>
      </c>
      <c r="C40" t="str">
        <f>_xlfn.TEXTJOIN(" ", TRUE, _TBL_INVENTORY[[#This Row],[BRAND]], _TBL_INVENTORY[[#This Row],[CODE]], _TBL_INVENTORY[[#This Row],[VARIANT]], _TBL_INVENTORY[[#This Row],[SPECS]])</f>
        <v>CTL TOUCH &amp; FLIP 4 / 32</v>
      </c>
      <c r="D40" s="8" t="s">
        <v>4</v>
      </c>
      <c r="E40" s="1" t="s">
        <v>44</v>
      </c>
      <c r="F40" s="1"/>
      <c r="G40" s="1" t="s">
        <v>37</v>
      </c>
      <c r="H40" s="9" t="s">
        <v>33</v>
      </c>
    </row>
    <row r="41" spans="2:8" hidden="1" x14ac:dyDescent="0.25">
      <c r="B41" s="4">
        <v>39</v>
      </c>
      <c r="C41" t="str">
        <f>_xlfn.TEXTJOIN(" ", TRUE, _TBL_INVENTORY[[#This Row],[BRAND]], _TBL_INVENTORY[[#This Row],[CODE]], _TBL_INVENTORY[[#This Row],[VARIANT]], _TBL_INVENTORY[[#This Row],[SPECS]])</f>
        <v>Macbook Intel i3</v>
      </c>
      <c r="D41" s="8" t="s">
        <v>4</v>
      </c>
      <c r="E41" s="1" t="s">
        <v>48</v>
      </c>
      <c r="F41" s="1"/>
      <c r="G41" s="1" t="s">
        <v>39</v>
      </c>
      <c r="H41" s="9"/>
    </row>
    <row r="42" spans="2:8" hidden="1" x14ac:dyDescent="0.25">
      <c r="B42" s="4">
        <v>40</v>
      </c>
      <c r="C42" t="str">
        <f>_xlfn.TEXTJOIN(" ", TRUE, _TBL_INVENTORY[[#This Row],[BRAND]], _TBL_INVENTORY[[#This Row],[CODE]], _TBL_INVENTORY[[#This Row],[VARIANT]], _TBL_INVENTORY[[#This Row],[SPECS]])</f>
        <v>Macbook Intel i5</v>
      </c>
      <c r="D42" s="8" t="s">
        <v>4</v>
      </c>
      <c r="E42" s="1" t="s">
        <v>48</v>
      </c>
      <c r="F42" s="1"/>
      <c r="G42" s="1" t="s">
        <v>40</v>
      </c>
      <c r="H42" s="9"/>
    </row>
    <row r="43" spans="2:8" hidden="1" x14ac:dyDescent="0.25">
      <c r="B43" s="4">
        <v>41</v>
      </c>
      <c r="C43" t="str">
        <f>_xlfn.TEXTJOIN(" ", TRUE, _TBL_INVENTORY[[#This Row],[BRAND]], _TBL_INVENTORY[[#This Row],[CODE]], _TBL_INVENTORY[[#This Row],[VARIANT]], _TBL_INVENTORY[[#This Row],[SPECS]])</f>
        <v>Fujitsu</v>
      </c>
      <c r="D43" s="8" t="s">
        <v>4</v>
      </c>
      <c r="E43" s="1" t="s">
        <v>49</v>
      </c>
      <c r="F43" s="1"/>
      <c r="G43" s="1"/>
      <c r="H43" s="9"/>
    </row>
    <row r="44" spans="2:8" hidden="1" x14ac:dyDescent="0.25">
      <c r="B44" s="4">
        <v>42</v>
      </c>
      <c r="C44" t="str">
        <f>_xlfn.TEXTJOIN(" ", TRUE, _TBL_INVENTORY[[#This Row],[BRAND]], _TBL_INVENTORY[[#This Row],[CODE]], _TBL_INVENTORY[[#This Row],[VARIANT]], _TBL_INVENTORY[[#This Row],[SPECS]])</f>
        <v>DELL Intel i3</v>
      </c>
      <c r="D44" s="8" t="s">
        <v>4</v>
      </c>
      <c r="E44" s="1" t="s">
        <v>14</v>
      </c>
      <c r="F44" s="1"/>
      <c r="G44" s="1" t="s">
        <v>39</v>
      </c>
      <c r="H44" s="9"/>
    </row>
    <row r="45" spans="2:8" hidden="1" x14ac:dyDescent="0.25">
      <c r="B45" s="4">
        <v>43</v>
      </c>
      <c r="C45" t="str">
        <f>_xlfn.TEXTJOIN(" ", TRUE, _TBL_INVENTORY[[#This Row],[BRAND]], _TBL_INVENTORY[[#This Row],[CODE]], _TBL_INVENTORY[[#This Row],[VARIANT]], _TBL_INVENTORY[[#This Row],[SPECS]])</f>
        <v>DELL Intel i5</v>
      </c>
      <c r="D45" s="8" t="s">
        <v>4</v>
      </c>
      <c r="E45" s="1" t="s">
        <v>14</v>
      </c>
      <c r="F45" s="1"/>
      <c r="G45" s="1" t="s">
        <v>40</v>
      </c>
      <c r="H45" s="9"/>
    </row>
    <row r="46" spans="2:8" hidden="1" x14ac:dyDescent="0.25">
      <c r="B46" s="4">
        <v>44</v>
      </c>
      <c r="C46" t="str">
        <f>_xlfn.TEXTJOIN(" ", TRUE, _TBL_INVENTORY[[#This Row],[BRAND]], _TBL_INVENTORY[[#This Row],[CODE]], _TBL_INVENTORY[[#This Row],[VARIANT]], _TBL_INVENTORY[[#This Row],[SPECS]])</f>
        <v>DELL Intel i7</v>
      </c>
      <c r="D46" s="8" t="s">
        <v>4</v>
      </c>
      <c r="E46" s="1" t="s">
        <v>14</v>
      </c>
      <c r="F46" s="1"/>
      <c r="G46" s="1" t="s">
        <v>53</v>
      </c>
      <c r="H46" s="9"/>
    </row>
    <row r="47" spans="2:8" hidden="1" x14ac:dyDescent="0.25">
      <c r="B47" s="4">
        <v>45</v>
      </c>
      <c r="C47" t="str">
        <f>_xlfn.TEXTJOIN(" ", TRUE, _TBL_INVENTORY[[#This Row],[BRAND]], _TBL_INVENTORY[[#This Row],[CODE]], _TBL_INVENTORY[[#This Row],[VARIANT]], _TBL_INVENTORY[[#This Row],[SPECS]])</f>
        <v>Avgo</v>
      </c>
      <c r="D47" s="8" t="s">
        <v>4</v>
      </c>
      <c r="E47" s="1" t="s">
        <v>50</v>
      </c>
      <c r="F47" s="1"/>
      <c r="G47" s="1"/>
      <c r="H47" s="9"/>
    </row>
    <row r="48" spans="2:8" hidden="1" x14ac:dyDescent="0.25">
      <c r="B48" s="4">
        <v>46</v>
      </c>
      <c r="C48" t="str">
        <f>_xlfn.TEXTJOIN(" ", TRUE, _TBL_INVENTORY[[#This Row],[BRAND]], _TBL_INVENTORY[[#This Row],[CODE]], _TBL_INVENTORY[[#This Row],[VARIANT]], _TBL_INVENTORY[[#This Row],[SPECS]])</f>
        <v>Toshiba</v>
      </c>
      <c r="D48" s="8" t="s">
        <v>4</v>
      </c>
      <c r="E48" s="1" t="s">
        <v>51</v>
      </c>
      <c r="F48" s="1"/>
      <c r="G48" s="1"/>
      <c r="H48" s="9"/>
    </row>
    <row r="49" spans="2:8" hidden="1" x14ac:dyDescent="0.25">
      <c r="B49" s="4">
        <v>47</v>
      </c>
      <c r="C49" t="str">
        <f>_xlfn.TEXTJOIN(" ", TRUE, _TBL_INVENTORY[[#This Row],[BRAND]], _TBL_INVENTORY[[#This Row],[CODE]], _TBL_INVENTORY[[#This Row],[VARIANT]], _TBL_INVENTORY[[#This Row],[SPECS]])</f>
        <v>LENOVO Intel i3</v>
      </c>
      <c r="D49" s="8" t="s">
        <v>4</v>
      </c>
      <c r="E49" s="1" t="s">
        <v>16</v>
      </c>
      <c r="F49" s="1"/>
      <c r="G49" s="1" t="s">
        <v>39</v>
      </c>
      <c r="H49" s="9"/>
    </row>
    <row r="50" spans="2:8" hidden="1" x14ac:dyDescent="0.25">
      <c r="B50" s="4">
        <v>48</v>
      </c>
      <c r="C50" t="str">
        <f>_xlfn.TEXTJOIN(" ", TRUE, _TBL_INVENTORY[[#This Row],[BRAND]], _TBL_INVENTORY[[#This Row],[CODE]], _TBL_INVENTORY[[#This Row],[VARIANT]], _TBL_INVENTORY[[#This Row],[SPECS]])</f>
        <v>LENOVO Intel i5</v>
      </c>
      <c r="D50" s="8" t="s">
        <v>4</v>
      </c>
      <c r="E50" s="1" t="s">
        <v>16</v>
      </c>
      <c r="F50" s="1"/>
      <c r="G50" s="1" t="s">
        <v>40</v>
      </c>
      <c r="H50" s="9"/>
    </row>
    <row r="51" spans="2:8" hidden="1" x14ac:dyDescent="0.25">
      <c r="B51" s="4">
        <v>49</v>
      </c>
      <c r="C51" t="str">
        <f>_xlfn.TEXTJOIN(" ", TRUE, _TBL_INVENTORY[[#This Row],[BRAND]], _TBL_INVENTORY[[#This Row],[CODE]], _TBL_INVENTORY[[#This Row],[VARIANT]], _TBL_INVENTORY[[#This Row],[SPECS]])</f>
        <v>Nec</v>
      </c>
      <c r="D51" s="8" t="s">
        <v>4</v>
      </c>
      <c r="E51" s="1" t="s">
        <v>52</v>
      </c>
      <c r="F51" s="1"/>
      <c r="G51" s="1"/>
      <c r="H51" s="9"/>
    </row>
    <row r="52" spans="2:8" x14ac:dyDescent="0.25">
      <c r="B52" s="4">
        <v>50</v>
      </c>
      <c r="C52" t="str">
        <f>_xlfn.TEXTJOIN(" ", TRUE, _TBL_INVENTORY[[#This Row],[BRAND]], _TBL_INVENTORY[[#This Row],[CODE]], _TBL_INVENTORY[[#This Row],[VARIANT]], _TBL_INVENTORY[[#This Row],[SPECS]])</f>
        <v>Computer Table</v>
      </c>
      <c r="D52" s="8" t="s">
        <v>112</v>
      </c>
      <c r="E52" s="1"/>
      <c r="F52" s="1" t="s">
        <v>54</v>
      </c>
      <c r="G52" s="1"/>
      <c r="H52" s="9"/>
    </row>
    <row r="53" spans="2:8" x14ac:dyDescent="0.25">
      <c r="B53" s="4">
        <v>51</v>
      </c>
      <c r="C53" t="str">
        <f>_xlfn.TEXTJOIN(" ", TRUE, _TBL_INVENTORY[[#This Row],[BRAND]], _TBL_INVENTORY[[#This Row],[CODE]], _TBL_INVENTORY[[#This Row],[VARIANT]], _TBL_INVENTORY[[#This Row],[SPECS]])</f>
        <v>Keyboard/Mouse</v>
      </c>
      <c r="D53" s="8" t="s">
        <v>112</v>
      </c>
      <c r="E53" s="1"/>
      <c r="F53" s="1" t="s">
        <v>55</v>
      </c>
      <c r="G53" s="1"/>
      <c r="H53" s="9"/>
    </row>
    <row r="54" spans="2:8" x14ac:dyDescent="0.25">
      <c r="B54" s="4">
        <v>52</v>
      </c>
      <c r="C54" t="str">
        <f>_xlfn.TEXTJOIN(" ", TRUE, _TBL_INVENTORY[[#This Row],[BRAND]], _TBL_INVENTORY[[#This Row],[CODE]], _TBL_INVENTORY[[#This Row],[VARIANT]], _TBL_INVENTORY[[#This Row],[SPECS]])</f>
        <v>Large Mouse pad</v>
      </c>
      <c r="D54" s="8" t="s">
        <v>112</v>
      </c>
      <c r="E54" s="1"/>
      <c r="F54" s="1" t="s">
        <v>56</v>
      </c>
      <c r="G54" s="1"/>
      <c r="H54" s="9"/>
    </row>
    <row r="55" spans="2:8" x14ac:dyDescent="0.25">
      <c r="B55" s="4">
        <v>53</v>
      </c>
      <c r="C55" t="str">
        <f>_xlfn.TEXTJOIN(" ", TRUE, _TBL_INVENTORY[[#This Row],[BRAND]], _TBL_INVENTORY[[#This Row],[CODE]], _TBL_INVENTORY[[#This Row],[VARIANT]], _TBL_INVENTORY[[#This Row],[SPECS]])</f>
        <v>Wifi-dongle</v>
      </c>
      <c r="D55" s="8" t="s">
        <v>112</v>
      </c>
      <c r="E55" s="1"/>
      <c r="F55" s="1" t="s">
        <v>57</v>
      </c>
      <c r="G55" s="1"/>
      <c r="H55" s="9"/>
    </row>
    <row r="56" spans="2:8" x14ac:dyDescent="0.25">
      <c r="B56" s="4">
        <v>54</v>
      </c>
      <c r="C56" t="str">
        <f>_xlfn.TEXTJOIN(" ", TRUE, _TBL_INVENTORY[[#This Row],[BRAND]], _TBL_INVENTORY[[#This Row],[CODE]], _TBL_INVENTORY[[#This Row],[VARIANT]], _TBL_INVENTORY[[#This Row],[SPECS]])</f>
        <v>Speaker</v>
      </c>
      <c r="D56" s="8" t="s">
        <v>112</v>
      </c>
      <c r="E56" s="1"/>
      <c r="F56" s="1" t="s">
        <v>58</v>
      </c>
      <c r="G56" s="1"/>
      <c r="H56" s="9"/>
    </row>
    <row r="57" spans="2:8" x14ac:dyDescent="0.25">
      <c r="B57" s="4">
        <v>55</v>
      </c>
      <c r="C57" t="str">
        <f>_xlfn.TEXTJOIN(" ", TRUE, _TBL_INVENTORY[[#This Row],[BRAND]], _TBL_INVENTORY[[#This Row],[CODE]], _TBL_INVENTORY[[#This Row],[VARIANT]], _TBL_INVENTORY[[#This Row],[SPECS]])</f>
        <v>Webcam</v>
      </c>
      <c r="D57" s="8" t="s">
        <v>112</v>
      </c>
      <c r="E57" s="1"/>
      <c r="F57" s="1" t="s">
        <v>59</v>
      </c>
      <c r="G57" s="1"/>
      <c r="H57" s="9"/>
    </row>
    <row r="58" spans="2:8" x14ac:dyDescent="0.25">
      <c r="B58" s="4">
        <v>56</v>
      </c>
      <c r="C58" t="str">
        <f>_xlfn.TEXTJOIN(" ", TRUE, _TBL_INVENTORY[[#This Row],[BRAND]], _TBL_INVENTORY[[#This Row],[CODE]], _TBL_INVENTORY[[#This Row],[VARIANT]], _TBL_INVENTORY[[#This Row],[SPECS]])</f>
        <v>VGA</v>
      </c>
      <c r="D58" s="8" t="s">
        <v>112</v>
      </c>
      <c r="E58" s="1"/>
      <c r="F58" s="1" t="s">
        <v>60</v>
      </c>
      <c r="G58" s="1"/>
      <c r="H58" s="9"/>
    </row>
    <row r="59" spans="2:8" x14ac:dyDescent="0.25">
      <c r="B59" s="4">
        <v>57</v>
      </c>
      <c r="C59" t="str">
        <f>_xlfn.TEXTJOIN(" ", TRUE, _TBL_INVENTORY[[#This Row],[BRAND]], _TBL_INVENTORY[[#This Row],[CODE]], _TBL_INVENTORY[[#This Row],[VARIANT]], _TBL_INVENTORY[[#This Row],[SPECS]])</f>
        <v>Power Cord</v>
      </c>
      <c r="D59" s="8" t="s">
        <v>112</v>
      </c>
      <c r="E59" s="1"/>
      <c r="F59" s="1" t="s">
        <v>61</v>
      </c>
      <c r="G59" s="1"/>
      <c r="H59" s="9"/>
    </row>
    <row r="60" spans="2:8" x14ac:dyDescent="0.25">
      <c r="B60" s="4">
        <v>58</v>
      </c>
      <c r="C60" t="str">
        <f>_xlfn.TEXTJOIN(" ", TRUE, _TBL_INVENTORY[[#This Row],[BRAND]], _TBL_INVENTORY[[#This Row],[CODE]], _TBL_INVENTORY[[#This Row],[VARIANT]], _TBL_INVENTORY[[#This Row],[SPECS]])</f>
        <v>Laptop Table</v>
      </c>
      <c r="D60" s="8" t="s">
        <v>112</v>
      </c>
      <c r="E60" s="1"/>
      <c r="F60" s="1" t="s">
        <v>62</v>
      </c>
      <c r="G60" s="1"/>
      <c r="H60" s="9"/>
    </row>
    <row r="61" spans="2:8" x14ac:dyDescent="0.25">
      <c r="B61" s="4">
        <v>59</v>
      </c>
      <c r="C61" t="str">
        <f>_xlfn.TEXTJOIN(" ", TRUE, _TBL_INVENTORY[[#This Row],[BRAND]], _TBL_INVENTORY[[#This Row],[CODE]], _TBL_INVENTORY[[#This Row],[VARIANT]], _TBL_INVENTORY[[#This Row],[SPECS]])</f>
        <v>Mouse</v>
      </c>
      <c r="D61" s="8" t="s">
        <v>112</v>
      </c>
      <c r="E61" s="1"/>
      <c r="F61" s="1" t="s">
        <v>63</v>
      </c>
      <c r="G61" s="1"/>
      <c r="H61" s="9"/>
    </row>
    <row r="62" spans="2:8" x14ac:dyDescent="0.25">
      <c r="B62" s="4">
        <v>60</v>
      </c>
      <c r="C62" t="str">
        <f>_xlfn.TEXTJOIN(" ", TRUE, _TBL_INVENTORY[[#This Row],[BRAND]], _TBL_INVENTORY[[#This Row],[CODE]], _TBL_INVENTORY[[#This Row],[VARIANT]], _TBL_INVENTORY[[#This Row],[SPECS]])</f>
        <v>Mouse Pad</v>
      </c>
      <c r="D62" s="8" t="s">
        <v>112</v>
      </c>
      <c r="E62" s="1"/>
      <c r="F62" s="1" t="s">
        <v>64</v>
      </c>
      <c r="G62" s="1"/>
      <c r="H62" s="9"/>
    </row>
    <row r="63" spans="2:8" x14ac:dyDescent="0.25">
      <c r="B63" s="4">
        <v>61</v>
      </c>
      <c r="C63" t="str">
        <f>_xlfn.TEXTJOIN(" ", TRUE, _TBL_INVENTORY[[#This Row],[BRAND]], _TBL_INVENTORY[[#This Row],[CODE]], _TBL_INVENTORY[[#This Row],[VARIANT]], _TBL_INVENTORY[[#This Row],[SPECS]])</f>
        <v>P47 Headphone</v>
      </c>
      <c r="D63" s="8" t="s">
        <v>112</v>
      </c>
      <c r="E63" s="1"/>
      <c r="F63" s="1" t="s">
        <v>65</v>
      </c>
      <c r="G63" s="1"/>
      <c r="H63" s="9"/>
    </row>
    <row r="64" spans="2:8" x14ac:dyDescent="0.25">
      <c r="B64" s="4">
        <v>62</v>
      </c>
      <c r="C64" t="str">
        <f>_xlfn.TEXTJOIN(" ", TRUE, _TBL_INVENTORY[[#This Row],[BRAND]], _TBL_INVENTORY[[#This Row],[CODE]], _TBL_INVENTORY[[#This Row],[VARIANT]], _TBL_INVENTORY[[#This Row],[SPECS]])</f>
        <v>Laptop Stand</v>
      </c>
      <c r="D64" s="8" t="s">
        <v>112</v>
      </c>
      <c r="E64" s="1"/>
      <c r="F64" s="1" t="s">
        <v>66</v>
      </c>
      <c r="G64" s="1"/>
      <c r="H64" s="9"/>
    </row>
    <row r="65" spans="2:8" x14ac:dyDescent="0.25">
      <c r="B65" s="4">
        <v>63</v>
      </c>
      <c r="C65" t="str">
        <f>_xlfn.TEXTJOIN(" ", TRUE, _TBL_INVENTORY[[#This Row],[BRAND]], _TBL_INVENTORY[[#This Row],[CODE]], _TBL_INVENTORY[[#This Row],[VARIANT]], _TBL_INVENTORY[[#This Row],[SPECS]])</f>
        <v>Laptop Brush</v>
      </c>
      <c r="D65" s="8" t="s">
        <v>112</v>
      </c>
      <c r="E65" s="1"/>
      <c r="F65" s="1" t="s">
        <v>67</v>
      </c>
      <c r="G65" s="1"/>
      <c r="H65" s="9"/>
    </row>
    <row r="66" spans="2:8" x14ac:dyDescent="0.25">
      <c r="B66" s="4">
        <v>64</v>
      </c>
      <c r="C66" t="str">
        <f>_xlfn.TEXTJOIN(" ", TRUE, _TBL_INVENTORY[[#This Row],[BRAND]], _TBL_INVENTORY[[#This Row],[CODE]], _TBL_INVENTORY[[#This Row],[VARIANT]], _TBL_INVENTORY[[#This Row],[SPECS]])</f>
        <v>Laptop Bag</v>
      </c>
      <c r="D66" s="8" t="s">
        <v>112</v>
      </c>
      <c r="E66" s="1"/>
      <c r="F66" s="1" t="s">
        <v>68</v>
      </c>
      <c r="G66" s="1"/>
      <c r="H66" s="9"/>
    </row>
    <row r="67" spans="2:8" x14ac:dyDescent="0.25">
      <c r="B67" s="4">
        <v>65</v>
      </c>
      <c r="C67" t="str">
        <f>_xlfn.TEXTJOIN(" ", TRUE, _TBL_INVENTORY[[#This Row],[BRAND]], _TBL_INVENTORY[[#This Row],[CODE]], _TBL_INVENTORY[[#This Row],[VARIANT]], _TBL_INVENTORY[[#This Row],[SPECS]])</f>
        <v>Stylus Pen</v>
      </c>
      <c r="D67" s="8" t="s">
        <v>112</v>
      </c>
      <c r="E67" s="1"/>
      <c r="F67" s="1" t="s">
        <v>69</v>
      </c>
      <c r="G67" s="1"/>
      <c r="H67" s="9"/>
    </row>
    <row r="68" spans="2:8" x14ac:dyDescent="0.25">
      <c r="B68" s="4">
        <v>66</v>
      </c>
      <c r="C68" t="str">
        <f>_xlfn.TEXTJOIN(" ", TRUE, _TBL_INVENTORY[[#This Row],[BRAND]], _TBL_INVENTORY[[#This Row],[CODE]], _TBL_INVENTORY[[#This Row],[VARIANT]], _TBL_INVENTORY[[#This Row],[SPECS]])</f>
        <v>SD Card</v>
      </c>
      <c r="D68" s="8" t="s">
        <v>112</v>
      </c>
      <c r="E68" s="1"/>
      <c r="F68" s="1" t="s">
        <v>70</v>
      </c>
      <c r="G68" s="1"/>
      <c r="H68" s="9"/>
    </row>
    <row r="69" spans="2:8" x14ac:dyDescent="0.25">
      <c r="B69" s="4">
        <v>67</v>
      </c>
      <c r="C69" t="str">
        <f>_xlfn.TEXTJOIN(" ", TRUE, _TBL_INVENTORY[[#This Row],[BRAND]], _TBL_INVENTORY[[#This Row],[CODE]], _TBL_INVENTORY[[#This Row],[VARIANT]], _TBL_INVENTORY[[#This Row],[SPECS]])</f>
        <v>Mic Stand</v>
      </c>
      <c r="D69" s="8" t="s">
        <v>112</v>
      </c>
      <c r="E69" s="1"/>
      <c r="F69" s="1" t="s">
        <v>71</v>
      </c>
      <c r="G69" s="1"/>
      <c r="H69" s="9"/>
    </row>
    <row r="70" spans="2:8" x14ac:dyDescent="0.25">
      <c r="B70" s="4">
        <v>68</v>
      </c>
      <c r="C70" t="str">
        <f>_xlfn.TEXTJOIN(" ", TRUE, _TBL_INVENTORY[[#This Row],[BRAND]], _TBL_INVENTORY[[#This Row],[CODE]], _TBL_INVENTORY[[#This Row],[VARIANT]], _TBL_INVENTORY[[#This Row],[SPECS]])</f>
        <v>B. Keyboard/M.</v>
      </c>
      <c r="D70" s="8" t="s">
        <v>112</v>
      </c>
      <c r="E70" s="1"/>
      <c r="F70" s="1" t="s">
        <v>72</v>
      </c>
      <c r="G70" s="1"/>
      <c r="H70" s="9"/>
    </row>
    <row r="71" spans="2:8" x14ac:dyDescent="0.25">
      <c r="B71" s="4">
        <v>69</v>
      </c>
      <c r="C71" t="str">
        <f>_xlfn.TEXTJOIN(" ", TRUE, _TBL_INVENTORY[[#This Row],[BRAND]], _TBL_INVENTORY[[#This Row],[CODE]], _TBL_INVENTORY[[#This Row],[VARIANT]], _TBL_INVENTORY[[#This Row],[SPECS]])</f>
        <v>AVR</v>
      </c>
      <c r="D71" s="8" t="s">
        <v>112</v>
      </c>
      <c r="E71" s="1"/>
      <c r="F71" s="1" t="s">
        <v>73</v>
      </c>
      <c r="G71" s="1"/>
      <c r="H71" s="9"/>
    </row>
    <row r="72" spans="2:8" x14ac:dyDescent="0.25">
      <c r="B72" s="4">
        <v>70</v>
      </c>
      <c r="C72" t="str">
        <f>_xlfn.TEXTJOIN(" ", TRUE, _TBL_INVENTORY[[#This Row],[BRAND]], _TBL_INVENTORY[[#This Row],[CODE]], _TBL_INVENTORY[[#This Row],[VARIANT]], _TBL_INVENTORY[[#This Row],[SPECS]])</f>
        <v>S.Earphones</v>
      </c>
      <c r="D72" s="8" t="s">
        <v>112</v>
      </c>
      <c r="E72" s="1"/>
      <c r="F72" s="1" t="s">
        <v>74</v>
      </c>
      <c r="G72" s="1"/>
      <c r="H72" s="9"/>
    </row>
    <row r="73" spans="2:8" x14ac:dyDescent="0.25">
      <c r="B73" s="4">
        <v>71</v>
      </c>
      <c r="C73" t="str">
        <f>_xlfn.TEXTJOIN(" ", TRUE, _TBL_INVENTORY[[#This Row],[BRAND]], _TBL_INVENTORY[[#This Row],[CODE]], _TBL_INVENTORY[[#This Row],[VARIANT]], _TBL_INVENTORY[[#This Row],[SPECS]])</f>
        <v>Powerbank</v>
      </c>
      <c r="D73" s="8" t="s">
        <v>112</v>
      </c>
      <c r="E73" s="1"/>
      <c r="F73" s="1" t="s">
        <v>75</v>
      </c>
      <c r="G73" s="1"/>
      <c r="H73" s="9"/>
    </row>
    <row r="74" spans="2:8" x14ac:dyDescent="0.25">
      <c r="B74" s="4">
        <v>72</v>
      </c>
      <c r="C74" t="str">
        <f>_xlfn.TEXTJOIN(" ", TRUE, _TBL_INVENTORY[[#This Row],[BRAND]], _TBL_INVENTORY[[#This Row],[CODE]], _TBL_INVENTORY[[#This Row],[VARIANT]], _TBL_INVENTORY[[#This Row],[SPECS]])</f>
        <v>Cool Pad</v>
      </c>
      <c r="D74" s="8" t="s">
        <v>112</v>
      </c>
      <c r="E74" s="1"/>
      <c r="F74" s="1" t="s">
        <v>76</v>
      </c>
      <c r="G74" s="1"/>
      <c r="H74" s="9"/>
    </row>
    <row r="75" spans="2:8" x14ac:dyDescent="0.25">
      <c r="B75" s="4">
        <v>73</v>
      </c>
      <c r="C75" t="str">
        <f>_xlfn.TEXTJOIN(" ", TRUE, _TBL_INVENTORY[[#This Row],[BRAND]], _TBL_INVENTORY[[#This Row],[CODE]], _TBL_INVENTORY[[#This Row],[VARIANT]], _TBL_INVENTORY[[#This Row],[SPECS]])</f>
        <v>Vacuum Cleaner</v>
      </c>
      <c r="D75" s="8" t="s">
        <v>112</v>
      </c>
      <c r="E75" s="1"/>
      <c r="F75" s="1" t="s">
        <v>77</v>
      </c>
      <c r="G75" s="1"/>
      <c r="H75" s="9"/>
    </row>
    <row r="76" spans="2:8" x14ac:dyDescent="0.25">
      <c r="B76" s="4">
        <v>74</v>
      </c>
      <c r="C76" t="str">
        <f>_xlfn.TEXTJOIN(" ", TRUE, _TBL_INVENTORY[[#This Row],[BRAND]], _TBL_INVENTORY[[#This Row],[CODE]], _TBL_INVENTORY[[#This Row],[VARIANT]], _TBL_INVENTORY[[#This Row],[SPECS]])</f>
        <v>S.Neckband</v>
      </c>
      <c r="D76" s="8" t="s">
        <v>112</v>
      </c>
      <c r="E76" s="1"/>
      <c r="F76" s="1" t="s">
        <v>78</v>
      </c>
      <c r="G76" s="1"/>
      <c r="H76" s="9"/>
    </row>
    <row r="77" spans="2:8" x14ac:dyDescent="0.25">
      <c r="B77" s="4">
        <v>75</v>
      </c>
      <c r="C77" t="str">
        <f>_xlfn.TEXTJOIN(" ", TRUE, _TBL_INVENTORY[[#This Row],[BRAND]], _TBL_INVENTORY[[#This Row],[CODE]], _TBL_INVENTORY[[#This Row],[VARIANT]], _TBL_INVENTORY[[#This Row],[SPECS]])</f>
        <v>Selfie Stick</v>
      </c>
      <c r="D77" s="8" t="s">
        <v>112</v>
      </c>
      <c r="E77" s="1"/>
      <c r="F77" s="1" t="s">
        <v>79</v>
      </c>
      <c r="G77" s="1"/>
      <c r="H77" s="9"/>
    </row>
    <row r="78" spans="2:8" x14ac:dyDescent="0.25">
      <c r="B78" s="4">
        <v>76</v>
      </c>
      <c r="C78" t="str">
        <f>_xlfn.TEXTJOIN(" ", TRUE, _TBL_INVENTORY[[#This Row],[BRAND]], _TBL_INVENTORY[[#This Row],[CODE]], _TBL_INVENTORY[[#This Row],[VARIANT]], _TBL_INVENTORY[[#This Row],[SPECS]])</f>
        <v>W.Speaker B.</v>
      </c>
      <c r="D78" s="8" t="s">
        <v>112</v>
      </c>
      <c r="E78" s="1"/>
      <c r="F78" s="1" t="s">
        <v>80</v>
      </c>
      <c r="G78" s="1"/>
      <c r="H78" s="9"/>
    </row>
    <row r="79" spans="2:8" x14ac:dyDescent="0.25">
      <c r="B79" s="4">
        <v>77</v>
      </c>
      <c r="C79" t="str">
        <f>_xlfn.TEXTJOIN(" ", TRUE, _TBL_INVENTORY[[#This Row],[BRAND]], _TBL_INVENTORY[[#This Row],[CODE]], _TBL_INVENTORY[[#This Row],[VARIANT]], _TBL_INVENTORY[[#This Row],[SPECS]])</f>
        <v>Micro Stand</v>
      </c>
      <c r="D79" s="8" t="s">
        <v>112</v>
      </c>
      <c r="E79" s="1"/>
      <c r="F79" s="1" t="s">
        <v>81</v>
      </c>
      <c r="G79" s="1"/>
      <c r="H79" s="9"/>
    </row>
    <row r="80" spans="2:8" x14ac:dyDescent="0.25">
      <c r="B80" s="4">
        <v>78</v>
      </c>
      <c r="C80" t="str">
        <f>_xlfn.TEXTJOIN(" ", TRUE, _TBL_INVENTORY[[#This Row],[BRAND]], _TBL_INVENTORY[[#This Row],[CODE]], _TBL_INVENTORY[[#This Row],[VARIANT]], _TBL_INVENTORY[[#This Row],[SPECS]])</f>
        <v>Extra Base Sony</v>
      </c>
      <c r="D80" s="8" t="s">
        <v>112</v>
      </c>
      <c r="E80" s="1"/>
      <c r="F80" s="1" t="s">
        <v>82</v>
      </c>
      <c r="G80" s="1"/>
      <c r="H80" s="9"/>
    </row>
    <row r="81" spans="2:8" x14ac:dyDescent="0.25">
      <c r="B81" s="4">
        <v>79</v>
      </c>
      <c r="C81" t="str">
        <f>_xlfn.TEXTJOIN(" ", TRUE, _TBL_INVENTORY[[#This Row],[BRAND]], _TBL_INVENTORY[[#This Row],[CODE]], _TBL_INVENTORY[[#This Row],[VARIANT]], _TBL_INVENTORY[[#This Row],[SPECS]])</f>
        <v>Card Reader</v>
      </c>
      <c r="D81" s="8" t="s">
        <v>112</v>
      </c>
      <c r="E81" s="1"/>
      <c r="F81" s="1" t="s">
        <v>83</v>
      </c>
      <c r="G81" s="1"/>
      <c r="H81" s="9"/>
    </row>
    <row r="82" spans="2:8" x14ac:dyDescent="0.25">
      <c r="B82" s="4">
        <v>80</v>
      </c>
      <c r="C82" t="str">
        <f>_xlfn.TEXTJOIN(" ", TRUE, _TBL_INVENTORY[[#This Row],[BRAND]], _TBL_INVENTORY[[#This Row],[CODE]], _TBL_INVENTORY[[#This Row],[VARIANT]], _TBL_INVENTORY[[#This Row],[SPECS]])</f>
        <v>TV Box</v>
      </c>
      <c r="D82" s="8" t="s">
        <v>112</v>
      </c>
      <c r="E82" s="1"/>
      <c r="F82" s="1" t="s">
        <v>84</v>
      </c>
      <c r="G82" s="1"/>
      <c r="H82" s="9"/>
    </row>
    <row r="83" spans="2:8" x14ac:dyDescent="0.25">
      <c r="B83" s="4">
        <v>81</v>
      </c>
      <c r="C83" t="str">
        <f>_xlfn.TEXTJOIN(" ", TRUE, _TBL_INVENTORY[[#This Row],[BRAND]], _TBL_INVENTORY[[#This Row],[CODE]], _TBL_INVENTORY[[#This Row],[VARIANT]], _TBL_INVENTORY[[#This Row],[SPECS]])</f>
        <v>Dynamic S.</v>
      </c>
      <c r="D83" s="8" t="s">
        <v>112</v>
      </c>
      <c r="E83" s="1"/>
      <c r="F83" s="1" t="s">
        <v>85</v>
      </c>
      <c r="G83" s="1"/>
      <c r="H83" s="9"/>
    </row>
    <row r="84" spans="2:8" x14ac:dyDescent="0.25">
      <c r="B84" s="4">
        <v>82</v>
      </c>
      <c r="C84" t="str">
        <f>_xlfn.TEXTJOIN(" ", TRUE, _TBL_INVENTORY[[#This Row],[BRAND]], _TBL_INVENTORY[[#This Row],[CODE]], _TBL_INVENTORY[[#This Row],[VARIANT]], _TBL_INVENTORY[[#This Row],[SPECS]])</f>
        <v>I Karaoke Box Big</v>
      </c>
      <c r="D84" s="8" t="s">
        <v>112</v>
      </c>
      <c r="E84" s="1"/>
      <c r="F84" s="1" t="s">
        <v>86</v>
      </c>
      <c r="G84" s="1"/>
      <c r="H84" s="9"/>
    </row>
    <row r="85" spans="2:8" x14ac:dyDescent="0.25">
      <c r="B85" s="4">
        <v>83</v>
      </c>
      <c r="C85" t="str">
        <f>_xlfn.TEXTJOIN(" ", TRUE, _TBL_INVENTORY[[#This Row],[BRAND]], _TBL_INVENTORY[[#This Row],[CODE]], _TBL_INVENTORY[[#This Row],[VARIANT]], _TBL_INVENTORY[[#This Row],[SPECS]])</f>
        <v>I Karaoke Box Small</v>
      </c>
      <c r="D85" s="8" t="s">
        <v>112</v>
      </c>
      <c r="E85" s="1"/>
      <c r="F85" s="1" t="s">
        <v>87</v>
      </c>
      <c r="G85" s="1"/>
      <c r="H85" s="9"/>
    </row>
    <row r="86" spans="2:8" x14ac:dyDescent="0.25">
      <c r="B86" s="4">
        <v>84</v>
      </c>
      <c r="C86" t="str">
        <f>_xlfn.TEXTJOIN(" ", TRUE, _TBL_INVENTORY[[#This Row],[BRAND]], _TBL_INVENTORY[[#This Row],[CODE]], _TBL_INVENTORY[[#This Row],[VARIANT]], _TBL_INVENTORY[[#This Row],[SPECS]])</f>
        <v>Oudio Bop 12.5</v>
      </c>
      <c r="D86" s="8" t="s">
        <v>112</v>
      </c>
      <c r="E86" s="1"/>
      <c r="F86" s="1" t="s">
        <v>88</v>
      </c>
      <c r="G86" s="1"/>
      <c r="H86" s="9"/>
    </row>
    <row r="87" spans="2:8" x14ac:dyDescent="0.25">
      <c r="B87" s="4">
        <v>85</v>
      </c>
      <c r="C87" t="str">
        <f>_xlfn.TEXTJOIN(" ", TRUE, _TBL_INVENTORY[[#This Row],[BRAND]], _TBL_INVENTORY[[#This Row],[CODE]], _TBL_INVENTORY[[#This Row],[VARIANT]], _TBL_INVENTORY[[#This Row],[SPECS]])</f>
        <v>Oudio Bop 8.5x3</v>
      </c>
      <c r="D87" s="8" t="s">
        <v>112</v>
      </c>
      <c r="E87" s="1"/>
      <c r="F87" s="1" t="s">
        <v>89</v>
      </c>
      <c r="G87" s="1"/>
      <c r="H87" s="9"/>
    </row>
    <row r="88" spans="2:8" x14ac:dyDescent="0.25">
      <c r="B88" s="4">
        <v>86</v>
      </c>
      <c r="C88" t="str">
        <f>_xlfn.TEXTJOIN(" ", TRUE, _TBL_INVENTORY[[#This Row],[BRAND]], _TBL_INVENTORY[[#This Row],[CODE]], _TBL_INVENTORY[[#This Row],[VARIANT]], _TBL_INVENTORY[[#This Row],[SPECS]])</f>
        <v>Oudio Bop 8.5x2</v>
      </c>
      <c r="D88" s="8" t="s">
        <v>112</v>
      </c>
      <c r="E88" s="1"/>
      <c r="F88" s="1" t="s">
        <v>90</v>
      </c>
      <c r="G88" s="1"/>
      <c r="H88" s="9"/>
    </row>
    <row r="89" spans="2:8" x14ac:dyDescent="0.25">
      <c r="B89" s="4">
        <v>87</v>
      </c>
      <c r="C89" t="str">
        <f>_xlfn.TEXTJOIN(" ", TRUE, _TBL_INVENTORY[[#This Row],[BRAND]], _TBL_INVENTORY[[#This Row],[CODE]], _TBL_INVENTORY[[#This Row],[VARIANT]], _TBL_INVENTORY[[#This Row],[SPECS]])</f>
        <v>Big Box</v>
      </c>
      <c r="D89" s="8" t="s">
        <v>112</v>
      </c>
      <c r="E89" s="1"/>
      <c r="F89" s="1" t="s">
        <v>91</v>
      </c>
      <c r="G89" s="1"/>
      <c r="H89" s="9"/>
    </row>
    <row r="90" spans="2:8" x14ac:dyDescent="0.25">
      <c r="B90" s="4">
        <v>88</v>
      </c>
      <c r="C90" t="str">
        <f>_xlfn.TEXTJOIN(" ", TRUE, _TBL_INVENTORY[[#This Row],[BRAND]], _TBL_INVENTORY[[#This Row],[CODE]], _TBL_INVENTORY[[#This Row],[VARIANT]], _TBL_INVENTORY[[#This Row],[SPECS]])</f>
        <v>Small Box</v>
      </c>
      <c r="D90" s="8" t="s">
        <v>112</v>
      </c>
      <c r="E90" s="1"/>
      <c r="F90" s="1" t="s">
        <v>92</v>
      </c>
      <c r="G90" s="1"/>
      <c r="H90" s="9"/>
    </row>
    <row r="91" spans="2:8" x14ac:dyDescent="0.25">
      <c r="B91" s="4">
        <v>89</v>
      </c>
      <c r="C91" t="str">
        <f>_xlfn.TEXTJOIN(" ", TRUE, _TBL_INVENTORY[[#This Row],[BRAND]], _TBL_INVENTORY[[#This Row],[CODE]], _TBL_INVENTORY[[#This Row],[VARIANT]], _TBL_INVENTORY[[#This Row],[SPECS]])</f>
        <v>Echo Bag</v>
      </c>
      <c r="D91" s="8" t="s">
        <v>112</v>
      </c>
      <c r="E91" s="1"/>
      <c r="F91" s="1" t="s">
        <v>93</v>
      </c>
      <c r="G91" s="1"/>
      <c r="H91" s="9"/>
    </row>
    <row r="92" spans="2:8" x14ac:dyDescent="0.25">
      <c r="B92" s="4">
        <v>90</v>
      </c>
      <c r="C92" t="str">
        <f>_xlfn.TEXTJOIN(" ", TRUE, _TBL_INVENTORY[[#This Row],[BRAND]], _TBL_INVENTORY[[#This Row],[CODE]], _TBL_INVENTORY[[#This Row],[VARIANT]], _TBL_INVENTORY[[#This Row],[SPECS]])</f>
        <v>Paper Cutter</v>
      </c>
      <c r="D92" s="8" t="s">
        <v>112</v>
      </c>
      <c r="E92" s="1"/>
      <c r="F92" s="1" t="s">
        <v>94</v>
      </c>
      <c r="G92" s="1"/>
      <c r="H92" s="9"/>
    </row>
    <row r="93" spans="2:8" x14ac:dyDescent="0.25">
      <c r="B93" s="4">
        <v>91</v>
      </c>
      <c r="C93" t="str">
        <f>_xlfn.TEXTJOIN(" ", TRUE, _TBL_INVENTORY[[#This Row],[BRAND]], _TBL_INVENTORY[[#This Row],[CODE]], _TBL_INVENTORY[[#This Row],[VARIANT]], _TBL_INVENTORY[[#This Row],[SPECS]])</f>
        <v>Laminator</v>
      </c>
      <c r="D93" s="8" t="s">
        <v>112</v>
      </c>
      <c r="E93" s="1"/>
      <c r="F93" s="1" t="s">
        <v>95</v>
      </c>
      <c r="G93" s="1"/>
      <c r="H93" s="9"/>
    </row>
    <row r="94" spans="2:8" x14ac:dyDescent="0.25">
      <c r="B94" s="4">
        <v>92</v>
      </c>
      <c r="C94" t="str">
        <f>_xlfn.TEXTJOIN(" ", TRUE, _TBL_INVENTORY[[#This Row],[BRAND]], _TBL_INVENTORY[[#This Row],[CODE]], _TBL_INVENTORY[[#This Row],[VARIANT]], _TBL_INVENTORY[[#This Row],[SPECS]])</f>
        <v>1080p Sports Cam</v>
      </c>
      <c r="D94" s="8" t="s">
        <v>112</v>
      </c>
      <c r="E94" s="1"/>
      <c r="F94" s="1" t="s">
        <v>96</v>
      </c>
      <c r="G94" s="1"/>
      <c r="H94" s="9"/>
    </row>
    <row r="95" spans="2:8" x14ac:dyDescent="0.25">
      <c r="B95" s="4">
        <v>93</v>
      </c>
      <c r="C95" t="str">
        <f>_xlfn.TEXTJOIN(" ", TRUE, _TBL_INVENTORY[[#This Row],[BRAND]], _TBL_INVENTORY[[#This Row],[CODE]], _TBL_INVENTORY[[#This Row],[VARIANT]], _TBL_INVENTORY[[#This Row],[SPECS]])</f>
        <v>Helmet</v>
      </c>
      <c r="D95" s="8" t="s">
        <v>112</v>
      </c>
      <c r="E95" s="1"/>
      <c r="F95" s="1" t="s">
        <v>97</v>
      </c>
      <c r="G95" s="1"/>
      <c r="H95" s="9"/>
    </row>
    <row r="96" spans="2:8" x14ac:dyDescent="0.25">
      <c r="B96" s="4">
        <v>94</v>
      </c>
      <c r="C96" t="str">
        <f>_xlfn.TEXTJOIN(" ", TRUE, _TBL_INVENTORY[[#This Row],[BRAND]], _TBL_INVENTORY[[#This Row],[CODE]], _TBL_INVENTORY[[#This Row],[VARIANT]], _TBL_INVENTORY[[#This Row],[SPECS]])</f>
        <v>Cherry Mobile</v>
      </c>
      <c r="D96" s="8" t="s">
        <v>112</v>
      </c>
      <c r="E96" s="1"/>
      <c r="F96" s="1" t="s">
        <v>98</v>
      </c>
      <c r="G96" s="1"/>
      <c r="H96" s="9"/>
    </row>
    <row r="97" spans="2:8" hidden="1" x14ac:dyDescent="0.25">
      <c r="B97" s="4">
        <v>95</v>
      </c>
      <c r="C97" t="str">
        <f>_xlfn.TEXTJOIN(" ", TRUE, _TBL_INVENTORY[[#This Row],[BRAND]], _TBL_INVENTORY[[#This Row],[CODE]], _TBL_INVENTORY[[#This Row],[VARIANT]], _TBL_INVENTORY[[#This Row],[SPECS]])</f>
        <v>Sytem Intel i5 4th Gen</v>
      </c>
      <c r="D97" s="8" t="s">
        <v>10</v>
      </c>
      <c r="E97" s="1"/>
      <c r="F97" s="1" t="s">
        <v>100</v>
      </c>
      <c r="G97" s="1" t="s">
        <v>40</v>
      </c>
      <c r="H97" s="9" t="s">
        <v>99</v>
      </c>
    </row>
    <row r="98" spans="2:8" hidden="1" x14ac:dyDescent="0.25">
      <c r="B98" s="4">
        <v>96</v>
      </c>
      <c r="C98" t="str">
        <f>_xlfn.TEXTJOIN(" ", TRUE, _TBL_INVENTORY[[#This Row],[BRAND]], _TBL_INVENTORY[[#This Row],[CODE]], _TBL_INVENTORY[[#This Row],[VARIANT]], _TBL_INVENTORY[[#This Row],[SPECS]])</f>
        <v>System Ryzen 3</v>
      </c>
      <c r="D98" s="8" t="s">
        <v>10</v>
      </c>
      <c r="E98" s="1"/>
      <c r="F98" s="1" t="s">
        <v>101</v>
      </c>
      <c r="G98" s="1" t="s">
        <v>41</v>
      </c>
      <c r="H98" s="9"/>
    </row>
    <row r="99" spans="2:8" hidden="1" x14ac:dyDescent="0.25">
      <c r="B99" s="4">
        <v>97</v>
      </c>
      <c r="C99" t="str">
        <f>_xlfn.TEXTJOIN(" ", TRUE, _TBL_INVENTORY[[#This Row],[BRAND]], _TBL_INVENTORY[[#This Row],[CODE]], _TBL_INVENTORY[[#This Row],[VARIANT]], _TBL_INVENTORY[[#This Row],[SPECS]])</f>
        <v>Monitor</v>
      </c>
      <c r="D99" s="8" t="s">
        <v>10</v>
      </c>
      <c r="E99" s="1"/>
      <c r="F99" s="1" t="s">
        <v>102</v>
      </c>
      <c r="G99" s="1"/>
      <c r="H99" s="9"/>
    </row>
    <row r="100" spans="2:8" hidden="1" x14ac:dyDescent="0.25">
      <c r="B100" s="4">
        <v>98</v>
      </c>
      <c r="C100" t="str">
        <f>_xlfn.TEXTJOIN(" ", TRUE, _TBL_INVENTORY[[#This Row],[BRAND]], _TBL_INVENTORY[[#This Row],[CODE]], _TBL_INVENTORY[[#This Row],[VARIANT]], _TBL_INVENTORY[[#This Row],[SPECS]])</f>
        <v>TS 207</v>
      </c>
      <c r="D100" s="8" t="s">
        <v>104</v>
      </c>
      <c r="E100" s="1"/>
      <c r="F100" s="1" t="s">
        <v>106</v>
      </c>
      <c r="G100" s="1"/>
      <c r="H100" s="9"/>
    </row>
    <row r="101" spans="2:8" hidden="1" x14ac:dyDescent="0.25">
      <c r="B101" s="4">
        <v>99</v>
      </c>
      <c r="C101" t="str">
        <f>_xlfn.TEXTJOIN(" ", TRUE, _TBL_INVENTORY[[#This Row],[BRAND]], _TBL_INVENTORY[[#This Row],[CODE]], _TBL_INVENTORY[[#This Row],[VARIANT]], _TBL_INVENTORY[[#This Row],[SPECS]])</f>
        <v>MG 2570 S</v>
      </c>
      <c r="D101" s="8" t="s">
        <v>104</v>
      </c>
      <c r="E101" s="1"/>
      <c r="F101" s="1" t="s">
        <v>108</v>
      </c>
      <c r="G101" s="1"/>
      <c r="H101" s="9"/>
    </row>
    <row r="102" spans="2:8" hidden="1" x14ac:dyDescent="0.25">
      <c r="B102" s="4">
        <v>100</v>
      </c>
      <c r="C102" t="str">
        <f>_xlfn.TEXTJOIN(" ", TRUE, _TBL_INVENTORY[[#This Row],[BRAND]], _TBL_INVENTORY[[#This Row],[CODE]], _TBL_INVENTORY[[#This Row],[VARIANT]], _TBL_INVENTORY[[#This Row],[SPECS]])</f>
        <v>MG 3070 S</v>
      </c>
      <c r="D102" s="8" t="s">
        <v>104</v>
      </c>
      <c r="E102" s="1"/>
      <c r="F102" s="1" t="s">
        <v>107</v>
      </c>
      <c r="G102" s="1"/>
      <c r="H102" s="9"/>
    </row>
    <row r="103" spans="2:8" hidden="1" x14ac:dyDescent="0.25">
      <c r="B103" s="4">
        <v>101</v>
      </c>
      <c r="C103" t="str">
        <f>_xlfn.TEXTJOIN(" ", TRUE, _TBL_INVENTORY[[#This Row],[BRAND]], _TBL_INVENTORY[[#This Row],[CODE]], _TBL_INVENTORY[[#This Row],[VARIANT]], _TBL_INVENTORY[[#This Row],[SPECS]])</f>
        <v>G 2021</v>
      </c>
      <c r="D103" s="8" t="s">
        <v>104</v>
      </c>
      <c r="E103" s="1"/>
      <c r="F103" s="1" t="s">
        <v>109</v>
      </c>
      <c r="G103" s="1"/>
      <c r="H103" s="9"/>
    </row>
    <row r="104" spans="2:8" hidden="1" x14ac:dyDescent="0.25">
      <c r="B104" s="4">
        <v>102</v>
      </c>
      <c r="C104" t="str">
        <f>_xlfn.TEXTJOIN(" ", TRUE, _TBL_INVENTORY[[#This Row],[BRAND]], _TBL_INVENTORY[[#This Row],[CODE]], _TBL_INVENTORY[[#This Row],[VARIANT]], _TBL_INVENTORY[[#This Row],[SPECS]])</f>
        <v>L 121</v>
      </c>
      <c r="D104" s="8" t="s">
        <v>104</v>
      </c>
      <c r="E104" s="1"/>
      <c r="F104" s="1" t="s">
        <v>110</v>
      </c>
      <c r="G104" s="1"/>
      <c r="H104" s="9"/>
    </row>
    <row r="105" spans="2:8" hidden="1" x14ac:dyDescent="0.25">
      <c r="B105" s="4">
        <v>103</v>
      </c>
      <c r="C105" t="str">
        <f>_xlfn.TEXTJOIN(" ", TRUE, _TBL_INVENTORY[[#This Row],[BRAND]], _TBL_INVENTORY[[#This Row],[CODE]], _TBL_INVENTORY[[#This Row],[VARIANT]], _TBL_INVENTORY[[#This Row],[SPECS]])</f>
        <v>Brother 3420 W</v>
      </c>
      <c r="D105" s="8" t="s">
        <v>104</v>
      </c>
      <c r="E105" s="1"/>
      <c r="F105" s="1" t="s">
        <v>111</v>
      </c>
      <c r="G105" s="1"/>
      <c r="H105" s="9"/>
    </row>
    <row r="106" spans="2:8" hidden="1" x14ac:dyDescent="0.25">
      <c r="B106" s="4">
        <v>104</v>
      </c>
      <c r="C106" t="str">
        <f>_xlfn.TEXTJOIN(" ", TRUE, _TBL_INVENTORY[[#This Row],[BRAND]], _TBL_INVENTORY[[#This Row],[CODE]], _TBL_INVENTORY[[#This Row],[VARIANT]], _TBL_INVENTORY[[#This Row],[SPECS]])</f>
        <v>Charger</v>
      </c>
      <c r="D106" s="8" t="s">
        <v>113</v>
      </c>
      <c r="E106" s="1"/>
      <c r="F106" s="1" t="s">
        <v>113</v>
      </c>
      <c r="G106" s="1"/>
      <c r="H106" s="9"/>
    </row>
    <row r="107" spans="2:8" hidden="1" x14ac:dyDescent="0.25">
      <c r="B107" s="4"/>
      <c r="C107" t="str">
        <f>_xlfn.TEXTJOIN(" ", TRUE, _TBL_INVENTORY[[#This Row],[BRAND]], _TBL_INVENTORY[[#This Row],[CODE]], _TBL_INVENTORY[[#This Row],[VARIANT]], _TBL_INVENTORY[[#This Row],[SPECS]])</f>
        <v/>
      </c>
      <c r="D107" s="8"/>
      <c r="E107" s="1"/>
      <c r="F107" s="1"/>
      <c r="G107" s="1"/>
      <c r="H107" s="9"/>
    </row>
    <row r="108" spans="2:8" hidden="1" x14ac:dyDescent="0.25">
      <c r="B108" s="4"/>
      <c r="C108" t="str">
        <f>_xlfn.TEXTJOIN(" ", TRUE, _TBL_INVENTORY[[#This Row],[BRAND]], _TBL_INVENTORY[[#This Row],[CODE]], _TBL_INVENTORY[[#This Row],[VARIANT]], _TBL_INVENTORY[[#This Row],[SPECS]])</f>
        <v/>
      </c>
      <c r="D108" s="8"/>
      <c r="E108" s="1"/>
      <c r="F108" s="1"/>
      <c r="G108" s="1"/>
      <c r="H108" s="9"/>
    </row>
    <row r="109" spans="2:8" hidden="1" x14ac:dyDescent="0.25">
      <c r="B109" s="4"/>
      <c r="C109" t="str">
        <f>_xlfn.TEXTJOIN(" ", TRUE, _TBL_INVENTORY[[#This Row],[BRAND]], _TBL_INVENTORY[[#This Row],[CODE]], _TBL_INVENTORY[[#This Row],[VARIANT]], _TBL_INVENTORY[[#This Row],[SPECS]])</f>
        <v/>
      </c>
      <c r="D109" s="8"/>
      <c r="E109" s="1"/>
      <c r="F109" s="1"/>
      <c r="G109" s="1"/>
      <c r="H109" s="9"/>
    </row>
    <row r="110" spans="2:8" hidden="1" x14ac:dyDescent="0.25">
      <c r="B110" s="4"/>
      <c r="C110" t="str">
        <f>_xlfn.TEXTJOIN(" ", TRUE, _TBL_INVENTORY[[#This Row],[BRAND]], _TBL_INVENTORY[[#This Row],[CODE]], _TBL_INVENTORY[[#This Row],[VARIANT]], _TBL_INVENTORY[[#This Row],[SPECS]])</f>
        <v/>
      </c>
      <c r="D110" s="8"/>
      <c r="E110" s="1"/>
      <c r="F110" s="1"/>
      <c r="G110" s="1"/>
      <c r="H110" s="9"/>
    </row>
    <row r="111" spans="2:8" hidden="1" x14ac:dyDescent="0.25">
      <c r="B111" s="4"/>
      <c r="C111" t="str">
        <f>_xlfn.TEXTJOIN(" ", TRUE, _TBL_INVENTORY[[#This Row],[BRAND]], _TBL_INVENTORY[[#This Row],[CODE]], _TBL_INVENTORY[[#This Row],[VARIANT]], _TBL_INVENTORY[[#This Row],[SPECS]])</f>
        <v/>
      </c>
      <c r="D111" s="8"/>
      <c r="E111" s="1"/>
      <c r="F111" s="1"/>
      <c r="G111" s="1"/>
      <c r="H111" s="9"/>
    </row>
    <row r="112" spans="2:8" ht="15.75" hidden="1" thickBot="1" x14ac:dyDescent="0.3">
      <c r="B112" s="4"/>
      <c r="C112" t="str">
        <f>_xlfn.TEXTJOIN(" ", TRUE, _TBL_INVENTORY[[#This Row],[BRAND]], _TBL_INVENTORY[[#This Row],[CODE]], _TBL_INVENTORY[[#This Row],[VARIANT]], _TBL_INVENTORY[[#This Row],[SPECS]])</f>
        <v/>
      </c>
      <c r="D112" s="10"/>
      <c r="E112" s="11"/>
      <c r="F112" s="11"/>
      <c r="G112" s="11"/>
      <c r="H112" s="12"/>
    </row>
  </sheetData>
  <mergeCells count="1">
    <mergeCell ref="B1:G1"/>
  </mergeCells>
  <phoneticPr fontId="1" type="noConversion"/>
  <dataValidations count="4">
    <dataValidation type="list" allowBlank="1" showInputMessage="1" showErrorMessage="1" sqref="D3:D112" xr:uid="{44BDB95B-5B4E-4673-9420-35482EF4C7E9}">
      <formula1>NAMES_INVENTORY_TYPE</formula1>
    </dataValidation>
    <dataValidation type="list" allowBlank="1" showInputMessage="1" showErrorMessage="1" sqref="E3:E112" xr:uid="{15CD93F5-EDDA-40BE-979F-372A7B92F62A}">
      <formula1>NAMES_BRAND</formula1>
    </dataValidation>
    <dataValidation type="list" allowBlank="1" showInputMessage="1" showErrorMessage="1" sqref="H3:H112" xr:uid="{E5A0D6AD-DEB7-4B21-BB88-E2B89E2DFEFD}">
      <formula1>NAMES_SPECS</formula1>
    </dataValidation>
    <dataValidation type="list" allowBlank="1" showInputMessage="1" showErrorMessage="1" sqref="G3:G112" xr:uid="{ACF393F7-B154-4DF0-97A6-8FD4273F2305}">
      <formula1>NAMES_VARIANT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9A1E-A859-41F7-AD92-161A64E2A420}">
  <sheetPr codeName="Sheet5"/>
  <dimension ref="B2:D14"/>
  <sheetViews>
    <sheetView workbookViewId="0">
      <selection activeCell="E36" sqref="E36"/>
    </sheetView>
  </sheetViews>
  <sheetFormatPr defaultRowHeight="15" x14ac:dyDescent="0.25"/>
  <cols>
    <col min="3" max="3" width="30.28515625" customWidth="1"/>
    <col min="4" max="4" width="35.140625" customWidth="1"/>
  </cols>
  <sheetData>
    <row r="2" spans="2:4" x14ac:dyDescent="0.25">
      <c r="B2" s="19" t="s">
        <v>30</v>
      </c>
      <c r="C2" s="19"/>
      <c r="D2" s="19"/>
    </row>
    <row r="3" spans="2:4" x14ac:dyDescent="0.25">
      <c r="B3" t="s">
        <v>0</v>
      </c>
      <c r="C3" t="s">
        <v>1</v>
      </c>
      <c r="D3" t="s">
        <v>3</v>
      </c>
    </row>
    <row r="4" spans="2:4" x14ac:dyDescent="0.25">
      <c r="B4">
        <v>1</v>
      </c>
      <c r="C4" s="1" t="s">
        <v>34</v>
      </c>
    </row>
    <row r="5" spans="2:4" x14ac:dyDescent="0.25">
      <c r="B5">
        <v>2</v>
      </c>
      <c r="C5" s="1" t="s">
        <v>35</v>
      </c>
    </row>
    <row r="6" spans="2:4" x14ac:dyDescent="0.25">
      <c r="B6">
        <v>3</v>
      </c>
      <c r="C6" s="1" t="s">
        <v>36</v>
      </c>
    </row>
    <row r="7" spans="2:4" x14ac:dyDescent="0.25">
      <c r="B7">
        <v>4</v>
      </c>
      <c r="C7" s="1" t="s">
        <v>37</v>
      </c>
    </row>
    <row r="8" spans="2:4" x14ac:dyDescent="0.25">
      <c r="B8">
        <v>5</v>
      </c>
      <c r="C8" s="1" t="s">
        <v>39</v>
      </c>
    </row>
    <row r="9" spans="2:4" x14ac:dyDescent="0.25">
      <c r="B9">
        <v>6</v>
      </c>
      <c r="C9" s="1" t="s">
        <v>40</v>
      </c>
    </row>
    <row r="10" spans="2:4" x14ac:dyDescent="0.25">
      <c r="B10">
        <v>7</v>
      </c>
      <c r="C10" s="1" t="s">
        <v>53</v>
      </c>
    </row>
    <row r="11" spans="2:4" x14ac:dyDescent="0.25">
      <c r="B11">
        <v>8</v>
      </c>
      <c r="C11" s="1" t="s">
        <v>41</v>
      </c>
    </row>
    <row r="12" spans="2:4" x14ac:dyDescent="0.25">
      <c r="B12">
        <v>9</v>
      </c>
      <c r="C12" s="1" t="s">
        <v>42</v>
      </c>
    </row>
    <row r="13" spans="2:4" x14ac:dyDescent="0.25">
      <c r="C13" s="1"/>
    </row>
    <row r="14" spans="2:4" x14ac:dyDescent="0.25">
      <c r="C14" s="1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F2ED-CB8E-4989-B7CE-48AFFFE97D21}">
  <sheetPr codeName="Sheet6"/>
  <dimension ref="B2:F10"/>
  <sheetViews>
    <sheetView workbookViewId="0">
      <selection activeCell="F21" sqref="F21"/>
    </sheetView>
  </sheetViews>
  <sheetFormatPr defaultRowHeight="15" x14ac:dyDescent="0.25"/>
  <cols>
    <col min="2" max="6" width="33.140625" customWidth="1"/>
  </cols>
  <sheetData>
    <row r="2" spans="2:6" x14ac:dyDescent="0.25">
      <c r="B2" t="s">
        <v>17</v>
      </c>
      <c r="C2" t="s">
        <v>18</v>
      </c>
      <c r="D2" t="s">
        <v>19</v>
      </c>
      <c r="E2" t="s">
        <v>1</v>
      </c>
      <c r="F2" t="s">
        <v>20</v>
      </c>
    </row>
    <row r="3" spans="2:6" x14ac:dyDescent="0.25">
      <c r="B3" s="2">
        <f ca="1">TODAY()</f>
        <v>45774</v>
      </c>
      <c r="C3" s="3">
        <f ca="1">TODAY()</f>
        <v>45774</v>
      </c>
      <c r="D3" s="3">
        <f ca="1">TODAY()</f>
        <v>45774</v>
      </c>
      <c r="E3" t="s">
        <v>21</v>
      </c>
      <c r="F3">
        <f ca="1">_TBL_DATES[[#This Row],[END_DATE]]- _TBL_DATES[[#This Row],[START_DATE]]+ 1</f>
        <v>1</v>
      </c>
    </row>
    <row r="4" spans="2:6" x14ac:dyDescent="0.25">
      <c r="B4" s="2">
        <f t="shared" ref="B4:B10" ca="1" si="0">TODAY()</f>
        <v>45774</v>
      </c>
      <c r="C4" s="3">
        <f ca="1">TODAY()-1</f>
        <v>45773</v>
      </c>
      <c r="D4" s="3">
        <f ca="1">TODAY()-1</f>
        <v>45773</v>
      </c>
      <c r="E4" t="s">
        <v>22</v>
      </c>
      <c r="F4">
        <f ca="1">_TBL_DATES[[#This Row],[END_DATE]]- _TBL_DATES[[#This Row],[START_DATE]]+ 1</f>
        <v>1</v>
      </c>
    </row>
    <row r="5" spans="2:6" x14ac:dyDescent="0.25">
      <c r="B5" s="2">
        <f t="shared" ca="1" si="0"/>
        <v>45774</v>
      </c>
      <c r="C5" s="3">
        <f ca="1">TODAY()-WEEKDAY(TODAY(),1)+1</f>
        <v>45774</v>
      </c>
      <c r="D5" s="3">
        <f ca="1">TODAY()-WEEKDAY(TODAY(),1)+7</f>
        <v>45780</v>
      </c>
      <c r="E5" t="s">
        <v>23</v>
      </c>
      <c r="F5">
        <f ca="1">_TBL_DATES[[#This Row],[END_DATE]]- _TBL_DATES[[#This Row],[START_DATE]]+ 1</f>
        <v>7</v>
      </c>
    </row>
    <row r="6" spans="2:6" x14ac:dyDescent="0.25">
      <c r="B6" s="2">
        <f t="shared" ca="1" si="0"/>
        <v>45774</v>
      </c>
      <c r="C6" s="3">
        <f ca="1">TODAY()-WEEKDAY(TODAY(),1)-6</f>
        <v>45767</v>
      </c>
      <c r="D6" s="3">
        <f ca="1">TODAY()-WEEKDAY(TODAY(),1)</f>
        <v>45773</v>
      </c>
      <c r="E6" t="s">
        <v>24</v>
      </c>
      <c r="F6">
        <f ca="1">_TBL_DATES[[#This Row],[END_DATE]]- _TBL_DATES[[#This Row],[START_DATE]]+ 1</f>
        <v>7</v>
      </c>
    </row>
    <row r="7" spans="2:6" x14ac:dyDescent="0.25">
      <c r="B7" s="2">
        <f t="shared" ca="1" si="0"/>
        <v>45774</v>
      </c>
      <c r="C7" s="3">
        <f ca="1">EOMONTH(TODAY(),-1)+1</f>
        <v>45748</v>
      </c>
      <c r="D7" s="3">
        <f ca="1">EOMONTH(TODAY(),0)</f>
        <v>45777</v>
      </c>
      <c r="E7" t="s">
        <v>25</v>
      </c>
      <c r="F7">
        <f ca="1">_TBL_DATES[[#This Row],[END_DATE]]- _TBL_DATES[[#This Row],[START_DATE]]+ 1</f>
        <v>30</v>
      </c>
    </row>
    <row r="8" spans="2:6" x14ac:dyDescent="0.25">
      <c r="B8" s="2">
        <f t="shared" ca="1" si="0"/>
        <v>45774</v>
      </c>
      <c r="C8" s="3">
        <f ca="1">EOMONTH(TODAY(),-2)+1</f>
        <v>45717</v>
      </c>
      <c r="D8" s="3">
        <f ca="1">EOMONTH(TODAY(),-1)</f>
        <v>45747</v>
      </c>
      <c r="E8" t="s">
        <v>26</v>
      </c>
      <c r="F8">
        <f ca="1">_TBL_DATES[[#This Row],[END_DATE]]- _TBL_DATES[[#This Row],[START_DATE]]+ 1</f>
        <v>31</v>
      </c>
    </row>
    <row r="9" spans="2:6" x14ac:dyDescent="0.25">
      <c r="B9" s="2">
        <f t="shared" ca="1" si="0"/>
        <v>45774</v>
      </c>
      <c r="C9" s="3">
        <f ca="1">DATE(YEAR(TODAY()),1,1)</f>
        <v>45658</v>
      </c>
      <c r="D9" s="3">
        <f ca="1">DATE(YEAR(TODAY()),12,31)</f>
        <v>46022</v>
      </c>
      <c r="E9" t="s">
        <v>27</v>
      </c>
      <c r="F9">
        <f ca="1">_TBL_DATES[[#This Row],[END_DATE]]- _TBL_DATES[[#This Row],[START_DATE]]+ 1</f>
        <v>365</v>
      </c>
    </row>
    <row r="10" spans="2:6" x14ac:dyDescent="0.25">
      <c r="B10" s="2">
        <f t="shared" ca="1" si="0"/>
        <v>45774</v>
      </c>
      <c r="C10" s="3"/>
      <c r="D10" s="3"/>
      <c r="E10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9DFB-FA49-416F-9DAF-E92BF0C096B6}">
  <sheetPr codeName="Sheet7"/>
  <dimension ref="B2:G6"/>
  <sheetViews>
    <sheetView workbookViewId="0">
      <selection activeCell="D5" sqref="D5"/>
    </sheetView>
  </sheetViews>
  <sheetFormatPr defaultRowHeight="15" x14ac:dyDescent="0.25"/>
  <cols>
    <col min="2" max="2" width="11" customWidth="1"/>
    <col min="3" max="3" width="34.28515625" customWidth="1"/>
    <col min="4" max="4" width="16.7109375" bestFit="1" customWidth="1"/>
    <col min="5" max="7" width="11" customWidth="1"/>
  </cols>
  <sheetData>
    <row r="2" spans="2:7" x14ac:dyDescent="0.25">
      <c r="B2" t="s">
        <v>0</v>
      </c>
      <c r="C2" t="s">
        <v>117</v>
      </c>
      <c r="D2" t="s">
        <v>118</v>
      </c>
      <c r="E2" t="s">
        <v>114</v>
      </c>
      <c r="F2" t="s">
        <v>115</v>
      </c>
      <c r="G2" t="s">
        <v>116</v>
      </c>
    </row>
    <row r="3" spans="2:7" x14ac:dyDescent="0.25">
      <c r="C3" t="s">
        <v>119</v>
      </c>
      <c r="D3">
        <v>3990</v>
      </c>
    </row>
    <row r="4" spans="2:7" x14ac:dyDescent="0.25">
      <c r="C4" t="s">
        <v>120</v>
      </c>
      <c r="D4">
        <v>3990</v>
      </c>
    </row>
    <row r="5" spans="2:7" x14ac:dyDescent="0.25">
      <c r="C5" t="s">
        <v>130</v>
      </c>
    </row>
    <row r="6" spans="2:7" x14ac:dyDescent="0.25">
      <c r="C6" t="s">
        <v>95</v>
      </c>
      <c r="D6">
        <v>6000</v>
      </c>
    </row>
  </sheetData>
  <dataValidations count="2">
    <dataValidation type="list" allowBlank="1" showInputMessage="1" showErrorMessage="1" sqref="C3:C4 C6:C13" xr:uid="{13014AAD-F3B4-43EE-85F2-492F1BCA8973}">
      <formula1>NAMES_INVENTORY</formula1>
    </dataValidation>
    <dataValidation type="list" showInputMessage="1" showErrorMessage="1" sqref="C5" xr:uid="{8FDC8C55-3C38-446E-B2BB-A83BFACDE960}">
      <formula1>NAMES_INVENTORY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6722E-E8BA-4425-9AA7-2910B1EBE56F}">
  <dimension ref="B2:D5"/>
  <sheetViews>
    <sheetView workbookViewId="0">
      <selection activeCell="B2" sqref="B2"/>
    </sheetView>
  </sheetViews>
  <sheetFormatPr defaultRowHeight="15" x14ac:dyDescent="0.25"/>
  <cols>
    <col min="2" max="2" width="11" customWidth="1"/>
    <col min="3" max="3" width="28.85546875" customWidth="1"/>
    <col min="4" max="4" width="11" customWidth="1"/>
  </cols>
  <sheetData>
    <row r="2" spans="2:4" x14ac:dyDescent="0.25">
      <c r="B2" t="s">
        <v>0</v>
      </c>
      <c r="C2" t="s">
        <v>1</v>
      </c>
      <c r="D2" t="s">
        <v>131</v>
      </c>
    </row>
    <row r="3" spans="2:4" x14ac:dyDescent="0.25">
      <c r="B3">
        <v>1</v>
      </c>
      <c r="C3" t="s">
        <v>132</v>
      </c>
    </row>
    <row r="4" spans="2:4" x14ac:dyDescent="0.25">
      <c r="B4">
        <v>2</v>
      </c>
      <c r="C4" t="s">
        <v>133</v>
      </c>
    </row>
    <row r="5" spans="2:4" x14ac:dyDescent="0.25">
      <c r="B5">
        <v>3</v>
      </c>
      <c r="C5" t="s">
        <v>134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7E052-462E-495F-8FD9-04F1492A8F5C}">
  <sheetPr codeName="Sheet8"/>
  <dimension ref="B2:C33"/>
  <sheetViews>
    <sheetView tabSelected="1" workbookViewId="0">
      <selection activeCell="F18" sqref="F18"/>
    </sheetView>
  </sheetViews>
  <sheetFormatPr defaultRowHeight="15" x14ac:dyDescent="0.25"/>
  <cols>
    <col min="2" max="2" width="16.7109375" customWidth="1"/>
    <col min="3" max="3" width="16.5703125" bestFit="1" customWidth="1"/>
    <col min="5" max="5" width="14.140625" bestFit="1" customWidth="1"/>
    <col min="6" max="6" width="28.5703125" bestFit="1" customWidth="1"/>
    <col min="7" max="7" width="10.42578125" customWidth="1"/>
  </cols>
  <sheetData>
    <row r="2" spans="2:3" x14ac:dyDescent="0.25">
      <c r="B2" s="17" t="s">
        <v>129</v>
      </c>
      <c r="C2" s="17" t="s">
        <v>121</v>
      </c>
    </row>
    <row r="3" spans="2:3" x14ac:dyDescent="0.25">
      <c r="B3" s="15">
        <v>1</v>
      </c>
      <c r="C3" s="15" t="s">
        <v>63</v>
      </c>
    </row>
    <row r="4" spans="2:3" x14ac:dyDescent="0.25">
      <c r="B4" s="16">
        <v>1</v>
      </c>
      <c r="C4" s="21" t="s">
        <v>62</v>
      </c>
    </row>
    <row r="5" spans="2:3" x14ac:dyDescent="0.25">
      <c r="B5" s="15">
        <v>1</v>
      </c>
      <c r="C5" s="22" t="s">
        <v>68</v>
      </c>
    </row>
    <row r="6" spans="2:3" x14ac:dyDescent="0.25">
      <c r="B6" s="16">
        <v>1</v>
      </c>
      <c r="C6" s="21" t="s">
        <v>67</v>
      </c>
    </row>
    <row r="7" spans="2:3" x14ac:dyDescent="0.25">
      <c r="B7" s="15">
        <v>1</v>
      </c>
      <c r="C7" s="22" t="s">
        <v>66</v>
      </c>
    </row>
    <row r="8" spans="2:3" x14ac:dyDescent="0.25">
      <c r="B8" s="16">
        <v>1</v>
      </c>
      <c r="C8" s="21" t="s">
        <v>113</v>
      </c>
    </row>
    <row r="9" spans="2:3" x14ac:dyDescent="0.25">
      <c r="B9" s="15">
        <v>1</v>
      </c>
      <c r="C9" s="22" t="s">
        <v>64</v>
      </c>
    </row>
    <row r="10" spans="2:3" x14ac:dyDescent="0.25">
      <c r="B10" s="16">
        <v>1</v>
      </c>
      <c r="C10" s="21" t="s">
        <v>65</v>
      </c>
    </row>
    <row r="11" spans="2:3" x14ac:dyDescent="0.25">
      <c r="B11" s="15">
        <v>2</v>
      </c>
      <c r="C11" s="22" t="s">
        <v>97</v>
      </c>
    </row>
    <row r="12" spans="2:3" x14ac:dyDescent="0.25">
      <c r="B12" s="16">
        <v>3</v>
      </c>
      <c r="C12" s="21" t="s">
        <v>96</v>
      </c>
    </row>
    <row r="13" spans="2:3" x14ac:dyDescent="0.25">
      <c r="B13" s="15">
        <v>4</v>
      </c>
      <c r="C13" s="22" t="s">
        <v>98</v>
      </c>
    </row>
    <row r="14" spans="2:3" x14ac:dyDescent="0.25">
      <c r="B14" s="16">
        <v>5</v>
      </c>
      <c r="C14" s="21" t="s">
        <v>60</v>
      </c>
    </row>
    <row r="15" spans="2:3" x14ac:dyDescent="0.25">
      <c r="B15" s="15">
        <v>5</v>
      </c>
      <c r="C15" s="22" t="s">
        <v>95</v>
      </c>
    </row>
    <row r="16" spans="2:3" x14ac:dyDescent="0.25">
      <c r="B16" s="16">
        <v>5</v>
      </c>
      <c r="C16" s="15" t="s">
        <v>137</v>
      </c>
    </row>
    <row r="17" spans="2:3" x14ac:dyDescent="0.25">
      <c r="B17" s="15"/>
      <c r="C17" s="15"/>
    </row>
    <row r="18" spans="2:3" x14ac:dyDescent="0.25">
      <c r="B18" s="16"/>
      <c r="C18" s="15"/>
    </row>
    <row r="19" spans="2:3" x14ac:dyDescent="0.25">
      <c r="B19" s="15"/>
      <c r="C19" s="15"/>
    </row>
    <row r="20" spans="2:3" x14ac:dyDescent="0.25">
      <c r="B20" s="16"/>
      <c r="C20" s="15"/>
    </row>
    <row r="21" spans="2:3" x14ac:dyDescent="0.25">
      <c r="B21" s="15"/>
      <c r="C21" s="15"/>
    </row>
    <row r="22" spans="2:3" x14ac:dyDescent="0.25">
      <c r="B22" s="16"/>
      <c r="C22" s="15"/>
    </row>
    <row r="23" spans="2:3" x14ac:dyDescent="0.25">
      <c r="B23" s="15"/>
      <c r="C23" s="15"/>
    </row>
    <row r="24" spans="2:3" x14ac:dyDescent="0.25">
      <c r="B24" s="16"/>
      <c r="C24" s="15"/>
    </row>
    <row r="25" spans="2:3" x14ac:dyDescent="0.25">
      <c r="B25" s="15"/>
      <c r="C25" s="15"/>
    </row>
    <row r="26" spans="2:3" x14ac:dyDescent="0.25">
      <c r="B26" s="16"/>
      <c r="C26" s="15"/>
    </row>
    <row r="27" spans="2:3" x14ac:dyDescent="0.25">
      <c r="B27" s="15"/>
      <c r="C27" s="15"/>
    </row>
    <row r="28" spans="2:3" x14ac:dyDescent="0.25">
      <c r="B28" s="16"/>
      <c r="C28" s="15"/>
    </row>
    <row r="29" spans="2:3" x14ac:dyDescent="0.25">
      <c r="B29" s="15"/>
      <c r="C29" s="15"/>
    </row>
    <row r="30" spans="2:3" x14ac:dyDescent="0.25">
      <c r="B30" s="16"/>
      <c r="C30" s="15"/>
    </row>
    <row r="31" spans="2:3" x14ac:dyDescent="0.25">
      <c r="B31" s="15"/>
      <c r="C31" s="15"/>
    </row>
    <row r="32" spans="2:3" x14ac:dyDescent="0.25">
      <c r="B32" s="16"/>
      <c r="C32" s="15"/>
    </row>
    <row r="33" spans="2:3" x14ac:dyDescent="0.25">
      <c r="B33" s="18"/>
      <c r="C33" s="15"/>
    </row>
  </sheetData>
  <dataValidations count="1">
    <dataValidation type="list" allowBlank="1" showInputMessage="1" showErrorMessage="1" sqref="C3:C33" xr:uid="{CFEC936C-E721-4E11-B79A-386B7224804C}">
      <formula1>NAMES_INVENTORY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E20E-7F3B-4B99-B7CE-E7F8F3E42D03}">
  <sheetPr codeName="Sheet9"/>
  <dimension ref="B2:D12"/>
  <sheetViews>
    <sheetView workbookViewId="0">
      <selection activeCell="D7" sqref="D7"/>
    </sheetView>
  </sheetViews>
  <sheetFormatPr defaultRowHeight="15" x14ac:dyDescent="0.25"/>
  <cols>
    <col min="2" max="2" width="14.140625" bestFit="1" customWidth="1"/>
    <col min="3" max="3" width="38.140625" customWidth="1"/>
  </cols>
  <sheetData>
    <row r="2" spans="2:4" x14ac:dyDescent="0.25">
      <c r="B2" t="s">
        <v>0</v>
      </c>
      <c r="C2" t="s">
        <v>122</v>
      </c>
      <c r="D2" t="s">
        <v>135</v>
      </c>
    </row>
    <row r="3" spans="2:4" x14ac:dyDescent="0.25">
      <c r="B3" s="13">
        <v>1</v>
      </c>
      <c r="C3" s="14" t="s">
        <v>123</v>
      </c>
      <c r="D3" s="20">
        <v>0</v>
      </c>
    </row>
    <row r="4" spans="2:4" x14ac:dyDescent="0.25">
      <c r="B4" s="13">
        <v>2</v>
      </c>
      <c r="C4" s="14" t="s">
        <v>124</v>
      </c>
      <c r="D4" s="20">
        <v>0</v>
      </c>
    </row>
    <row r="5" spans="2:4" x14ac:dyDescent="0.25">
      <c r="B5" s="13">
        <v>3</v>
      </c>
      <c r="C5" s="14" t="s">
        <v>125</v>
      </c>
      <c r="D5" s="20">
        <v>0</v>
      </c>
    </row>
    <row r="6" spans="2:4" x14ac:dyDescent="0.25">
      <c r="B6" s="13">
        <v>4</v>
      </c>
      <c r="C6" s="14" t="s">
        <v>126</v>
      </c>
      <c r="D6" s="20">
        <v>0</v>
      </c>
    </row>
    <row r="7" spans="2:4" x14ac:dyDescent="0.25">
      <c r="B7" s="13">
        <v>5</v>
      </c>
      <c r="C7" s="14" t="s">
        <v>136</v>
      </c>
      <c r="D7" s="20"/>
    </row>
    <row r="8" spans="2:4" x14ac:dyDescent="0.25">
      <c r="B8" s="13"/>
      <c r="C8" s="14"/>
      <c r="D8" s="20"/>
    </row>
    <row r="9" spans="2:4" x14ac:dyDescent="0.25">
      <c r="B9" s="13"/>
      <c r="C9" s="14"/>
      <c r="D9" s="20"/>
    </row>
    <row r="10" spans="2:4" x14ac:dyDescent="0.25">
      <c r="B10" s="13"/>
      <c r="C10" s="14"/>
      <c r="D10" s="20"/>
    </row>
    <row r="11" spans="2:4" x14ac:dyDescent="0.25">
      <c r="B11" s="13"/>
      <c r="C11" s="14"/>
      <c r="D11" s="20"/>
    </row>
    <row r="12" spans="2:4" x14ac:dyDescent="0.25">
      <c r="B12" s="13" t="str">
        <f>_xlfn.CONCAT("COUNT: ", SUBTOTAL(103,_TBL_FREEBIES_SET[ID]))</f>
        <v>COUNT: 5</v>
      </c>
      <c r="C12" s="1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C004-D5A6-4FD2-81AC-503CE05B51A5}">
  <sheetPr codeName="Sheet10"/>
  <dimension ref="B2:D47"/>
  <sheetViews>
    <sheetView topLeftCell="A22" workbookViewId="0">
      <selection activeCell="H45" sqref="H45"/>
    </sheetView>
  </sheetViews>
  <sheetFormatPr defaultRowHeight="15" x14ac:dyDescent="0.25"/>
  <cols>
    <col min="3" max="3" width="16.28515625" customWidth="1"/>
    <col min="4" max="4" width="15.7109375" customWidth="1"/>
  </cols>
  <sheetData>
    <row r="2" spans="2:4" x14ac:dyDescent="0.25">
      <c r="B2" t="s">
        <v>0</v>
      </c>
      <c r="C2" t="s">
        <v>127</v>
      </c>
      <c r="D2" t="s">
        <v>128</v>
      </c>
    </row>
    <row r="3" spans="2:4" x14ac:dyDescent="0.25">
      <c r="B3">
        <v>1</v>
      </c>
      <c r="C3" t="s">
        <v>54</v>
      </c>
      <c r="D3">
        <v>250</v>
      </c>
    </row>
    <row r="4" spans="2:4" x14ac:dyDescent="0.25">
      <c r="B4">
        <v>2</v>
      </c>
      <c r="C4" t="s">
        <v>55</v>
      </c>
      <c r="D4">
        <v>100</v>
      </c>
    </row>
    <row r="5" spans="2:4" x14ac:dyDescent="0.25">
      <c r="B5">
        <v>3</v>
      </c>
      <c r="C5" t="s">
        <v>56</v>
      </c>
      <c r="D5">
        <v>100</v>
      </c>
    </row>
    <row r="6" spans="2:4" x14ac:dyDescent="0.25">
      <c r="B6">
        <v>4</v>
      </c>
      <c r="C6" t="s">
        <v>57</v>
      </c>
      <c r="D6">
        <v>100</v>
      </c>
    </row>
    <row r="7" spans="2:4" x14ac:dyDescent="0.25">
      <c r="B7">
        <v>5</v>
      </c>
      <c r="C7" t="s">
        <v>58</v>
      </c>
      <c r="D7">
        <v>5000</v>
      </c>
    </row>
    <row r="8" spans="2:4" x14ac:dyDescent="0.25">
      <c r="B8">
        <v>6</v>
      </c>
      <c r="C8" t="s">
        <v>59</v>
      </c>
      <c r="D8">
        <v>300</v>
      </c>
    </row>
    <row r="9" spans="2:4" x14ac:dyDescent="0.25">
      <c r="B9">
        <v>7</v>
      </c>
      <c r="C9" t="s">
        <v>60</v>
      </c>
    </row>
    <row r="10" spans="2:4" x14ac:dyDescent="0.25">
      <c r="B10">
        <v>8</v>
      </c>
      <c r="C10" t="s">
        <v>61</v>
      </c>
    </row>
    <row r="11" spans="2:4" x14ac:dyDescent="0.25">
      <c r="B11">
        <v>9</v>
      </c>
      <c r="C11" t="s">
        <v>62</v>
      </c>
    </row>
    <row r="12" spans="2:4" x14ac:dyDescent="0.25">
      <c r="B12">
        <v>10</v>
      </c>
      <c r="C12" t="s">
        <v>63</v>
      </c>
    </row>
    <row r="13" spans="2:4" x14ac:dyDescent="0.25">
      <c r="B13">
        <v>11</v>
      </c>
      <c r="C13" t="s">
        <v>64</v>
      </c>
    </row>
    <row r="14" spans="2:4" x14ac:dyDescent="0.25">
      <c r="B14">
        <v>12</v>
      </c>
      <c r="C14" t="s">
        <v>65</v>
      </c>
    </row>
    <row r="15" spans="2:4" x14ac:dyDescent="0.25">
      <c r="B15">
        <v>13</v>
      </c>
      <c r="C15" t="s">
        <v>66</v>
      </c>
    </row>
    <row r="16" spans="2:4" x14ac:dyDescent="0.25">
      <c r="B16">
        <v>14</v>
      </c>
      <c r="C16" t="s">
        <v>67</v>
      </c>
    </row>
    <row r="17" spans="2:3" x14ac:dyDescent="0.25">
      <c r="B17">
        <v>15</v>
      </c>
      <c r="C17" t="s">
        <v>68</v>
      </c>
    </row>
    <row r="18" spans="2:3" x14ac:dyDescent="0.25">
      <c r="B18">
        <v>16</v>
      </c>
      <c r="C18" t="s">
        <v>69</v>
      </c>
    </row>
    <row r="19" spans="2:3" x14ac:dyDescent="0.25">
      <c r="B19">
        <v>17</v>
      </c>
      <c r="C19" t="s">
        <v>70</v>
      </c>
    </row>
    <row r="20" spans="2:3" x14ac:dyDescent="0.25">
      <c r="B20">
        <v>18</v>
      </c>
      <c r="C20" t="s">
        <v>71</v>
      </c>
    </row>
    <row r="21" spans="2:3" x14ac:dyDescent="0.25">
      <c r="B21">
        <v>19</v>
      </c>
      <c r="C21" t="s">
        <v>72</v>
      </c>
    </row>
    <row r="22" spans="2:3" x14ac:dyDescent="0.25">
      <c r="B22">
        <v>20</v>
      </c>
      <c r="C22" t="s">
        <v>73</v>
      </c>
    </row>
    <row r="23" spans="2:3" x14ac:dyDescent="0.25">
      <c r="B23">
        <v>21</v>
      </c>
      <c r="C23" t="s">
        <v>74</v>
      </c>
    </row>
    <row r="24" spans="2:3" x14ac:dyDescent="0.25">
      <c r="B24">
        <v>22</v>
      </c>
      <c r="C24" t="s">
        <v>75</v>
      </c>
    </row>
    <row r="25" spans="2:3" x14ac:dyDescent="0.25">
      <c r="B25">
        <v>23</v>
      </c>
      <c r="C25" t="s">
        <v>76</v>
      </c>
    </row>
    <row r="26" spans="2:3" x14ac:dyDescent="0.25">
      <c r="B26">
        <v>24</v>
      </c>
      <c r="C26" t="s">
        <v>77</v>
      </c>
    </row>
    <row r="27" spans="2:3" x14ac:dyDescent="0.25">
      <c r="B27">
        <v>25</v>
      </c>
      <c r="C27" t="s">
        <v>78</v>
      </c>
    </row>
    <row r="28" spans="2:3" x14ac:dyDescent="0.25">
      <c r="B28">
        <v>26</v>
      </c>
      <c r="C28" t="s">
        <v>79</v>
      </c>
    </row>
    <row r="29" spans="2:3" x14ac:dyDescent="0.25">
      <c r="B29">
        <v>27</v>
      </c>
      <c r="C29" t="s">
        <v>80</v>
      </c>
    </row>
    <row r="30" spans="2:3" x14ac:dyDescent="0.25">
      <c r="B30">
        <v>28</v>
      </c>
      <c r="C30" t="s">
        <v>81</v>
      </c>
    </row>
    <row r="31" spans="2:3" x14ac:dyDescent="0.25">
      <c r="B31">
        <v>29</v>
      </c>
      <c r="C31" t="s">
        <v>82</v>
      </c>
    </row>
    <row r="32" spans="2:3" x14ac:dyDescent="0.25">
      <c r="B32">
        <v>30</v>
      </c>
      <c r="C32" t="s">
        <v>83</v>
      </c>
    </row>
    <row r="33" spans="2:4" x14ac:dyDescent="0.25">
      <c r="B33">
        <v>31</v>
      </c>
      <c r="C33" t="s">
        <v>84</v>
      </c>
    </row>
    <row r="34" spans="2:4" x14ac:dyDescent="0.25">
      <c r="B34">
        <v>32</v>
      </c>
      <c r="C34" t="s">
        <v>85</v>
      </c>
    </row>
    <row r="35" spans="2:4" x14ac:dyDescent="0.25">
      <c r="B35">
        <v>33</v>
      </c>
      <c r="C35" t="s">
        <v>86</v>
      </c>
    </row>
    <row r="36" spans="2:4" x14ac:dyDescent="0.25">
      <c r="B36">
        <v>34</v>
      </c>
      <c r="C36" t="s">
        <v>87</v>
      </c>
    </row>
    <row r="37" spans="2:4" x14ac:dyDescent="0.25">
      <c r="B37">
        <v>35</v>
      </c>
      <c r="C37" t="s">
        <v>88</v>
      </c>
    </row>
    <row r="38" spans="2:4" x14ac:dyDescent="0.25">
      <c r="B38">
        <v>36</v>
      </c>
      <c r="C38" t="s">
        <v>89</v>
      </c>
    </row>
    <row r="39" spans="2:4" x14ac:dyDescent="0.25">
      <c r="B39">
        <v>37</v>
      </c>
      <c r="C39" t="s">
        <v>90</v>
      </c>
    </row>
    <row r="40" spans="2:4" x14ac:dyDescent="0.25">
      <c r="B40">
        <v>38</v>
      </c>
      <c r="C40" t="s">
        <v>91</v>
      </c>
    </row>
    <row r="41" spans="2:4" x14ac:dyDescent="0.25">
      <c r="B41">
        <v>39</v>
      </c>
      <c r="C41" t="s">
        <v>92</v>
      </c>
    </row>
    <row r="42" spans="2:4" x14ac:dyDescent="0.25">
      <c r="B42">
        <v>40</v>
      </c>
      <c r="C42" t="s">
        <v>93</v>
      </c>
    </row>
    <row r="43" spans="2:4" x14ac:dyDescent="0.25">
      <c r="B43">
        <v>41</v>
      </c>
      <c r="C43" t="s">
        <v>94</v>
      </c>
    </row>
    <row r="44" spans="2:4" x14ac:dyDescent="0.25">
      <c r="B44">
        <v>42</v>
      </c>
      <c r="C44" t="s">
        <v>95</v>
      </c>
      <c r="D44">
        <v>1000</v>
      </c>
    </row>
    <row r="45" spans="2:4" x14ac:dyDescent="0.25">
      <c r="B45">
        <v>43</v>
      </c>
      <c r="C45" t="s">
        <v>96</v>
      </c>
    </row>
    <row r="46" spans="2:4" x14ac:dyDescent="0.25">
      <c r="B46">
        <v>44</v>
      </c>
      <c r="C46" t="s">
        <v>97</v>
      </c>
    </row>
    <row r="47" spans="2:4" x14ac:dyDescent="0.25">
      <c r="B47">
        <v>45</v>
      </c>
      <c r="C47" t="s">
        <v>98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0A5E-3E0F-444E-BDAD-AEE2C008E088}">
  <sheetPr codeName="Sheet2"/>
  <dimension ref="A1:D14"/>
  <sheetViews>
    <sheetView workbookViewId="0">
      <selection activeCell="C3" sqref="C3"/>
    </sheetView>
  </sheetViews>
  <sheetFormatPr defaultRowHeight="15" x14ac:dyDescent="0.25"/>
  <cols>
    <col min="2" max="2" width="11.28515625" customWidth="1"/>
    <col min="3" max="3" width="17.42578125" customWidth="1"/>
  </cols>
  <sheetData>
    <row r="1" spans="1:4" x14ac:dyDescent="0.25">
      <c r="A1" t="s">
        <v>29</v>
      </c>
    </row>
    <row r="2" spans="1:4" x14ac:dyDescent="0.25">
      <c r="B2" s="19" t="s">
        <v>8</v>
      </c>
      <c r="C2" s="19"/>
      <c r="D2" s="19"/>
    </row>
    <row r="3" spans="1:4" x14ac:dyDescent="0.25">
      <c r="B3" t="s">
        <v>0</v>
      </c>
      <c r="C3" t="s">
        <v>1</v>
      </c>
      <c r="D3" t="s">
        <v>3</v>
      </c>
    </row>
    <row r="4" spans="1:4" x14ac:dyDescent="0.25">
      <c r="B4">
        <v>1</v>
      </c>
      <c r="C4" t="s">
        <v>12</v>
      </c>
    </row>
    <row r="5" spans="1:4" x14ac:dyDescent="0.25">
      <c r="B5">
        <v>2</v>
      </c>
      <c r="C5" t="s">
        <v>13</v>
      </c>
    </row>
    <row r="6" spans="1:4" x14ac:dyDescent="0.25">
      <c r="B6">
        <v>3</v>
      </c>
      <c r="C6" t="s">
        <v>44</v>
      </c>
    </row>
    <row r="7" spans="1:4" x14ac:dyDescent="0.25">
      <c r="B7">
        <v>4</v>
      </c>
      <c r="C7" t="s">
        <v>14</v>
      </c>
    </row>
    <row r="8" spans="1:4" x14ac:dyDescent="0.25">
      <c r="B8">
        <v>5</v>
      </c>
      <c r="C8" t="s">
        <v>15</v>
      </c>
    </row>
    <row r="9" spans="1:4" x14ac:dyDescent="0.25">
      <c r="B9">
        <v>6</v>
      </c>
      <c r="C9" t="s">
        <v>16</v>
      </c>
    </row>
    <row r="10" spans="1:4" x14ac:dyDescent="0.25">
      <c r="B10">
        <v>7</v>
      </c>
      <c r="C10" t="s">
        <v>48</v>
      </c>
    </row>
    <row r="11" spans="1:4" x14ac:dyDescent="0.25">
      <c r="B11">
        <v>8</v>
      </c>
      <c r="C11" t="s">
        <v>49</v>
      </c>
    </row>
    <row r="12" spans="1:4" x14ac:dyDescent="0.25">
      <c r="B12">
        <v>9</v>
      </c>
      <c r="C12" t="s">
        <v>50</v>
      </c>
    </row>
    <row r="13" spans="1:4" x14ac:dyDescent="0.25">
      <c r="B13">
        <v>10</v>
      </c>
      <c r="C13" t="s">
        <v>51</v>
      </c>
    </row>
    <row r="14" spans="1:4" x14ac:dyDescent="0.25">
      <c r="B14">
        <v>11</v>
      </c>
      <c r="C14" t="s">
        <v>52</v>
      </c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C0350-5B6B-4648-ABED-42DC8C833D16}">
  <sheetPr codeName="Sheet3"/>
  <dimension ref="A1:D8"/>
  <sheetViews>
    <sheetView workbookViewId="0">
      <selection activeCell="E2" sqref="E2"/>
    </sheetView>
  </sheetViews>
  <sheetFormatPr defaultRowHeight="15" x14ac:dyDescent="0.25"/>
  <cols>
    <col min="2" max="2" width="12.85546875" customWidth="1"/>
    <col min="3" max="3" width="18.5703125" customWidth="1"/>
    <col min="4" max="4" width="69.5703125" customWidth="1"/>
  </cols>
  <sheetData>
    <row r="1" spans="1:4" x14ac:dyDescent="0.25">
      <c r="A1" t="s">
        <v>29</v>
      </c>
    </row>
    <row r="2" spans="1:4" x14ac:dyDescent="0.25">
      <c r="B2" s="19" t="s">
        <v>6</v>
      </c>
      <c r="C2" s="19"/>
      <c r="D2" s="19"/>
    </row>
    <row r="3" spans="1:4" x14ac:dyDescent="0.25">
      <c r="B3" t="s">
        <v>0</v>
      </c>
      <c r="C3" t="s">
        <v>1</v>
      </c>
      <c r="D3" t="s">
        <v>3</v>
      </c>
    </row>
    <row r="4" spans="1:4" x14ac:dyDescent="0.25">
      <c r="B4">
        <v>1</v>
      </c>
      <c r="C4" t="s">
        <v>4</v>
      </c>
      <c r="D4" t="s">
        <v>7</v>
      </c>
    </row>
    <row r="5" spans="1:4" x14ac:dyDescent="0.25">
      <c r="B5">
        <v>2</v>
      </c>
      <c r="C5" t="s">
        <v>10</v>
      </c>
      <c r="D5" t="s">
        <v>11</v>
      </c>
    </row>
    <row r="6" spans="1:4" x14ac:dyDescent="0.25">
      <c r="B6">
        <v>3</v>
      </c>
      <c r="C6" t="s">
        <v>112</v>
      </c>
      <c r="D6" t="s">
        <v>103</v>
      </c>
    </row>
    <row r="7" spans="1:4" x14ac:dyDescent="0.25">
      <c r="B7">
        <v>4</v>
      </c>
      <c r="C7" t="s">
        <v>104</v>
      </c>
      <c r="D7" t="s">
        <v>105</v>
      </c>
    </row>
    <row r="8" spans="1:4" x14ac:dyDescent="0.25">
      <c r="B8">
        <v>5</v>
      </c>
      <c r="C8" t="s">
        <v>113</v>
      </c>
      <c r="D8" t="s">
        <v>113</v>
      </c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7B97F-C4EB-4A9E-A68B-99D89E813663}">
  <sheetPr codeName="Sheet4"/>
  <dimension ref="B2:D16"/>
  <sheetViews>
    <sheetView workbookViewId="0">
      <selection activeCell="B12" sqref="B12"/>
    </sheetView>
  </sheetViews>
  <sheetFormatPr defaultRowHeight="15" x14ac:dyDescent="0.25"/>
  <cols>
    <col min="3" max="3" width="30.28515625" customWidth="1"/>
    <col min="4" max="4" width="35.140625" customWidth="1"/>
  </cols>
  <sheetData>
    <row r="2" spans="2:4" x14ac:dyDescent="0.25">
      <c r="B2" s="19" t="s">
        <v>9</v>
      </c>
      <c r="C2" s="19"/>
      <c r="D2" s="19"/>
    </row>
    <row r="3" spans="2:4" x14ac:dyDescent="0.25">
      <c r="B3" t="s">
        <v>0</v>
      </c>
      <c r="C3" t="s">
        <v>1</v>
      </c>
      <c r="D3" t="s">
        <v>3</v>
      </c>
    </row>
    <row r="4" spans="2:4" x14ac:dyDescent="0.25">
      <c r="B4">
        <v>1</v>
      </c>
      <c r="C4" s="1" t="s">
        <v>32</v>
      </c>
    </row>
    <row r="5" spans="2:4" x14ac:dyDescent="0.25">
      <c r="B5">
        <v>2</v>
      </c>
      <c r="C5" s="1" t="s">
        <v>31</v>
      </c>
    </row>
    <row r="6" spans="2:4" x14ac:dyDescent="0.25">
      <c r="B6">
        <v>3</v>
      </c>
      <c r="C6" s="1" t="s">
        <v>33</v>
      </c>
    </row>
    <row r="7" spans="2:4" x14ac:dyDescent="0.25">
      <c r="B7">
        <v>4</v>
      </c>
      <c r="C7" s="1" t="s">
        <v>45</v>
      </c>
    </row>
    <row r="8" spans="2:4" x14ac:dyDescent="0.25">
      <c r="B8">
        <v>5</v>
      </c>
      <c r="C8" s="1" t="s">
        <v>47</v>
      </c>
    </row>
    <row r="9" spans="2:4" x14ac:dyDescent="0.25">
      <c r="B9">
        <v>6</v>
      </c>
      <c r="C9" s="1" t="s">
        <v>46</v>
      </c>
    </row>
    <row r="10" spans="2:4" x14ac:dyDescent="0.25">
      <c r="B10">
        <v>7</v>
      </c>
      <c r="C10" s="1" t="s">
        <v>38</v>
      </c>
    </row>
    <row r="11" spans="2:4" x14ac:dyDescent="0.25">
      <c r="B11">
        <v>8</v>
      </c>
      <c r="C11" s="1" t="s">
        <v>43</v>
      </c>
    </row>
    <row r="12" spans="2:4" x14ac:dyDescent="0.25">
      <c r="B12">
        <v>9</v>
      </c>
      <c r="C12" s="1" t="s">
        <v>99</v>
      </c>
    </row>
    <row r="13" spans="2:4" x14ac:dyDescent="0.25">
      <c r="C13" s="1"/>
    </row>
    <row r="14" spans="2:4" x14ac:dyDescent="0.25">
      <c r="C14" s="1"/>
    </row>
    <row r="15" spans="2:4" x14ac:dyDescent="0.25">
      <c r="C15" s="1"/>
    </row>
    <row r="16" spans="2:4" x14ac:dyDescent="0.25">
      <c r="C16" s="1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INVENTORY</vt:lpstr>
      <vt:lpstr>MAIN_PRODUCT</vt:lpstr>
      <vt:lpstr>LAPTOP MOVEMENTS</vt:lpstr>
      <vt:lpstr>CATALOG</vt:lpstr>
      <vt:lpstr>FREEBIES SET</vt:lpstr>
      <vt:lpstr>ADD ONS</vt:lpstr>
      <vt:lpstr>INVENTORY BRAND</vt:lpstr>
      <vt:lpstr>INVENTORY TYPE</vt:lpstr>
      <vt:lpstr>SPECS</vt:lpstr>
      <vt:lpstr>VARIANT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NBS-Lewis</dc:creator>
  <cp:lastModifiedBy>Admin</cp:lastModifiedBy>
  <dcterms:created xsi:type="dcterms:W3CDTF">2015-06-05T18:17:20Z</dcterms:created>
  <dcterms:modified xsi:type="dcterms:W3CDTF">2025-04-27T04:45:06Z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75806064-1185-41eb-ab76-4d6bec70ac51</vt:lpwstr>
  </property>
</Properties>
</file>