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AEBFE5DB-FFE8-4FBE-9E87-E9C2C969C64D}" xr6:coauthVersionLast="36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VENTORY" sheetId="1" r:id="rId1"/>
    <sheet name="MAIN_PRODUCT" sheetId="7" r:id="rId2"/>
    <sheet name="CATALOG" sheetId="8" r:id="rId3"/>
    <sheet name="FREEBIES SET" sheetId="9" r:id="rId4"/>
    <sheet name="ADD ONS" sheetId="10" r:id="rId5"/>
    <sheet name="INVENTORY BRAND" sheetId="3" state="hidden" r:id="rId6"/>
    <sheet name="INVENTORY TYPE" sheetId="2" state="hidden" r:id="rId7"/>
    <sheet name="SPECS" sheetId="4" state="hidden" r:id="rId8"/>
    <sheet name="VARIANT" sheetId="6" state="hidden" r:id="rId9"/>
    <sheet name="DATE" sheetId="5" state="hidden" r:id="rId10"/>
  </sheets>
  <definedNames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9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F6" i="5" l="1"/>
  <c r="F9" i="5"/>
  <c r="F4" i="5"/>
  <c r="F5" i="5"/>
  <c r="F8" i="5"/>
  <c r="F3" i="5"/>
  <c r="F7" i="5"/>
</calcChain>
</file>

<file path=xl/sharedStrings.xml><?xml version="1.0" encoding="utf-8"?>
<sst xmlns="http://schemas.openxmlformats.org/spreadsheetml/2006/main" count="438" uniqueCount="131">
  <si>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</si>
  <si>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</si>
  <si>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</si>
  <si>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</si>
  <si>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</si>
  <si>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</si>
  <si>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</si>
  <si>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</si>
  <si>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</si>
  <si>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</si>
  <si>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</si>
  <si>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</si>
  <si>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</si>
  <si>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</si>
  <si>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</si>
  <si>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</si>
  <si>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</si>
  <si>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</si>
  <si>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</si>
  <si>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</si>
  <si>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</si>
  <si>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</si>
  <si>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</si>
  <si>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</si>
  <si>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</si>
  <si>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</si>
  <si>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</si>
  <si>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</si>
  <si>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</si>
  <si>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</si>
  <si>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</si>
  <si>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</si>
  <si>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</si>
  <si>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</si>
  <si>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</si>
  <si>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</si>
  <si>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</si>
  <si>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</si>
  <si>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</si>
  <si>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</si>
  <si>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</si>
  <si>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</si>
  <si>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</si>
  <si>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</si>
  <si>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</si>
  <si>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</si>
  <si>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</si>
  <si>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</si>
  <si>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</si>
  <si>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</si>
  <si>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</si>
  <si>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</si>
  <si>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</si>
  <si>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</si>
  <si>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</si>
  <si>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</si>
  <si>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</si>
  <si>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</si>
  <si>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</si>
  <si>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</si>
  <si>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</si>
  <si>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</si>
  <si>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</si>
  <si>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</si>
  <si>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</si>
  <si>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</si>
  <si>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</si>
  <si>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</si>
  <si>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</si>
  <si>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</si>
  <si>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</si>
  <si>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</si>
  <si>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</si>
  <si>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</si>
  <si>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</si>
  <si>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</si>
  <si>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</si>
  <si>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</si>
  <si>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</si>
  <si>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</si>
  <si>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</si>
  <si>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</si>
  <si>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</si>
  <si>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</si>
  <si>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</si>
  <si>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</si>
  <si>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</si>
  <si>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</si>
  <si>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</si>
  <si>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</si>
  <si>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</si>
  <si>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</si>
  <si>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</si>
  <si>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</si>
  <si>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</si>
  <si>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</si>
  <si>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</si>
  <si>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</si>
  <si>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</si>
  <si>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</si>
  <si>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</si>
  <si>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</si>
  <si>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</si>
  <si>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</si>
  <si>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</si>
  <si>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</si>
  <si>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</si>
  <si>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</si>
  <si>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</si>
  <si>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</si>
  <si>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</si>
  <si>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</si>
  <si>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</si>
  <si>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</si>
  <si>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</si>
  <si>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</si>
  <si>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</si>
  <si>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</si>
  <si>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</si>
  <si>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</si>
  <si>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</si>
  <si>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</si>
  <si>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</si>
  <si>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8 Freebies</t>
  </si>
  <si>
    <t>Mix And Match  Helmet</t>
  </si>
  <si>
    <t>Mix And Match  Action Cam</t>
  </si>
  <si>
    <t>Mix And Match  Cherry Mobile</t>
  </si>
  <si>
    <t>ADD ON NAME</t>
  </si>
  <si>
    <t>ADD ON PRICE</t>
  </si>
  <si>
    <t>FREEBIES SET ID</t>
  </si>
  <si>
    <t>DELL REGULAR 2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</si>
</sst>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2" totalsRowShown="0" dataDxfId="22">
  <autoFilter ref="B2:H112" xr:uid="{D7793D7E-998E-4340-B665-58A624CA35C1}">
    <filterColumn colId="2">
      <filters>
        <filter val="Add Ons"/>
      </filters>
    </filterColumn>
  </autoFilter>
  <tableColumns count="7">
    <tableColumn id="1" xr3:uid="{56F98167-A797-429F-9D5B-36A31BD611C6}" name="ID" dataDxfId="21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20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19">
      <calculatedColumnFormula array="1">_xlfn._xlws.FILTER(_TBL_INVENTORY_TYPE[NAME], TRUE, "NO DATA")</calculatedColumnFormula>
    </tableColumn>
    <tableColumn id="4" xr3:uid="{02050A77-D5F0-4668-A774-8302CA0A05E5}" name="BRAND" dataDxfId="18">
      <calculatedColumnFormula array="1">_TBL_INVENTORY_TYPE[NAME]</calculatedColumnFormula>
    </tableColumn>
    <tableColumn id="5" xr3:uid="{D579966A-DEF4-4F23-9EB0-F455C229761E}" name="CODE" dataDxfId="17"/>
    <tableColumn id="7" xr3:uid="{8FE9C4CC-BA2B-4D29-9D5C-62A59FD184A3}" name="VARIANT" dataDxfId="16"/>
    <tableColumn id="6" xr3:uid="{BAEB2A07-6602-4B05-9C73-7A790A4A0E22}" name="SPEC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G13" totalsRowShown="0">
  <autoFilter ref="B2:G13" xr:uid="{32742F3E-8295-4972-A579-BAB05142984A}"/>
  <tableColumns count="6">
    <tableColumn id="1" xr3:uid="{0656624A-87C3-4763-8289-AB5450AA2A7F}" name="ID"/>
    <tableColumn id="2" xr3:uid="{7D24E016-805D-4535-94C3-7C80F76EA37C}" name="PRODUCT NAME"/>
    <tableColumn id="3" xr3:uid="{D6F08869-9A50-45CB-87E3-8E34E8601979}" name="DEFAULT PRICE"/>
    <tableColumn id="4" xr3:uid="{2B277F88-04F6-45B4-99FE-4FB2DEB3BD48}" name="Column4"/>
    <tableColumn id="5" xr3:uid="{BD4C4A0C-697F-4E81-A8F5-6C607DC63F57}" name="Column5"/>
    <tableColumn id="6" xr3:uid="{9FF6D662-4FF1-447D-A818-E1DF9864F508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FREEBIES_CATALOG" displayName="_TBL_FREEBIES_CATALOG" ref="B2:C33" totalsRowShown="0" headerRowDxfId="14" dataDxfId="12" headerRowBorderDxfId="13" tableBorderDxfId="11" totalsRowBorderDxfId="10">
  <autoFilter ref="B2:C33" xr:uid="{27BD5B1B-DBD6-4D7D-B660-C8A0AB832FA9}"/>
  <tableColumns count="2">
    <tableColumn id="1" xr3:uid="{7436F674-F68B-4607-8BF6-E1495AFBF453}" name="FREEBIES SET ID" dataDxfId="9"/>
    <tableColumn id="2" xr3:uid="{C920ECEE-E736-4E62-8DFA-A29F851BF4AE}" name="INVENTORY ID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C9" totalsRowCount="1" dataDxfId="7">
  <autoFilter ref="B2:C8" xr:uid="{B3B6E215-0C9E-4DA0-8FC6-7755F7A591EC}"/>
  <tableColumns count="2">
    <tableColumn id="1" xr3:uid="{32F70E71-6A90-4834-8035-820929A63A88}" name="ID" totalsRowFunction="custom" dataDxfId="3" totalsRowDxfId="1">
      <totalsRowFormula>_xlfn.CONCAT("COUNT: ", SUBTOTAL(103,_TBL_FREEBIES_SET[ID]))</totalsRowFormula>
    </tableColumn>
    <tableColumn id="2" xr3:uid="{ACE17F3B-3F5B-4373-B364-E484DCAEA00C}" name="FREEBIES NAME" dataDxfId="2" totalsRow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47" totalsRowShown="0">
  <autoFilter ref="B2:D47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6"/>
    <tableColumn id="3" xr3:uid="{28FE780F-BBE9-4B58-AD37-87DA8E77F97E}" name="CO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5"/>
    <tableColumn id="3" xr3:uid="{EF23B0B5-69D7-4593-BCD3-1E27223DDFEC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4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12"/>
  <sheetViews>
    <sheetView zoomScale="86" zoomScaleNormal="100" workbookViewId="0">
      <selection activeCell="C52" sqref="C52:C96"/>
    </sheetView>
  </sheetViews>
  <sheetFormatPr defaultRowHeight="14.4" x14ac:dyDescent="0.3"/>
  <cols>
    <col min="2" max="2" width="11" customWidth="1"/>
    <col min="3" max="3" width="68.6640625" customWidth="1"/>
    <col min="4" max="4" width="11" customWidth="1"/>
    <col min="5" max="5" width="16.33203125" customWidth="1"/>
    <col min="6" max="6" width="24.109375" customWidth="1"/>
    <col min="7" max="7" width="25.88671875" customWidth="1"/>
    <col min="8" max="8" width="30.88671875" customWidth="1"/>
    <col min="10" max="10" width="11" customWidth="1"/>
    <col min="11" max="11" width="13.44140625" customWidth="1"/>
    <col min="12" max="12" width="12.6640625" bestFit="1" customWidth="1"/>
    <col min="15" max="17" width="11" customWidth="1"/>
    <col min="20" max="20" width="11" customWidth="1"/>
    <col min="21" max="21" width="26.5546875" customWidth="1"/>
    <col min="22" max="22" width="11" customWidth="1"/>
    <col min="25" max="25" width="17.33203125" customWidth="1"/>
    <col min="26" max="26" width="26.109375" bestFit="1" customWidth="1"/>
    <col min="27" max="27" width="29.6640625" bestFit="1" customWidth="1"/>
    <col min="28" max="28" width="15.6640625" customWidth="1"/>
    <col min="29" max="29" width="18.109375" customWidth="1"/>
  </cols>
  <sheetData>
    <row r="1" spans="2:8" x14ac:dyDescent="0.3">
      <c r="B1" s="19" t="s">
        <v>5</v>
      </c>
      <c r="C1" s="19"/>
      <c r="D1" s="19"/>
      <c r="E1" s="19"/>
      <c r="F1" s="19"/>
      <c r="G1" s="19"/>
    </row>
    <row r="2" spans="2:8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2:8" hidden="1" x14ac:dyDescent="0.3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2:8" hidden="1" x14ac:dyDescent="0.3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2:8" hidden="1" x14ac:dyDescent="0.3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2:8" hidden="1" x14ac:dyDescent="0.3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2:8" hidden="1" x14ac:dyDescent="0.3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2:8" hidden="1" x14ac:dyDescent="0.3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2:8" hidden="1" x14ac:dyDescent="0.3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2:8" hidden="1" x14ac:dyDescent="0.3">
      <c r="B10" s="4">
        <v>8</v>
      </c>
      <c r="C10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2:8" hidden="1" x14ac:dyDescent="0.3">
      <c r="B11" s="4">
        <v>9</v>
      </c>
      <c r="C11" t="str">
        <f>_xlfn.TEXTJOIN(" ", TRUE, _TBL_INVENTORY[[#This Row],[BRAND]], _TBL_INVENTORY[[#This Row],[CODE]], _TBL_INVENTORY[[#This Row],[VARIANT]], _TBL_INVENTORY[[#This Row],[SPECS]])</f>
        <v>HP TOUCHSCREEN 4 / 16</v>
      </c>
      <c r="D11" s="8" t="s">
        <v>4</v>
      </c>
      <c r="E11" s="1" t="s">
        <v>15</v>
      </c>
      <c r="F11" s="1"/>
      <c r="G11" s="1" t="s">
        <v>35</v>
      </c>
      <c r="H11" s="9" t="s">
        <v>31</v>
      </c>
    </row>
    <row r="12" spans="2:8" hidden="1" x14ac:dyDescent="0.3">
      <c r="B12" s="4">
        <v>10</v>
      </c>
      <c r="C12" t="str">
        <f>_xlfn.TEXTJOIN(" ", TRUE, _TBL_INVENTORY[[#This Row],[BRAND]], _TBL_INVENTORY[[#This Row],[CODE]], _TBL_INVENTORY[[#This Row],[VARIANT]], _TBL_INVENTORY[[#This Row],[SPECS]])</f>
        <v>HP TOUCHSCREEN 4 / 32</v>
      </c>
      <c r="D12" s="8" t="s">
        <v>4</v>
      </c>
      <c r="E12" s="1" t="s">
        <v>15</v>
      </c>
      <c r="F12" s="1"/>
      <c r="G12" s="1" t="s">
        <v>35</v>
      </c>
      <c r="H12" s="9" t="s">
        <v>33</v>
      </c>
    </row>
    <row r="13" spans="2:8" hidden="1" x14ac:dyDescent="0.3">
      <c r="B13" s="4">
        <v>11</v>
      </c>
      <c r="C13" t="str">
        <f>_xlfn.TEXTJOIN(" ", TRUE, _TBL_INVENTORY[[#This Row],[BRAND]], _TBL_INVENTORY[[#This Row],[CODE]], _TBL_INVENTORY[[#This Row],[VARIANT]], _TBL_INVENTORY[[#This Row],[SPECS]])</f>
        <v>DELL TOUCHSCREEN 4 / 16</v>
      </c>
      <c r="D13" s="8" t="s">
        <v>4</v>
      </c>
      <c r="E13" s="1" t="s">
        <v>14</v>
      </c>
      <c r="F13" s="1"/>
      <c r="G13" s="1" t="s">
        <v>35</v>
      </c>
      <c r="H13" s="9" t="s">
        <v>31</v>
      </c>
    </row>
    <row r="14" spans="2:8" hidden="1" x14ac:dyDescent="0.3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DELL TOUCHSCREEN 4 / 32</v>
      </c>
      <c r="D14" s="8" t="s">
        <v>4</v>
      </c>
      <c r="E14" s="1" t="s">
        <v>14</v>
      </c>
      <c r="F14" s="1"/>
      <c r="G14" s="1" t="s">
        <v>35</v>
      </c>
      <c r="H14" s="9" t="s">
        <v>33</v>
      </c>
    </row>
    <row r="15" spans="2:8" hidden="1" x14ac:dyDescent="0.3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ACER TOUCHSCREEN 4 / 32</v>
      </c>
      <c r="D15" s="8" t="s">
        <v>4</v>
      </c>
      <c r="E15" s="1" t="s">
        <v>12</v>
      </c>
      <c r="F15" s="1"/>
      <c r="G15" s="1" t="s">
        <v>35</v>
      </c>
      <c r="H15" s="9" t="s">
        <v>33</v>
      </c>
    </row>
    <row r="16" spans="2:8" hidden="1" x14ac:dyDescent="0.3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ACER TOUCHSCREEN 4 / 16</v>
      </c>
      <c r="D16" s="8" t="s">
        <v>4</v>
      </c>
      <c r="E16" s="1" t="s">
        <v>12</v>
      </c>
      <c r="F16" s="1"/>
      <c r="G16" s="1" t="s">
        <v>35</v>
      </c>
      <c r="H16" s="9" t="s">
        <v>31</v>
      </c>
    </row>
    <row r="17" spans="2:8" hidden="1" x14ac:dyDescent="0.3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LENOVO TOUCHSCREEN 4 / 16</v>
      </c>
      <c r="D17" s="8" t="s">
        <v>4</v>
      </c>
      <c r="E17" s="1" t="s">
        <v>16</v>
      </c>
      <c r="F17" s="1"/>
      <c r="G17" s="1" t="s">
        <v>35</v>
      </c>
      <c r="H17" s="9" t="s">
        <v>31</v>
      </c>
    </row>
    <row r="18" spans="2:8" hidden="1" x14ac:dyDescent="0.3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CTL TOUCHSCREEN 4 / 32</v>
      </c>
      <c r="D18" s="8" t="s">
        <v>4</v>
      </c>
      <c r="E18" s="1" t="s">
        <v>44</v>
      </c>
      <c r="F18" s="1"/>
      <c r="G18" s="1" t="s">
        <v>35</v>
      </c>
      <c r="H18" s="9" t="s">
        <v>33</v>
      </c>
    </row>
    <row r="19" spans="2:8" hidden="1" x14ac:dyDescent="0.3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DELL 14' 4 / 16</v>
      </c>
      <c r="D19" s="8" t="s">
        <v>4</v>
      </c>
      <c r="E19" s="1" t="s">
        <v>14</v>
      </c>
      <c r="F19" s="1"/>
      <c r="G19" s="1" t="s">
        <v>36</v>
      </c>
      <c r="H19" s="9" t="s">
        <v>31</v>
      </c>
    </row>
    <row r="20" spans="2:8" hidden="1" x14ac:dyDescent="0.3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HP 14' 2 / 16</v>
      </c>
      <c r="D20" s="8" t="s">
        <v>4</v>
      </c>
      <c r="E20" s="1" t="s">
        <v>15</v>
      </c>
      <c r="F20" s="1"/>
      <c r="G20" s="1" t="s">
        <v>36</v>
      </c>
      <c r="H20" s="9" t="s">
        <v>32</v>
      </c>
    </row>
    <row r="21" spans="2:8" hidden="1" x14ac:dyDescent="0.3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HP 14' 4 / 16</v>
      </c>
      <c r="D21" s="8" t="s">
        <v>4</v>
      </c>
      <c r="E21" s="1" t="s">
        <v>15</v>
      </c>
      <c r="F21" s="1"/>
      <c r="G21" s="1" t="s">
        <v>36</v>
      </c>
      <c r="H21" s="9" t="s">
        <v>31</v>
      </c>
    </row>
    <row r="22" spans="2:8" hidden="1" x14ac:dyDescent="0.3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HP 14' 4 / 32</v>
      </c>
      <c r="D22" s="8" t="s">
        <v>4</v>
      </c>
      <c r="E22" s="1" t="s">
        <v>15</v>
      </c>
      <c r="F22" s="1"/>
      <c r="G22" s="1" t="s">
        <v>36</v>
      </c>
      <c r="H22" s="9" t="s">
        <v>33</v>
      </c>
    </row>
    <row r="23" spans="2:8" hidden="1" x14ac:dyDescent="0.3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4 / 64</v>
      </c>
      <c r="D23" s="8" t="s">
        <v>4</v>
      </c>
      <c r="E23" s="1" t="s">
        <v>15</v>
      </c>
      <c r="F23" s="1"/>
      <c r="G23" s="1" t="s">
        <v>36</v>
      </c>
      <c r="H23" s="9" t="s">
        <v>45</v>
      </c>
    </row>
    <row r="24" spans="2:8" hidden="1" x14ac:dyDescent="0.3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8 / 32</v>
      </c>
      <c r="D24" s="8" t="s">
        <v>4</v>
      </c>
      <c r="E24" s="1" t="s">
        <v>15</v>
      </c>
      <c r="F24" s="1"/>
      <c r="G24" s="1" t="s">
        <v>36</v>
      </c>
      <c r="H24" s="9" t="s">
        <v>46</v>
      </c>
    </row>
    <row r="25" spans="2:8" hidden="1" x14ac:dyDescent="0.3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ACER 14' 2 / 16</v>
      </c>
      <c r="D25" s="8" t="s">
        <v>4</v>
      </c>
      <c r="E25" s="1" t="s">
        <v>12</v>
      </c>
      <c r="F25" s="1"/>
      <c r="G25" s="1" t="s">
        <v>36</v>
      </c>
      <c r="H25" s="9" t="s">
        <v>32</v>
      </c>
    </row>
    <row r="26" spans="2:8" hidden="1" x14ac:dyDescent="0.3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ACER 14' 4 / 16</v>
      </c>
      <c r="D26" s="8" t="s">
        <v>4</v>
      </c>
      <c r="E26" s="1" t="s">
        <v>12</v>
      </c>
      <c r="F26" s="1"/>
      <c r="G26" s="1" t="s">
        <v>36</v>
      </c>
      <c r="H26" s="9" t="s">
        <v>31</v>
      </c>
    </row>
    <row r="27" spans="2:8" hidden="1" x14ac:dyDescent="0.3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ASUS 14' 2 / 16</v>
      </c>
      <c r="D27" s="8" t="s">
        <v>4</v>
      </c>
      <c r="E27" s="1" t="s">
        <v>13</v>
      </c>
      <c r="F27" s="1"/>
      <c r="G27" s="1" t="s">
        <v>36</v>
      </c>
      <c r="H27" s="9" t="s">
        <v>32</v>
      </c>
    </row>
    <row r="28" spans="2:8" hidden="1" x14ac:dyDescent="0.3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LENOVO 14' 4 / 16</v>
      </c>
      <c r="D28" s="8" t="s">
        <v>4</v>
      </c>
      <c r="E28" s="1" t="s">
        <v>16</v>
      </c>
      <c r="F28" s="1"/>
      <c r="G28" s="1" t="s">
        <v>36</v>
      </c>
      <c r="H28" s="9" t="s">
        <v>31</v>
      </c>
    </row>
    <row r="29" spans="2:8" hidden="1" x14ac:dyDescent="0.3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DELL TOUCH &amp; FLIP 4 / 16</v>
      </c>
      <c r="D29" s="8" t="s">
        <v>4</v>
      </c>
      <c r="E29" s="1" t="s">
        <v>14</v>
      </c>
      <c r="F29" s="1"/>
      <c r="G29" s="1" t="s">
        <v>37</v>
      </c>
      <c r="H29" s="9" t="s">
        <v>31</v>
      </c>
    </row>
    <row r="30" spans="2:8" hidden="1" x14ac:dyDescent="0.3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DELL TOUCH &amp; FLIP 4 / 32</v>
      </c>
      <c r="D30" s="8" t="s">
        <v>4</v>
      </c>
      <c r="E30" s="1" t="s">
        <v>14</v>
      </c>
      <c r="F30" s="1"/>
      <c r="G30" s="1" t="s">
        <v>37</v>
      </c>
      <c r="H30" s="9" t="s">
        <v>33</v>
      </c>
    </row>
    <row r="31" spans="2:8" hidden="1" x14ac:dyDescent="0.3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DELL TOUCH &amp; FLIP 8 / 128</v>
      </c>
      <c r="D31" s="8" t="s">
        <v>4</v>
      </c>
      <c r="E31" s="1" t="s">
        <v>14</v>
      </c>
      <c r="F31" s="1"/>
      <c r="G31" s="1" t="s">
        <v>37</v>
      </c>
      <c r="H31" s="9" t="s">
        <v>38</v>
      </c>
    </row>
    <row r="32" spans="2:8" hidden="1" x14ac:dyDescent="0.3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ACER TOUCH &amp; FLIP 4 / 16</v>
      </c>
      <c r="D32" s="8" t="s">
        <v>4</v>
      </c>
      <c r="E32" s="1" t="s">
        <v>12</v>
      </c>
      <c r="F32" s="1"/>
      <c r="G32" s="1" t="s">
        <v>37</v>
      </c>
      <c r="H32" s="9" t="s">
        <v>31</v>
      </c>
    </row>
    <row r="33" spans="2:8" hidden="1" x14ac:dyDescent="0.3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ACER TOUCH &amp; FLIP 4 / 32</v>
      </c>
      <c r="D33" s="8" t="s">
        <v>4</v>
      </c>
      <c r="E33" s="1" t="s">
        <v>12</v>
      </c>
      <c r="F33" s="1"/>
      <c r="G33" s="1" t="s">
        <v>37</v>
      </c>
      <c r="H33" s="9" t="s">
        <v>33</v>
      </c>
    </row>
    <row r="34" spans="2:8" hidden="1" x14ac:dyDescent="0.3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LENOVO TOUCH &amp; FLIP 4 / 16</v>
      </c>
      <c r="D34" s="8" t="s">
        <v>4</v>
      </c>
      <c r="E34" s="1" t="s">
        <v>16</v>
      </c>
      <c r="F34" s="1"/>
      <c r="G34" s="1" t="s">
        <v>37</v>
      </c>
      <c r="H34" s="9" t="s">
        <v>31</v>
      </c>
    </row>
    <row r="35" spans="2:8" hidden="1" x14ac:dyDescent="0.3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LENOVO TOUCH &amp; FLIP 4 / 32</v>
      </c>
      <c r="D35" s="8" t="s">
        <v>4</v>
      </c>
      <c r="E35" s="1" t="s">
        <v>16</v>
      </c>
      <c r="F35" s="1"/>
      <c r="G35" s="1" t="s">
        <v>37</v>
      </c>
      <c r="H35" s="9" t="s">
        <v>33</v>
      </c>
    </row>
    <row r="36" spans="2:8" hidden="1" x14ac:dyDescent="0.3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LENOVO TOUCH &amp; FLIP 4 / 128</v>
      </c>
      <c r="D36" s="8" t="s">
        <v>4</v>
      </c>
      <c r="E36" s="1" t="s">
        <v>16</v>
      </c>
      <c r="F36" s="1"/>
      <c r="G36" s="1" t="s">
        <v>37</v>
      </c>
      <c r="H36" s="9" t="s">
        <v>47</v>
      </c>
    </row>
    <row r="37" spans="2:8" hidden="1" x14ac:dyDescent="0.3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HP TOUCH &amp; FLIP 4 / 32</v>
      </c>
      <c r="D37" s="8" t="s">
        <v>4</v>
      </c>
      <c r="E37" s="1" t="s">
        <v>15</v>
      </c>
      <c r="F37" s="1"/>
      <c r="G37" s="1" t="s">
        <v>37</v>
      </c>
      <c r="H37" s="9" t="s">
        <v>33</v>
      </c>
    </row>
    <row r="38" spans="2:8" hidden="1" x14ac:dyDescent="0.3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HP TOUCH &amp; FLIP 4 / 128</v>
      </c>
      <c r="D38" s="8" t="s">
        <v>4</v>
      </c>
      <c r="E38" s="1" t="s">
        <v>15</v>
      </c>
      <c r="F38" s="1"/>
      <c r="G38" s="1" t="s">
        <v>37</v>
      </c>
      <c r="H38" s="9" t="s">
        <v>47</v>
      </c>
    </row>
    <row r="39" spans="2:8" hidden="1" x14ac:dyDescent="0.3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ASUS TOUCH &amp; FLIP 4 / 32</v>
      </c>
      <c r="D39" s="8" t="s">
        <v>4</v>
      </c>
      <c r="E39" s="1" t="s">
        <v>13</v>
      </c>
      <c r="F39" s="1"/>
      <c r="G39" s="1" t="s">
        <v>37</v>
      </c>
      <c r="H39" s="9" t="s">
        <v>33</v>
      </c>
    </row>
    <row r="40" spans="2:8" hidden="1" x14ac:dyDescent="0.3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CTL TOUCH &amp; FLIP 4 / 32</v>
      </c>
      <c r="D40" s="8" t="s">
        <v>4</v>
      </c>
      <c r="E40" s="1" t="s">
        <v>44</v>
      </c>
      <c r="F40" s="1"/>
      <c r="G40" s="1" t="s">
        <v>37</v>
      </c>
      <c r="H40" s="9" t="s">
        <v>33</v>
      </c>
    </row>
    <row r="41" spans="2:8" hidden="1" x14ac:dyDescent="0.3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Macbook Intel i3</v>
      </c>
      <c r="D41" s="8" t="s">
        <v>4</v>
      </c>
      <c r="E41" s="1" t="s">
        <v>48</v>
      </c>
      <c r="F41" s="1"/>
      <c r="G41" s="1" t="s">
        <v>39</v>
      </c>
      <c r="H41" s="9"/>
    </row>
    <row r="42" spans="2:8" hidden="1" x14ac:dyDescent="0.3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Macbook Intel i5</v>
      </c>
      <c r="D42" s="8" t="s">
        <v>4</v>
      </c>
      <c r="E42" s="1" t="s">
        <v>48</v>
      </c>
      <c r="F42" s="1"/>
      <c r="G42" s="1" t="s">
        <v>40</v>
      </c>
      <c r="H42" s="9"/>
    </row>
    <row r="43" spans="2:8" hidden="1" x14ac:dyDescent="0.3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Fujitsu</v>
      </c>
      <c r="D43" s="8" t="s">
        <v>4</v>
      </c>
      <c r="E43" s="1" t="s">
        <v>49</v>
      </c>
      <c r="F43" s="1"/>
      <c r="G43" s="1"/>
      <c r="H43" s="9"/>
    </row>
    <row r="44" spans="2:8" hidden="1" x14ac:dyDescent="0.3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DELL Intel i3</v>
      </c>
      <c r="D44" s="8" t="s">
        <v>4</v>
      </c>
      <c r="E44" s="1" t="s">
        <v>14</v>
      </c>
      <c r="F44" s="1"/>
      <c r="G44" s="1" t="s">
        <v>39</v>
      </c>
      <c r="H44" s="9"/>
    </row>
    <row r="45" spans="2:8" hidden="1" x14ac:dyDescent="0.3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DELL Intel i5</v>
      </c>
      <c r="D45" s="8" t="s">
        <v>4</v>
      </c>
      <c r="E45" s="1" t="s">
        <v>14</v>
      </c>
      <c r="F45" s="1"/>
      <c r="G45" s="1" t="s">
        <v>40</v>
      </c>
      <c r="H45" s="9"/>
    </row>
    <row r="46" spans="2:8" hidden="1" x14ac:dyDescent="0.3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DELL Intel i7</v>
      </c>
      <c r="D46" s="8" t="s">
        <v>4</v>
      </c>
      <c r="E46" s="1" t="s">
        <v>14</v>
      </c>
      <c r="F46" s="1"/>
      <c r="G46" s="1" t="s">
        <v>53</v>
      </c>
      <c r="H46" s="9"/>
    </row>
    <row r="47" spans="2:8" hidden="1" x14ac:dyDescent="0.3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Avgo</v>
      </c>
      <c r="D47" s="8" t="s">
        <v>4</v>
      </c>
      <c r="E47" s="1" t="s">
        <v>50</v>
      </c>
      <c r="F47" s="1"/>
      <c r="G47" s="1"/>
      <c r="H47" s="9"/>
    </row>
    <row r="48" spans="2:8" hidden="1" x14ac:dyDescent="0.3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Toshiba</v>
      </c>
      <c r="D48" s="8" t="s">
        <v>4</v>
      </c>
      <c r="E48" s="1" t="s">
        <v>51</v>
      </c>
      <c r="F48" s="1"/>
      <c r="G48" s="1"/>
      <c r="H48" s="9"/>
    </row>
    <row r="49" spans="2:8" hidden="1" x14ac:dyDescent="0.3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LENOVO Intel i3</v>
      </c>
      <c r="D49" s="8" t="s">
        <v>4</v>
      </c>
      <c r="E49" s="1" t="s">
        <v>16</v>
      </c>
      <c r="F49" s="1"/>
      <c r="G49" s="1" t="s">
        <v>39</v>
      </c>
      <c r="H49" s="9"/>
    </row>
    <row r="50" spans="2:8" hidden="1" x14ac:dyDescent="0.3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LENOVO Intel i5</v>
      </c>
      <c r="D50" s="8" t="s">
        <v>4</v>
      </c>
      <c r="E50" s="1" t="s">
        <v>16</v>
      </c>
      <c r="F50" s="1"/>
      <c r="G50" s="1" t="s">
        <v>40</v>
      </c>
      <c r="H50" s="9"/>
    </row>
    <row r="51" spans="2:8" hidden="1" x14ac:dyDescent="0.3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Nec</v>
      </c>
      <c r="D51" s="8" t="s">
        <v>4</v>
      </c>
      <c r="E51" s="1" t="s">
        <v>52</v>
      </c>
      <c r="F51" s="1"/>
      <c r="G51" s="1"/>
      <c r="H51" s="9"/>
    </row>
    <row r="52" spans="2:8" x14ac:dyDescent="0.3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Computer Table</v>
      </c>
      <c r="D52" s="8" t="s">
        <v>112</v>
      </c>
      <c r="E52" s="1"/>
      <c r="F52" s="1" t="s">
        <v>54</v>
      </c>
      <c r="G52" s="1"/>
      <c r="H52" s="9"/>
    </row>
    <row r="53" spans="2:8" x14ac:dyDescent="0.3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Keyboard/Mouse</v>
      </c>
      <c r="D53" s="8" t="s">
        <v>112</v>
      </c>
      <c r="E53" s="1"/>
      <c r="F53" s="1" t="s">
        <v>55</v>
      </c>
      <c r="G53" s="1"/>
      <c r="H53" s="9"/>
    </row>
    <row r="54" spans="2:8" x14ac:dyDescent="0.3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Large Mouse pad</v>
      </c>
      <c r="D54" s="8" t="s">
        <v>112</v>
      </c>
      <c r="E54" s="1"/>
      <c r="F54" s="1" t="s">
        <v>56</v>
      </c>
      <c r="G54" s="1"/>
      <c r="H54" s="9"/>
    </row>
    <row r="55" spans="2:8" x14ac:dyDescent="0.3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Wifi-dongle</v>
      </c>
      <c r="D55" s="8" t="s">
        <v>112</v>
      </c>
      <c r="E55" s="1"/>
      <c r="F55" s="1" t="s">
        <v>57</v>
      </c>
      <c r="G55" s="1"/>
      <c r="H55" s="9"/>
    </row>
    <row r="56" spans="2:8" x14ac:dyDescent="0.3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Speaker</v>
      </c>
      <c r="D56" s="8" t="s">
        <v>112</v>
      </c>
      <c r="E56" s="1"/>
      <c r="F56" s="1" t="s">
        <v>58</v>
      </c>
      <c r="G56" s="1"/>
      <c r="H56" s="9"/>
    </row>
    <row r="57" spans="2:8" x14ac:dyDescent="0.3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Webcam</v>
      </c>
      <c r="D57" s="8" t="s">
        <v>112</v>
      </c>
      <c r="E57" s="1"/>
      <c r="F57" s="1" t="s">
        <v>59</v>
      </c>
      <c r="G57" s="1"/>
      <c r="H57" s="9"/>
    </row>
    <row r="58" spans="2:8" x14ac:dyDescent="0.3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VGA</v>
      </c>
      <c r="D58" s="8" t="s">
        <v>112</v>
      </c>
      <c r="E58" s="1"/>
      <c r="F58" s="1" t="s">
        <v>60</v>
      </c>
      <c r="G58" s="1"/>
      <c r="H58" s="9"/>
    </row>
    <row r="59" spans="2:8" x14ac:dyDescent="0.3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Power Cord</v>
      </c>
      <c r="D59" s="8" t="s">
        <v>112</v>
      </c>
      <c r="E59" s="1"/>
      <c r="F59" s="1" t="s">
        <v>61</v>
      </c>
      <c r="G59" s="1"/>
      <c r="H59" s="9"/>
    </row>
    <row r="60" spans="2:8" x14ac:dyDescent="0.3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Laptop Table</v>
      </c>
      <c r="D60" s="8" t="s">
        <v>112</v>
      </c>
      <c r="E60" s="1"/>
      <c r="F60" s="1" t="s">
        <v>62</v>
      </c>
      <c r="G60" s="1"/>
      <c r="H60" s="9"/>
    </row>
    <row r="61" spans="2:8" x14ac:dyDescent="0.3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Mouse</v>
      </c>
      <c r="D61" s="8" t="s">
        <v>112</v>
      </c>
      <c r="E61" s="1"/>
      <c r="F61" s="1" t="s">
        <v>63</v>
      </c>
      <c r="G61" s="1"/>
      <c r="H61" s="9"/>
    </row>
    <row r="62" spans="2:8" x14ac:dyDescent="0.3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Mouse Pad</v>
      </c>
      <c r="D62" s="8" t="s">
        <v>112</v>
      </c>
      <c r="E62" s="1"/>
      <c r="F62" s="1" t="s">
        <v>64</v>
      </c>
      <c r="G62" s="1"/>
      <c r="H62" s="9"/>
    </row>
    <row r="63" spans="2:8" x14ac:dyDescent="0.3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P47 Headphone</v>
      </c>
      <c r="D63" s="8" t="s">
        <v>112</v>
      </c>
      <c r="E63" s="1"/>
      <c r="F63" s="1" t="s">
        <v>65</v>
      </c>
      <c r="G63" s="1"/>
      <c r="H63" s="9"/>
    </row>
    <row r="64" spans="2:8" x14ac:dyDescent="0.3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Laptop Stand</v>
      </c>
      <c r="D64" s="8" t="s">
        <v>112</v>
      </c>
      <c r="E64" s="1"/>
      <c r="F64" s="1" t="s">
        <v>66</v>
      </c>
      <c r="G64" s="1"/>
      <c r="H64" s="9"/>
    </row>
    <row r="65" spans="2:8" x14ac:dyDescent="0.3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Laptop Brush</v>
      </c>
      <c r="D65" s="8" t="s">
        <v>112</v>
      </c>
      <c r="E65" s="1"/>
      <c r="F65" s="1" t="s">
        <v>67</v>
      </c>
      <c r="G65" s="1"/>
      <c r="H65" s="9"/>
    </row>
    <row r="66" spans="2:8" x14ac:dyDescent="0.3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Laptop Bag</v>
      </c>
      <c r="D66" s="8" t="s">
        <v>112</v>
      </c>
      <c r="E66" s="1"/>
      <c r="F66" s="1" t="s">
        <v>68</v>
      </c>
      <c r="G66" s="1"/>
      <c r="H66" s="9"/>
    </row>
    <row r="67" spans="2:8" x14ac:dyDescent="0.3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Stylus Pen</v>
      </c>
      <c r="D67" s="8" t="s">
        <v>112</v>
      </c>
      <c r="E67" s="1"/>
      <c r="F67" s="1" t="s">
        <v>69</v>
      </c>
      <c r="G67" s="1"/>
      <c r="H67" s="9"/>
    </row>
    <row r="68" spans="2:8" x14ac:dyDescent="0.3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SD Card</v>
      </c>
      <c r="D68" s="8" t="s">
        <v>112</v>
      </c>
      <c r="E68" s="1"/>
      <c r="F68" s="1" t="s">
        <v>70</v>
      </c>
      <c r="G68" s="1"/>
      <c r="H68" s="9"/>
    </row>
    <row r="69" spans="2:8" x14ac:dyDescent="0.3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Mic Stand</v>
      </c>
      <c r="D69" s="8" t="s">
        <v>112</v>
      </c>
      <c r="E69" s="1"/>
      <c r="F69" s="1" t="s">
        <v>71</v>
      </c>
      <c r="G69" s="1"/>
      <c r="H69" s="9"/>
    </row>
    <row r="70" spans="2:8" x14ac:dyDescent="0.3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B. Keyboard/M.</v>
      </c>
      <c r="D70" s="8" t="s">
        <v>112</v>
      </c>
      <c r="E70" s="1"/>
      <c r="F70" s="1" t="s">
        <v>72</v>
      </c>
      <c r="G70" s="1"/>
      <c r="H70" s="9"/>
    </row>
    <row r="71" spans="2:8" x14ac:dyDescent="0.3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AVR</v>
      </c>
      <c r="D71" s="8" t="s">
        <v>112</v>
      </c>
      <c r="E71" s="1"/>
      <c r="F71" s="1" t="s">
        <v>73</v>
      </c>
      <c r="G71" s="1"/>
      <c r="H71" s="9"/>
    </row>
    <row r="72" spans="2:8" x14ac:dyDescent="0.3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S.Earphones</v>
      </c>
      <c r="D72" s="8" t="s">
        <v>112</v>
      </c>
      <c r="E72" s="1"/>
      <c r="F72" s="1" t="s">
        <v>74</v>
      </c>
      <c r="G72" s="1"/>
      <c r="H72" s="9"/>
    </row>
    <row r="73" spans="2:8" x14ac:dyDescent="0.3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Powerbank</v>
      </c>
      <c r="D73" s="8" t="s">
        <v>112</v>
      </c>
      <c r="E73" s="1"/>
      <c r="F73" s="1" t="s">
        <v>75</v>
      </c>
      <c r="G73" s="1"/>
      <c r="H73" s="9"/>
    </row>
    <row r="74" spans="2:8" x14ac:dyDescent="0.3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Cool Pad</v>
      </c>
      <c r="D74" s="8" t="s">
        <v>112</v>
      </c>
      <c r="E74" s="1"/>
      <c r="F74" s="1" t="s">
        <v>76</v>
      </c>
      <c r="G74" s="1"/>
      <c r="H74" s="9"/>
    </row>
    <row r="75" spans="2:8" x14ac:dyDescent="0.3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Vacuum Cleaner</v>
      </c>
      <c r="D75" s="8" t="s">
        <v>112</v>
      </c>
      <c r="E75" s="1"/>
      <c r="F75" s="1" t="s">
        <v>77</v>
      </c>
      <c r="G75" s="1"/>
      <c r="H75" s="9"/>
    </row>
    <row r="76" spans="2:8" x14ac:dyDescent="0.3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S.Neckband</v>
      </c>
      <c r="D76" s="8" t="s">
        <v>112</v>
      </c>
      <c r="E76" s="1"/>
      <c r="F76" s="1" t="s">
        <v>78</v>
      </c>
      <c r="G76" s="1"/>
      <c r="H76" s="9"/>
    </row>
    <row r="77" spans="2:8" x14ac:dyDescent="0.3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Selfie Stick</v>
      </c>
      <c r="D77" s="8" t="s">
        <v>112</v>
      </c>
      <c r="E77" s="1"/>
      <c r="F77" s="1" t="s">
        <v>79</v>
      </c>
      <c r="G77" s="1"/>
      <c r="H77" s="9"/>
    </row>
    <row r="78" spans="2:8" x14ac:dyDescent="0.3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W.Speaker B.</v>
      </c>
      <c r="D78" s="8" t="s">
        <v>112</v>
      </c>
      <c r="E78" s="1"/>
      <c r="F78" s="1" t="s">
        <v>80</v>
      </c>
      <c r="G78" s="1"/>
      <c r="H78" s="9"/>
    </row>
    <row r="79" spans="2:8" x14ac:dyDescent="0.3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Micro Stand</v>
      </c>
      <c r="D79" s="8" t="s">
        <v>112</v>
      </c>
      <c r="E79" s="1"/>
      <c r="F79" s="1" t="s">
        <v>81</v>
      </c>
      <c r="G79" s="1"/>
      <c r="H79" s="9"/>
    </row>
    <row r="80" spans="2:8" x14ac:dyDescent="0.3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Extra Base Sony</v>
      </c>
      <c r="D80" s="8" t="s">
        <v>112</v>
      </c>
      <c r="E80" s="1"/>
      <c r="F80" s="1" t="s">
        <v>82</v>
      </c>
      <c r="G80" s="1"/>
      <c r="H80" s="9"/>
    </row>
    <row r="81" spans="2:8" x14ac:dyDescent="0.3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Card Reader</v>
      </c>
      <c r="D81" s="8" t="s">
        <v>112</v>
      </c>
      <c r="E81" s="1"/>
      <c r="F81" s="1" t="s">
        <v>83</v>
      </c>
      <c r="G81" s="1"/>
      <c r="H81" s="9"/>
    </row>
    <row r="82" spans="2:8" x14ac:dyDescent="0.3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TV Box</v>
      </c>
      <c r="D82" s="8" t="s">
        <v>112</v>
      </c>
      <c r="E82" s="1"/>
      <c r="F82" s="1" t="s">
        <v>84</v>
      </c>
      <c r="G82" s="1"/>
      <c r="H82" s="9"/>
    </row>
    <row r="83" spans="2:8" x14ac:dyDescent="0.3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Dynamic S.</v>
      </c>
      <c r="D83" s="8" t="s">
        <v>112</v>
      </c>
      <c r="E83" s="1"/>
      <c r="F83" s="1" t="s">
        <v>85</v>
      </c>
      <c r="G83" s="1"/>
      <c r="H83" s="9"/>
    </row>
    <row r="84" spans="2:8" x14ac:dyDescent="0.3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I Karaoke Box Big</v>
      </c>
      <c r="D84" s="8" t="s">
        <v>112</v>
      </c>
      <c r="E84" s="1"/>
      <c r="F84" s="1" t="s">
        <v>86</v>
      </c>
      <c r="G84" s="1"/>
      <c r="H84" s="9"/>
    </row>
    <row r="85" spans="2:8" x14ac:dyDescent="0.3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I Karaoke Box Small</v>
      </c>
      <c r="D85" s="8" t="s">
        <v>112</v>
      </c>
      <c r="E85" s="1"/>
      <c r="F85" s="1" t="s">
        <v>87</v>
      </c>
      <c r="G85" s="1"/>
      <c r="H85" s="9"/>
    </row>
    <row r="86" spans="2:8" x14ac:dyDescent="0.3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Oudio Bop 12.5</v>
      </c>
      <c r="D86" s="8" t="s">
        <v>112</v>
      </c>
      <c r="E86" s="1"/>
      <c r="F86" s="1" t="s">
        <v>88</v>
      </c>
      <c r="G86" s="1"/>
      <c r="H86" s="9"/>
    </row>
    <row r="87" spans="2:8" x14ac:dyDescent="0.3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Oudio Bop 8.5x3</v>
      </c>
      <c r="D87" s="8" t="s">
        <v>112</v>
      </c>
      <c r="E87" s="1"/>
      <c r="F87" s="1" t="s">
        <v>89</v>
      </c>
      <c r="G87" s="1"/>
      <c r="H87" s="9"/>
    </row>
    <row r="88" spans="2:8" x14ac:dyDescent="0.3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Oudio Bop 8.5x2</v>
      </c>
      <c r="D88" s="8" t="s">
        <v>112</v>
      </c>
      <c r="E88" s="1"/>
      <c r="F88" s="1" t="s">
        <v>90</v>
      </c>
      <c r="G88" s="1"/>
      <c r="H88" s="9"/>
    </row>
    <row r="89" spans="2:8" x14ac:dyDescent="0.3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Big Box</v>
      </c>
      <c r="D89" s="8" t="s">
        <v>112</v>
      </c>
      <c r="E89" s="1"/>
      <c r="F89" s="1" t="s">
        <v>91</v>
      </c>
      <c r="G89" s="1"/>
      <c r="H89" s="9"/>
    </row>
    <row r="90" spans="2:8" x14ac:dyDescent="0.3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Small Box</v>
      </c>
      <c r="D90" s="8" t="s">
        <v>112</v>
      </c>
      <c r="E90" s="1"/>
      <c r="F90" s="1" t="s">
        <v>92</v>
      </c>
      <c r="G90" s="1"/>
      <c r="H90" s="9"/>
    </row>
    <row r="91" spans="2:8" x14ac:dyDescent="0.3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Echo Bag</v>
      </c>
      <c r="D91" s="8" t="s">
        <v>112</v>
      </c>
      <c r="E91" s="1"/>
      <c r="F91" s="1" t="s">
        <v>93</v>
      </c>
      <c r="G91" s="1"/>
      <c r="H91" s="9"/>
    </row>
    <row r="92" spans="2:8" x14ac:dyDescent="0.3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Paper Cutter</v>
      </c>
      <c r="D92" s="8" t="s">
        <v>112</v>
      </c>
      <c r="E92" s="1"/>
      <c r="F92" s="1" t="s">
        <v>94</v>
      </c>
      <c r="G92" s="1"/>
      <c r="H92" s="9"/>
    </row>
    <row r="93" spans="2:8" x14ac:dyDescent="0.3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Laminator</v>
      </c>
      <c r="D93" s="8" t="s">
        <v>112</v>
      </c>
      <c r="E93" s="1"/>
      <c r="F93" s="1" t="s">
        <v>95</v>
      </c>
      <c r="G93" s="1"/>
      <c r="H93" s="9"/>
    </row>
    <row r="94" spans="2:8" x14ac:dyDescent="0.3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1080p Sports Cam</v>
      </c>
      <c r="D94" s="8" t="s">
        <v>112</v>
      </c>
      <c r="E94" s="1"/>
      <c r="F94" s="1" t="s">
        <v>96</v>
      </c>
      <c r="G94" s="1"/>
      <c r="H94" s="9"/>
    </row>
    <row r="95" spans="2:8" x14ac:dyDescent="0.3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Helmet</v>
      </c>
      <c r="D95" s="8" t="s">
        <v>112</v>
      </c>
      <c r="E95" s="1"/>
      <c r="F95" s="1" t="s">
        <v>97</v>
      </c>
      <c r="G95" s="1"/>
      <c r="H95" s="9"/>
    </row>
    <row r="96" spans="2:8" x14ac:dyDescent="0.3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Cherry Mobile</v>
      </c>
      <c r="D96" s="8" t="s">
        <v>112</v>
      </c>
      <c r="E96" s="1"/>
      <c r="F96" s="1" t="s">
        <v>98</v>
      </c>
      <c r="G96" s="1"/>
      <c r="H96" s="9"/>
    </row>
    <row r="97" spans="2:8" hidden="1" x14ac:dyDescent="0.3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Sytem Intel i5 4th Gen</v>
      </c>
      <c r="D97" s="8" t="s">
        <v>10</v>
      </c>
      <c r="E97" s="1"/>
      <c r="F97" s="1" t="s">
        <v>100</v>
      </c>
      <c r="G97" s="1" t="s">
        <v>40</v>
      </c>
      <c r="H97" s="9" t="s">
        <v>99</v>
      </c>
    </row>
    <row r="98" spans="2:8" hidden="1" x14ac:dyDescent="0.3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System Ryzen 3</v>
      </c>
      <c r="D98" s="8" t="s">
        <v>10</v>
      </c>
      <c r="E98" s="1"/>
      <c r="F98" s="1" t="s">
        <v>101</v>
      </c>
      <c r="G98" s="1" t="s">
        <v>41</v>
      </c>
      <c r="H98" s="9"/>
    </row>
    <row r="99" spans="2:8" hidden="1" x14ac:dyDescent="0.3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Monitor</v>
      </c>
      <c r="D99" s="8" t="s">
        <v>10</v>
      </c>
      <c r="E99" s="1"/>
      <c r="F99" s="1" t="s">
        <v>102</v>
      </c>
      <c r="G99" s="1"/>
      <c r="H99" s="9"/>
    </row>
    <row r="100" spans="2:8" hidden="1" x14ac:dyDescent="0.3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TS 207</v>
      </c>
      <c r="D100" s="8" t="s">
        <v>104</v>
      </c>
      <c r="E100" s="1"/>
      <c r="F100" s="1" t="s">
        <v>106</v>
      </c>
      <c r="G100" s="1"/>
      <c r="H100" s="9"/>
    </row>
    <row r="101" spans="2:8" hidden="1" x14ac:dyDescent="0.3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MG 2570 S</v>
      </c>
      <c r="D101" s="8" t="s">
        <v>104</v>
      </c>
      <c r="E101" s="1"/>
      <c r="F101" s="1" t="s">
        <v>108</v>
      </c>
      <c r="G101" s="1"/>
      <c r="H101" s="9"/>
    </row>
    <row r="102" spans="2:8" hidden="1" x14ac:dyDescent="0.3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MG 3070 S</v>
      </c>
      <c r="D102" s="8" t="s">
        <v>104</v>
      </c>
      <c r="E102" s="1"/>
      <c r="F102" s="1" t="s">
        <v>107</v>
      </c>
      <c r="G102" s="1"/>
      <c r="H102" s="9"/>
    </row>
    <row r="103" spans="2:8" hidden="1" x14ac:dyDescent="0.3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G 2021</v>
      </c>
      <c r="D103" s="8" t="s">
        <v>104</v>
      </c>
      <c r="E103" s="1"/>
      <c r="F103" s="1" t="s">
        <v>109</v>
      </c>
      <c r="G103" s="1"/>
      <c r="H103" s="9"/>
    </row>
    <row r="104" spans="2:8" hidden="1" x14ac:dyDescent="0.3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L 121</v>
      </c>
      <c r="D104" s="8" t="s">
        <v>104</v>
      </c>
      <c r="E104" s="1"/>
      <c r="F104" s="1" t="s">
        <v>110</v>
      </c>
      <c r="G104" s="1"/>
      <c r="H104" s="9"/>
    </row>
    <row r="105" spans="2:8" hidden="1" x14ac:dyDescent="0.3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Brother 3420 W</v>
      </c>
      <c r="D105" s="8" t="s">
        <v>104</v>
      </c>
      <c r="E105" s="1"/>
      <c r="F105" s="1" t="s">
        <v>111</v>
      </c>
      <c r="G105" s="1"/>
      <c r="H105" s="9"/>
    </row>
    <row r="106" spans="2:8" hidden="1" x14ac:dyDescent="0.3">
      <c r="B106" s="4">
        <v>104</v>
      </c>
      <c r="C106" t="str">
        <f>_xlfn.TEXTJOIN(" ", TRUE, _TBL_INVENTORY[[#This Row],[BRAND]], _TBL_INVENTORY[[#This Row],[CODE]], _TBL_INVENTORY[[#This Row],[VARIANT]], _TBL_INVENTORY[[#This Row],[SPECS]])</f>
        <v>Charger</v>
      </c>
      <c r="D106" s="8" t="s">
        <v>113</v>
      </c>
      <c r="E106" s="1"/>
      <c r="F106" s="1" t="s">
        <v>113</v>
      </c>
      <c r="G106" s="1"/>
      <c r="H106" s="9"/>
    </row>
    <row r="107" spans="2:8" hidden="1" x14ac:dyDescent="0.3">
      <c r="B107" s="4"/>
      <c r="C107" t="str">
        <f>_xlfn.TEXTJOIN(" ", TRUE, _TBL_INVENTORY[[#This Row],[BRAND]], _TBL_INVENTORY[[#This Row],[CODE]], _TBL_INVENTORY[[#This Row],[VARIANT]], _TBL_INVENTORY[[#This Row],[SPECS]])</f>
        <v/>
      </c>
      <c r="D107" s="8"/>
      <c r="E107" s="1"/>
      <c r="F107" s="1"/>
      <c r="G107" s="1"/>
      <c r="H107" s="9"/>
    </row>
    <row r="108" spans="2:8" hidden="1" x14ac:dyDescent="0.3">
      <c r="B108" s="4"/>
      <c r="C108" t="str">
        <f>_xlfn.TEXTJOIN(" ", TRUE, _TBL_INVENTORY[[#This Row],[BRAND]], _TBL_INVENTORY[[#This Row],[CODE]], _TBL_INVENTORY[[#This Row],[VARIANT]], _TBL_INVENTORY[[#This Row],[SPECS]])</f>
        <v/>
      </c>
      <c r="D108" s="8"/>
      <c r="E108" s="1"/>
      <c r="F108" s="1"/>
      <c r="G108" s="1"/>
      <c r="H108" s="9"/>
    </row>
    <row r="109" spans="2:8" hidden="1" x14ac:dyDescent="0.3">
      <c r="B109" s="4"/>
      <c r="C109" t="str">
        <f>_xlfn.TEXTJOIN(" ", TRUE, _TBL_INVENTORY[[#This Row],[BRAND]], _TBL_INVENTORY[[#This Row],[CODE]], _TBL_INVENTORY[[#This Row],[VARIANT]], _TBL_INVENTORY[[#This Row],[SPECS]])</f>
        <v/>
      </c>
      <c r="D109" s="8"/>
      <c r="E109" s="1"/>
      <c r="F109" s="1"/>
      <c r="G109" s="1"/>
      <c r="H109" s="9"/>
    </row>
    <row r="110" spans="2:8" hidden="1" x14ac:dyDescent="0.3">
      <c r="B110" s="4"/>
      <c r="C110" t="str">
        <f>_xlfn.TEXTJOIN(" ", TRUE, _TBL_INVENTORY[[#This Row],[BRAND]], _TBL_INVENTORY[[#This Row],[CODE]], _TBL_INVENTORY[[#This Row],[VARIANT]], _TBL_INVENTORY[[#This Row],[SPECS]])</f>
        <v/>
      </c>
      <c r="D110" s="8"/>
      <c r="E110" s="1"/>
      <c r="F110" s="1"/>
      <c r="G110" s="1"/>
      <c r="H110" s="9"/>
    </row>
    <row r="111" spans="2:8" hidden="1" x14ac:dyDescent="0.3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ht="15" hidden="1" thickBot="1" x14ac:dyDescent="0.35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10"/>
      <c r="E112" s="11"/>
      <c r="F112" s="11"/>
      <c r="G112" s="11"/>
      <c r="H112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2" xr:uid="{44BDB95B-5B4E-4673-9420-35482EF4C7E9}">
      <formula1>NAMES_INVENTORY_TYPE</formula1>
    </dataValidation>
    <dataValidation type="list" allowBlank="1" showInputMessage="1" showErrorMessage="1" sqref="E3:E112" xr:uid="{15CD93F5-EDDA-40BE-979F-372A7B92F62A}">
      <formula1>NAMES_BRAND</formula1>
    </dataValidation>
    <dataValidation type="list" allowBlank="1" showInputMessage="1" showErrorMessage="1" sqref="H3:H112" xr:uid="{E5A0D6AD-DEB7-4B21-BB88-E2B89E2DFEFD}">
      <formula1>NAMES_SPECS</formula1>
    </dataValidation>
    <dataValidation type="list" allowBlank="1" showInputMessage="1" showErrorMessage="1" sqref="G3:G112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sheetPr codeName="Sheet7"/>
  <dimension ref="B2:G6"/>
  <sheetViews>
    <sheetView workbookViewId="0">
      <selection activeCell="D5" sqref="D5"/>
    </sheetView>
  </sheetViews>
  <sheetFormatPr defaultRowHeight="14.4" x14ac:dyDescent="0.3"/>
  <cols>
    <col min="2" max="2" width="11" customWidth="1"/>
    <col min="3" max="3" width="34.33203125" customWidth="1"/>
    <col min="4" max="4" width="16.6640625" bestFit="1" customWidth="1"/>
    <col min="5" max="7" width="11" customWidth="1"/>
  </cols>
  <sheetData>
    <row r="2" spans="2:7" x14ac:dyDescent="0.3">
      <c r="B2" t="s">
        <v>0</v>
      </c>
      <c r="C2" t="s">
        <v>117</v>
      </c>
      <c r="D2" t="s">
        <v>118</v>
      </c>
      <c r="E2" t="s">
        <v>114</v>
      </c>
      <c r="F2" t="s">
        <v>115</v>
      </c>
      <c r="G2" t="s">
        <v>116</v>
      </c>
    </row>
    <row r="3" spans="2:7" x14ac:dyDescent="0.3">
      <c r="C3" t="s">
        <v>119</v>
      </c>
      <c r="D3">
        <v>3990</v>
      </c>
    </row>
    <row r="4" spans="2:7" x14ac:dyDescent="0.3">
      <c r="C4" t="s">
        <v>120</v>
      </c>
      <c r="D4">
        <v>3990</v>
      </c>
    </row>
    <row r="5" spans="2:7" x14ac:dyDescent="0.3">
      <c r="C5" t="s">
        <v>130</v>
      </c>
    </row>
    <row r="6" spans="2:7" x14ac:dyDescent="0.3">
      <c r="C6" t="s">
        <v>95</v>
      </c>
      <c r="D6">
        <v>6000</v>
      </c>
    </row>
  </sheetData>
  <dataValidations count="2">
    <dataValidation type="list" allowBlank="1" showInputMessage="1" showErrorMessage="1" sqref="C3:C4 C6:C13" xr:uid="{13014AAD-F3B4-43EE-85F2-492F1BCA8973}">
      <formula1>NAMES_INVENTORY</formula1>
    </dataValidation>
    <dataValidation type="list" showInputMessage="1" showErrorMessage="1" sqref="C5" xr:uid="{8FDC8C55-3C38-446E-B2BB-A83BFACDE960}">
      <formula1>NAMES_INVENTORY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sheetPr codeName="Sheet8"/>
  <dimension ref="B2:C33"/>
  <sheetViews>
    <sheetView tabSelected="1" topLeftCell="A11" workbookViewId="0">
      <selection activeCell="C17" sqref="C17"/>
    </sheetView>
  </sheetViews>
  <sheetFormatPr defaultRowHeight="14.4" x14ac:dyDescent="0.3"/>
  <cols>
    <col min="2" max="2" width="16.6640625" customWidth="1"/>
    <col min="3" max="3" width="16.5546875" bestFit="1" customWidth="1"/>
    <col min="5" max="5" width="14.109375" bestFit="1" customWidth="1"/>
    <col min="6" max="6" width="28.5546875" bestFit="1" customWidth="1"/>
    <col min="7" max="7" width="10.44140625" customWidth="1"/>
  </cols>
  <sheetData>
    <row r="2" spans="2:3" x14ac:dyDescent="0.3">
      <c r="B2" s="17" t="s">
        <v>129</v>
      </c>
      <c r="C2" s="17" t="s">
        <v>121</v>
      </c>
    </row>
    <row r="3" spans="2:3" x14ac:dyDescent="0.3">
      <c r="B3" s="15">
        <v>1</v>
      </c>
      <c r="C3" s="15" t="s">
        <v>63</v>
      </c>
    </row>
    <row r="4" spans="2:3" x14ac:dyDescent="0.3">
      <c r="B4" s="16">
        <v>1</v>
      </c>
      <c r="C4" s="16" t="s">
        <v>62</v>
      </c>
    </row>
    <row r="5" spans="2:3" x14ac:dyDescent="0.3">
      <c r="B5" s="15">
        <v>1</v>
      </c>
      <c r="C5" s="15" t="s">
        <v>68</v>
      </c>
    </row>
    <row r="6" spans="2:3" x14ac:dyDescent="0.3">
      <c r="B6" s="16">
        <v>1</v>
      </c>
      <c r="C6" s="16" t="s">
        <v>67</v>
      </c>
    </row>
    <row r="7" spans="2:3" x14ac:dyDescent="0.3">
      <c r="B7" s="15">
        <v>1</v>
      </c>
      <c r="C7" s="15" t="s">
        <v>66</v>
      </c>
    </row>
    <row r="8" spans="2:3" x14ac:dyDescent="0.3">
      <c r="B8" s="16">
        <v>1</v>
      </c>
      <c r="C8" s="16" t="s">
        <v>113</v>
      </c>
    </row>
    <row r="9" spans="2:3" x14ac:dyDescent="0.3">
      <c r="B9" s="15">
        <v>1</v>
      </c>
      <c r="C9" s="15" t="s">
        <v>64</v>
      </c>
    </row>
    <row r="10" spans="2:3" x14ac:dyDescent="0.3">
      <c r="B10" s="16">
        <v>1</v>
      </c>
      <c r="C10" s="16" t="s">
        <v>65</v>
      </c>
    </row>
    <row r="11" spans="2:3" x14ac:dyDescent="0.3">
      <c r="B11" s="15">
        <v>2</v>
      </c>
      <c r="C11" s="15" t="s">
        <v>97</v>
      </c>
    </row>
    <row r="12" spans="2:3" x14ac:dyDescent="0.3">
      <c r="B12" s="16">
        <v>3</v>
      </c>
      <c r="C12" s="16" t="s">
        <v>96</v>
      </c>
    </row>
    <row r="13" spans="2:3" x14ac:dyDescent="0.3">
      <c r="B13" s="15">
        <v>4</v>
      </c>
      <c r="C13" s="15" t="s">
        <v>98</v>
      </c>
    </row>
    <row r="14" spans="2:3" x14ac:dyDescent="0.3">
      <c r="B14" s="16">
        <v>5</v>
      </c>
      <c r="C14" s="16" t="s">
        <v>60</v>
      </c>
    </row>
    <row r="15" spans="2:3" x14ac:dyDescent="0.3">
      <c r="B15" s="15">
        <v>5</v>
      </c>
      <c r="C15" s="15" t="s">
        <v>56</v>
      </c>
    </row>
    <row r="16" spans="2:3" x14ac:dyDescent="0.3">
      <c r="B16" s="16"/>
      <c r="C16" s="16"/>
    </row>
    <row r="17" spans="2:3" x14ac:dyDescent="0.3">
      <c r="B17" s="15"/>
      <c r="C17" s="15"/>
    </row>
    <row r="18" spans="2:3" x14ac:dyDescent="0.3">
      <c r="B18" s="16"/>
      <c r="C18" s="16"/>
    </row>
    <row r="19" spans="2:3" x14ac:dyDescent="0.3">
      <c r="B19" s="15"/>
      <c r="C19" s="15"/>
    </row>
    <row r="20" spans="2:3" x14ac:dyDescent="0.3">
      <c r="B20" s="16"/>
      <c r="C20" s="16"/>
    </row>
    <row r="21" spans="2:3" x14ac:dyDescent="0.3">
      <c r="B21" s="15"/>
      <c r="C21" s="15"/>
    </row>
    <row r="22" spans="2:3" x14ac:dyDescent="0.3">
      <c r="B22" s="16"/>
      <c r="C22" s="16"/>
    </row>
    <row r="23" spans="2:3" x14ac:dyDescent="0.3">
      <c r="B23" s="15"/>
      <c r="C23" s="15"/>
    </row>
    <row r="24" spans="2:3" x14ac:dyDescent="0.3">
      <c r="B24" s="16"/>
      <c r="C24" s="16"/>
    </row>
    <row r="25" spans="2:3" x14ac:dyDescent="0.3">
      <c r="B25" s="15"/>
      <c r="C25" s="15"/>
    </row>
    <row r="26" spans="2:3" x14ac:dyDescent="0.3">
      <c r="B26" s="16"/>
      <c r="C26" s="16"/>
    </row>
    <row r="27" spans="2:3" x14ac:dyDescent="0.3">
      <c r="B27" s="15"/>
      <c r="C27" s="15"/>
    </row>
    <row r="28" spans="2:3" x14ac:dyDescent="0.3">
      <c r="B28" s="16"/>
      <c r="C28" s="16"/>
    </row>
    <row r="29" spans="2:3" x14ac:dyDescent="0.3">
      <c r="B29" s="15"/>
      <c r="C29" s="15"/>
    </row>
    <row r="30" spans="2:3" x14ac:dyDescent="0.3">
      <c r="B30" s="16"/>
      <c r="C30" s="16"/>
    </row>
    <row r="31" spans="2:3" x14ac:dyDescent="0.3">
      <c r="B31" s="15"/>
      <c r="C31" s="15"/>
    </row>
    <row r="32" spans="2:3" x14ac:dyDescent="0.3">
      <c r="B32" s="16"/>
      <c r="C32" s="16"/>
    </row>
    <row r="33" spans="2:3" x14ac:dyDescent="0.3">
      <c r="B33" s="18"/>
      <c r="C33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sheetPr codeName="Sheet9"/>
  <dimension ref="B2:C9"/>
  <sheetViews>
    <sheetView workbookViewId="0">
      <selection activeCell="C3" sqref="C3"/>
    </sheetView>
  </sheetViews>
  <sheetFormatPr defaultRowHeight="14.4" x14ac:dyDescent="0.3"/>
  <cols>
    <col min="2" max="2" width="14.109375" bestFit="1" customWidth="1"/>
    <col min="3" max="3" width="38.109375" customWidth="1"/>
  </cols>
  <sheetData>
    <row r="2" spans="2:3" x14ac:dyDescent="0.3">
      <c r="B2" t="s">
        <v>0</v>
      </c>
      <c r="C2" t="s">
        <v>122</v>
      </c>
    </row>
    <row r="3" spans="2:3" x14ac:dyDescent="0.3">
      <c r="B3" s="13">
        <v>1</v>
      </c>
      <c r="C3" s="14" t="s">
        <v>123</v>
      </c>
    </row>
    <row r="4" spans="2:3" x14ac:dyDescent="0.3">
      <c r="B4" s="13">
        <v>2</v>
      </c>
      <c r="C4" s="14" t="s">
        <v>124</v>
      </c>
    </row>
    <row r="5" spans="2:3" x14ac:dyDescent="0.3">
      <c r="B5" s="13">
        <v>3</v>
      </c>
      <c r="C5" s="14" t="s">
        <v>125</v>
      </c>
    </row>
    <row r="6" spans="2:3" x14ac:dyDescent="0.3">
      <c r="B6" s="13">
        <v>4</v>
      </c>
      <c r="C6" s="14" t="s">
        <v>126</v>
      </c>
    </row>
    <row r="7" spans="2:3" x14ac:dyDescent="0.3">
      <c r="B7" s="13"/>
      <c r="C7" s="14"/>
    </row>
    <row r="8" spans="2:3" x14ac:dyDescent="0.3">
      <c r="B8" s="13"/>
      <c r="C8" s="14"/>
    </row>
    <row r="9" spans="2:3" x14ac:dyDescent="0.3">
      <c r="B9" s="13" t="str">
        <f>_xlfn.CONCAT("COUNT: ", SUBTOTAL(103,_TBL_FREEBIES_SET[ID]))</f>
        <v>COUNT: 4</v>
      </c>
      <c r="C9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sheetPr codeName="Sheet10"/>
  <dimension ref="B2:D47"/>
  <sheetViews>
    <sheetView workbookViewId="0">
      <selection activeCell="D10" sqref="D10"/>
    </sheetView>
  </sheetViews>
  <sheetFormatPr defaultRowHeight="14.4" x14ac:dyDescent="0.3"/>
  <cols>
    <col min="3" max="3" width="16.33203125" customWidth="1"/>
    <col min="4" max="4" width="15.6640625" customWidth="1"/>
  </cols>
  <sheetData>
    <row r="2" spans="2:4" x14ac:dyDescent="0.3">
      <c r="B2" t="s">
        <v>0</v>
      </c>
      <c r="C2" t="s">
        <v>127</v>
      </c>
      <c r="D2" t="s">
        <v>128</v>
      </c>
    </row>
    <row r="3" spans="2:4" x14ac:dyDescent="0.3">
      <c r="B3">
        <v>1</v>
      </c>
      <c r="C3" t="s">
        <v>54</v>
      </c>
      <c r="D3">
        <v>250</v>
      </c>
    </row>
    <row r="4" spans="2:4" x14ac:dyDescent="0.3">
      <c r="B4">
        <v>2</v>
      </c>
      <c r="C4" t="s">
        <v>55</v>
      </c>
      <c r="D4">
        <v>100</v>
      </c>
    </row>
    <row r="5" spans="2:4" x14ac:dyDescent="0.3">
      <c r="B5">
        <v>3</v>
      </c>
      <c r="C5" t="s">
        <v>56</v>
      </c>
      <c r="D5">
        <v>100</v>
      </c>
    </row>
    <row r="6" spans="2:4" x14ac:dyDescent="0.3">
      <c r="B6">
        <v>4</v>
      </c>
      <c r="C6" t="s">
        <v>57</v>
      </c>
      <c r="D6">
        <v>100</v>
      </c>
    </row>
    <row r="7" spans="2:4" x14ac:dyDescent="0.3">
      <c r="B7">
        <v>5</v>
      </c>
      <c r="C7" t="s">
        <v>58</v>
      </c>
      <c r="D7">
        <v>5000</v>
      </c>
    </row>
    <row r="8" spans="2:4" x14ac:dyDescent="0.3">
      <c r="B8">
        <v>6</v>
      </c>
      <c r="C8" t="s">
        <v>59</v>
      </c>
      <c r="D8">
        <v>300</v>
      </c>
    </row>
    <row r="9" spans="2:4" x14ac:dyDescent="0.3">
      <c r="B9">
        <v>7</v>
      </c>
      <c r="C9" t="s">
        <v>60</v>
      </c>
    </row>
    <row r="10" spans="2:4" x14ac:dyDescent="0.3">
      <c r="C10" t="s">
        <v>61</v>
      </c>
    </row>
    <row r="11" spans="2:4" x14ac:dyDescent="0.3">
      <c r="C11" t="s">
        <v>62</v>
      </c>
    </row>
    <row r="12" spans="2:4" x14ac:dyDescent="0.3">
      <c r="C12" t="s">
        <v>63</v>
      </c>
    </row>
    <row r="13" spans="2:4" x14ac:dyDescent="0.3">
      <c r="C13" t="s">
        <v>64</v>
      </c>
    </row>
    <row r="14" spans="2:4" x14ac:dyDescent="0.3">
      <c r="C14" t="s">
        <v>65</v>
      </c>
    </row>
    <row r="15" spans="2:4" x14ac:dyDescent="0.3">
      <c r="C15" t="s">
        <v>66</v>
      </c>
    </row>
    <row r="16" spans="2:4" x14ac:dyDescent="0.3">
      <c r="C16" t="s">
        <v>67</v>
      </c>
    </row>
    <row r="17" spans="3:3" x14ac:dyDescent="0.3">
      <c r="C17" t="s">
        <v>68</v>
      </c>
    </row>
    <row r="18" spans="3:3" x14ac:dyDescent="0.3">
      <c r="C18" t="s">
        <v>69</v>
      </c>
    </row>
    <row r="19" spans="3:3" x14ac:dyDescent="0.3">
      <c r="C19" t="s">
        <v>70</v>
      </c>
    </row>
    <row r="20" spans="3:3" x14ac:dyDescent="0.3">
      <c r="C20" t="s">
        <v>71</v>
      </c>
    </row>
    <row r="21" spans="3:3" x14ac:dyDescent="0.3">
      <c r="C21" t="s">
        <v>72</v>
      </c>
    </row>
    <row r="22" spans="3:3" x14ac:dyDescent="0.3">
      <c r="C22" t="s">
        <v>73</v>
      </c>
    </row>
    <row r="23" spans="3:3" x14ac:dyDescent="0.3">
      <c r="C23" t="s">
        <v>74</v>
      </c>
    </row>
    <row r="24" spans="3:3" x14ac:dyDescent="0.3">
      <c r="C24" t="s">
        <v>75</v>
      </c>
    </row>
    <row r="25" spans="3:3" x14ac:dyDescent="0.3">
      <c r="C25" t="s">
        <v>76</v>
      </c>
    </row>
    <row r="26" spans="3:3" x14ac:dyDescent="0.3">
      <c r="C26" t="s">
        <v>77</v>
      </c>
    </row>
    <row r="27" spans="3:3" x14ac:dyDescent="0.3">
      <c r="C27" t="s">
        <v>78</v>
      </c>
    </row>
    <row r="28" spans="3:3" x14ac:dyDescent="0.3">
      <c r="C28" t="s">
        <v>79</v>
      </c>
    </row>
    <row r="29" spans="3:3" x14ac:dyDescent="0.3">
      <c r="C29" t="s">
        <v>80</v>
      </c>
    </row>
    <row r="30" spans="3:3" x14ac:dyDescent="0.3">
      <c r="C30" t="s">
        <v>81</v>
      </c>
    </row>
    <row r="31" spans="3:3" x14ac:dyDescent="0.3">
      <c r="C31" t="s">
        <v>82</v>
      </c>
    </row>
    <row r="32" spans="3:3" x14ac:dyDescent="0.3">
      <c r="C32" t="s">
        <v>83</v>
      </c>
    </row>
    <row r="33" spans="3:3" x14ac:dyDescent="0.3">
      <c r="C33" t="s">
        <v>84</v>
      </c>
    </row>
    <row r="34" spans="3:3" x14ac:dyDescent="0.3">
      <c r="C34" t="s">
        <v>85</v>
      </c>
    </row>
    <row r="35" spans="3:3" x14ac:dyDescent="0.3">
      <c r="C35" t="s">
        <v>86</v>
      </c>
    </row>
    <row r="36" spans="3:3" x14ac:dyDescent="0.3">
      <c r="C36" t="s">
        <v>87</v>
      </c>
    </row>
    <row r="37" spans="3:3" x14ac:dyDescent="0.3">
      <c r="C37" t="s">
        <v>88</v>
      </c>
    </row>
    <row r="38" spans="3:3" x14ac:dyDescent="0.3">
      <c r="C38" t="s">
        <v>89</v>
      </c>
    </row>
    <row r="39" spans="3:3" x14ac:dyDescent="0.3">
      <c r="C39" t="s">
        <v>90</v>
      </c>
    </row>
    <row r="40" spans="3:3" x14ac:dyDescent="0.3">
      <c r="C40" t="s">
        <v>91</v>
      </c>
    </row>
    <row r="41" spans="3:3" x14ac:dyDescent="0.3">
      <c r="C41" t="s">
        <v>92</v>
      </c>
    </row>
    <row r="42" spans="3:3" x14ac:dyDescent="0.3">
      <c r="C42" t="s">
        <v>93</v>
      </c>
    </row>
    <row r="43" spans="3:3" x14ac:dyDescent="0.3">
      <c r="C43" t="s">
        <v>94</v>
      </c>
    </row>
    <row r="44" spans="3:3" x14ac:dyDescent="0.3">
      <c r="C44" t="s">
        <v>95</v>
      </c>
    </row>
    <row r="45" spans="3:3" x14ac:dyDescent="0.3">
      <c r="C45" t="s">
        <v>96</v>
      </c>
    </row>
    <row r="46" spans="3:3" x14ac:dyDescent="0.3">
      <c r="C46" t="s">
        <v>97</v>
      </c>
    </row>
    <row r="47" spans="3:3" x14ac:dyDescent="0.3">
      <c r="C47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7.44140625" customWidth="1"/>
  </cols>
  <sheetData>
    <row r="1" spans="1:4" x14ac:dyDescent="0.3">
      <c r="A1" t="s">
        <v>29</v>
      </c>
    </row>
    <row r="2" spans="1:4" x14ac:dyDescent="0.3">
      <c r="B2" s="19" t="s">
        <v>8</v>
      </c>
      <c r="C2" s="19"/>
      <c r="D2" s="19"/>
    </row>
    <row r="3" spans="1:4" x14ac:dyDescent="0.3">
      <c r="B3" t="s">
        <v>0</v>
      </c>
      <c r="C3" t="s">
        <v>1</v>
      </c>
      <c r="D3" t="s">
        <v>3</v>
      </c>
    </row>
    <row r="4" spans="1:4" x14ac:dyDescent="0.3">
      <c r="B4">
        <v>1</v>
      </c>
      <c r="C4" t="s">
        <v>12</v>
      </c>
    </row>
    <row r="5" spans="1:4" x14ac:dyDescent="0.3">
      <c r="B5">
        <v>2</v>
      </c>
      <c r="C5" t="s">
        <v>13</v>
      </c>
    </row>
    <row r="6" spans="1:4" x14ac:dyDescent="0.3">
      <c r="B6">
        <v>3</v>
      </c>
      <c r="C6" t="s">
        <v>44</v>
      </c>
    </row>
    <row r="7" spans="1:4" x14ac:dyDescent="0.3">
      <c r="B7">
        <v>4</v>
      </c>
      <c r="C7" t="s">
        <v>14</v>
      </c>
    </row>
    <row r="8" spans="1:4" x14ac:dyDescent="0.3">
      <c r="B8">
        <v>5</v>
      </c>
      <c r="C8" t="s">
        <v>15</v>
      </c>
    </row>
    <row r="9" spans="1:4" x14ac:dyDescent="0.3">
      <c r="B9">
        <v>6</v>
      </c>
      <c r="C9" t="s">
        <v>16</v>
      </c>
    </row>
    <row r="10" spans="1:4" x14ac:dyDescent="0.3">
      <c r="B10">
        <v>7</v>
      </c>
      <c r="C10" t="s">
        <v>48</v>
      </c>
    </row>
    <row r="11" spans="1:4" x14ac:dyDescent="0.3">
      <c r="B11">
        <v>8</v>
      </c>
      <c r="C11" t="s">
        <v>49</v>
      </c>
    </row>
    <row r="12" spans="1:4" x14ac:dyDescent="0.3">
      <c r="B12">
        <v>9</v>
      </c>
      <c r="C12" t="s">
        <v>50</v>
      </c>
    </row>
    <row r="13" spans="1:4" x14ac:dyDescent="0.3">
      <c r="B13">
        <v>10</v>
      </c>
      <c r="C13" t="s">
        <v>51</v>
      </c>
    </row>
    <row r="14" spans="1:4" x14ac:dyDescent="0.3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4.4" x14ac:dyDescent="0.3"/>
  <cols>
    <col min="2" max="2" width="12.88671875" customWidth="1"/>
    <col min="3" max="3" width="18.5546875" customWidth="1"/>
    <col min="4" max="4" width="69.5546875" customWidth="1"/>
  </cols>
  <sheetData>
    <row r="1" spans="1:4" x14ac:dyDescent="0.3">
      <c r="A1" t="s">
        <v>29</v>
      </c>
    </row>
    <row r="2" spans="1:4" x14ac:dyDescent="0.3">
      <c r="B2" s="19" t="s">
        <v>6</v>
      </c>
      <c r="C2" s="19"/>
      <c r="D2" s="19"/>
    </row>
    <row r="3" spans="1:4" x14ac:dyDescent="0.3">
      <c r="B3" t="s">
        <v>0</v>
      </c>
      <c r="C3" t="s">
        <v>1</v>
      </c>
      <c r="D3" t="s">
        <v>3</v>
      </c>
    </row>
    <row r="4" spans="1:4" x14ac:dyDescent="0.3">
      <c r="B4">
        <v>1</v>
      </c>
      <c r="C4" t="s">
        <v>4</v>
      </c>
      <c r="D4" t="s">
        <v>7</v>
      </c>
    </row>
    <row r="5" spans="1:4" x14ac:dyDescent="0.3">
      <c r="B5">
        <v>2</v>
      </c>
      <c r="C5" t="s">
        <v>10</v>
      </c>
      <c r="D5" t="s">
        <v>11</v>
      </c>
    </row>
    <row r="6" spans="1:4" x14ac:dyDescent="0.3">
      <c r="B6">
        <v>3</v>
      </c>
      <c r="C6" t="s">
        <v>112</v>
      </c>
      <c r="D6" t="s">
        <v>103</v>
      </c>
    </row>
    <row r="7" spans="1:4" x14ac:dyDescent="0.3">
      <c r="B7">
        <v>4</v>
      </c>
      <c r="C7" t="s">
        <v>104</v>
      </c>
      <c r="D7" t="s">
        <v>105</v>
      </c>
    </row>
    <row r="8" spans="1:4" x14ac:dyDescent="0.3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4.4" x14ac:dyDescent="0.3"/>
  <cols>
    <col min="3" max="3" width="30.33203125" customWidth="1"/>
    <col min="4" max="4" width="35.109375" customWidth="1"/>
  </cols>
  <sheetData>
    <row r="2" spans="2:4" x14ac:dyDescent="0.3">
      <c r="B2" s="19" t="s">
        <v>9</v>
      </c>
      <c r="C2" s="19"/>
      <c r="D2" s="19"/>
    </row>
    <row r="3" spans="2:4" x14ac:dyDescent="0.3">
      <c r="B3" t="s">
        <v>0</v>
      </c>
      <c r="C3" t="s">
        <v>1</v>
      </c>
      <c r="D3" t="s">
        <v>3</v>
      </c>
    </row>
    <row r="4" spans="2:4" x14ac:dyDescent="0.3">
      <c r="B4">
        <v>1</v>
      </c>
      <c r="C4" s="1" t="s">
        <v>32</v>
      </c>
    </row>
    <row r="5" spans="2:4" x14ac:dyDescent="0.3">
      <c r="B5">
        <v>2</v>
      </c>
      <c r="C5" s="1" t="s">
        <v>31</v>
      </c>
    </row>
    <row r="6" spans="2:4" x14ac:dyDescent="0.3">
      <c r="B6">
        <v>3</v>
      </c>
      <c r="C6" s="1" t="s">
        <v>33</v>
      </c>
    </row>
    <row r="7" spans="2:4" x14ac:dyDescent="0.3">
      <c r="B7">
        <v>4</v>
      </c>
      <c r="C7" s="1" t="s">
        <v>45</v>
      </c>
    </row>
    <row r="8" spans="2:4" x14ac:dyDescent="0.3">
      <c r="B8">
        <v>5</v>
      </c>
      <c r="C8" s="1" t="s">
        <v>47</v>
      </c>
    </row>
    <row r="9" spans="2:4" x14ac:dyDescent="0.3">
      <c r="B9">
        <v>6</v>
      </c>
      <c r="C9" s="1" t="s">
        <v>46</v>
      </c>
    </row>
    <row r="10" spans="2:4" x14ac:dyDescent="0.3">
      <c r="B10">
        <v>7</v>
      </c>
      <c r="C10" s="1" t="s">
        <v>38</v>
      </c>
    </row>
    <row r="11" spans="2:4" x14ac:dyDescent="0.3">
      <c r="B11">
        <v>8</v>
      </c>
      <c r="C11" s="1" t="s">
        <v>43</v>
      </c>
    </row>
    <row r="12" spans="2:4" x14ac:dyDescent="0.3">
      <c r="B12">
        <v>9</v>
      </c>
      <c r="C12" s="1" t="s">
        <v>99</v>
      </c>
    </row>
    <row r="13" spans="2:4" x14ac:dyDescent="0.3">
      <c r="C13" s="1"/>
    </row>
    <row r="14" spans="2:4" x14ac:dyDescent="0.3">
      <c r="C14" s="1"/>
    </row>
    <row r="15" spans="2:4" x14ac:dyDescent="0.3">
      <c r="C15" s="1"/>
    </row>
    <row r="16" spans="2:4" x14ac:dyDescent="0.3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E36" sqref="E36"/>
    </sheetView>
  </sheetViews>
  <sheetFormatPr defaultRowHeight="14.4" x14ac:dyDescent="0.3"/>
  <cols>
    <col min="3" max="3" width="30.33203125" customWidth="1"/>
    <col min="4" max="4" width="35.109375" customWidth="1"/>
  </cols>
  <sheetData>
    <row r="2" spans="2:4" x14ac:dyDescent="0.3">
      <c r="B2" s="19" t="s">
        <v>30</v>
      </c>
      <c r="C2" s="19"/>
      <c r="D2" s="19"/>
    </row>
    <row r="3" spans="2:4" x14ac:dyDescent="0.3">
      <c r="B3" t="s">
        <v>0</v>
      </c>
      <c r="C3" t="s">
        <v>1</v>
      </c>
      <c r="D3" t="s">
        <v>3</v>
      </c>
    </row>
    <row r="4" spans="2:4" x14ac:dyDescent="0.3">
      <c r="B4">
        <v>1</v>
      </c>
      <c r="C4" s="1" t="s">
        <v>34</v>
      </c>
    </row>
    <row r="5" spans="2:4" x14ac:dyDescent="0.3">
      <c r="B5">
        <v>2</v>
      </c>
      <c r="C5" s="1" t="s">
        <v>35</v>
      </c>
    </row>
    <row r="6" spans="2:4" x14ac:dyDescent="0.3">
      <c r="B6">
        <v>3</v>
      </c>
      <c r="C6" s="1" t="s">
        <v>36</v>
      </c>
    </row>
    <row r="7" spans="2:4" x14ac:dyDescent="0.3">
      <c r="B7">
        <v>4</v>
      </c>
      <c r="C7" s="1" t="s">
        <v>37</v>
      </c>
    </row>
    <row r="8" spans="2:4" x14ac:dyDescent="0.3">
      <c r="B8">
        <v>5</v>
      </c>
      <c r="C8" s="1" t="s">
        <v>39</v>
      </c>
    </row>
    <row r="9" spans="2:4" x14ac:dyDescent="0.3">
      <c r="B9">
        <v>6</v>
      </c>
      <c r="C9" s="1" t="s">
        <v>40</v>
      </c>
    </row>
    <row r="10" spans="2:4" x14ac:dyDescent="0.3">
      <c r="B10">
        <v>7</v>
      </c>
      <c r="C10" s="1" t="s">
        <v>53</v>
      </c>
    </row>
    <row r="11" spans="2:4" x14ac:dyDescent="0.3">
      <c r="B11">
        <v>8</v>
      </c>
      <c r="C11" s="1" t="s">
        <v>41</v>
      </c>
    </row>
    <row r="12" spans="2:4" x14ac:dyDescent="0.3">
      <c r="B12">
        <v>9</v>
      </c>
      <c r="C12" s="1" t="s">
        <v>42</v>
      </c>
    </row>
    <row r="13" spans="2:4" x14ac:dyDescent="0.3">
      <c r="C13" s="1"/>
    </row>
    <row r="14" spans="2:4" x14ac:dyDescent="0.3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4.4" x14ac:dyDescent="0.3"/>
  <cols>
    <col min="2" max="6" width="33.109375" customWidth="1"/>
  </cols>
  <sheetData>
    <row r="2" spans="2:6" x14ac:dyDescent="0.3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3">
      <c r="B3" s="2">
        <f ca="1">TODAY()</f>
        <v>45773</v>
      </c>
      <c r="C3" s="3">
        <f ca="1">TODAY()</f>
        <v>45773</v>
      </c>
      <c r="D3" s="3">
        <f ca="1">TODAY()</f>
        <v>45773</v>
      </c>
      <c r="E3" t="s">
        <v>21</v>
      </c>
      <c r="F3">
        <f ca="1">_TBL_DATES[[#This Row],[END_DATE]]- _TBL_DATES[[#This Row],[START_DATE]]+ 1</f>
        <v>1</v>
      </c>
    </row>
    <row r="4" spans="2:6" x14ac:dyDescent="0.3">
      <c r="B4" s="2">
        <f t="shared" ref="B4:B10" ca="1" si="0">TODAY()</f>
        <v>45773</v>
      </c>
      <c r="C4" s="3">
        <f ca="1">TODAY()-1</f>
        <v>45772</v>
      </c>
      <c r="D4" s="3">
        <f ca="1">TODAY()-1</f>
        <v>45772</v>
      </c>
      <c r="E4" t="s">
        <v>22</v>
      </c>
      <c r="F4">
        <f ca="1">_TBL_DATES[[#This Row],[END_DATE]]- _TBL_DATES[[#This Row],[START_DATE]]+ 1</f>
        <v>1</v>
      </c>
    </row>
    <row r="5" spans="2:6" x14ac:dyDescent="0.3">
      <c r="B5" s="2">
        <f t="shared" ca="1" si="0"/>
        <v>45773</v>
      </c>
      <c r="C5" s="3">
        <f ca="1">TODAY()-WEEKDAY(TODAY(),1)+1</f>
        <v>45767</v>
      </c>
      <c r="D5" s="3">
        <f ca="1">TODAY()-WEEKDAY(TODAY(),1)+7</f>
        <v>45773</v>
      </c>
      <c r="E5" t="s">
        <v>23</v>
      </c>
      <c r="F5">
        <f ca="1">_TBL_DATES[[#This Row],[END_DATE]]- _TBL_DATES[[#This Row],[START_DATE]]+ 1</f>
        <v>7</v>
      </c>
    </row>
    <row r="6" spans="2:6" x14ac:dyDescent="0.3">
      <c r="B6" s="2">
        <f t="shared" ca="1" si="0"/>
        <v>45773</v>
      </c>
      <c r="C6" s="3">
        <f ca="1">TODAY()-WEEKDAY(TODAY(),1)-6</f>
        <v>45760</v>
      </c>
      <c r="D6" s="3">
        <f ca="1">TODAY()-WEEKDAY(TODAY(),1)</f>
        <v>45766</v>
      </c>
      <c r="E6" t="s">
        <v>24</v>
      </c>
      <c r="F6">
        <f ca="1">_TBL_DATES[[#This Row],[END_DATE]]- _TBL_DATES[[#This Row],[START_DATE]]+ 1</f>
        <v>7</v>
      </c>
    </row>
    <row r="7" spans="2:6" x14ac:dyDescent="0.3">
      <c r="B7" s="2">
        <f t="shared" ca="1" si="0"/>
        <v>45773</v>
      </c>
      <c r="C7" s="3">
        <f ca="1">EOMONTH(TODAY(),-1)+1</f>
        <v>45748</v>
      </c>
      <c r="D7" s="3">
        <f ca="1">EOMONTH(TODAY(),0)</f>
        <v>45777</v>
      </c>
      <c r="E7" t="s">
        <v>25</v>
      </c>
      <c r="F7">
        <f ca="1">_TBL_DATES[[#This Row],[END_DATE]]- _TBL_DATES[[#This Row],[START_DATE]]+ 1</f>
        <v>30</v>
      </c>
    </row>
    <row r="8" spans="2:6" x14ac:dyDescent="0.3">
      <c r="B8" s="2">
        <f t="shared" ca="1" si="0"/>
        <v>45773</v>
      </c>
      <c r="C8" s="3">
        <f ca="1">EOMONTH(TODAY(),-2)+1</f>
        <v>45717</v>
      </c>
      <c r="D8" s="3">
        <f ca="1">EOMONTH(TODAY(),-1)</f>
        <v>45747</v>
      </c>
      <c r="E8" t="s">
        <v>26</v>
      </c>
      <c r="F8">
        <f ca="1">_TBL_DATES[[#This Row],[END_DATE]]- _TBL_DATES[[#This Row],[START_DATE]]+ 1</f>
        <v>31</v>
      </c>
    </row>
    <row r="9" spans="2:6" x14ac:dyDescent="0.3">
      <c r="B9" s="2">
        <f t="shared" ca="1" si="0"/>
        <v>45773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3">
      <c r="B10" s="2">
        <f t="shared" ca="1" si="0"/>
        <v>45773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INVENTORY</vt:lpstr>
      <vt:lpstr>MAIN_PRODUCT</vt:lpstr>
      <vt:lpstr>CATALOG</vt:lpstr>
      <vt:lpstr>FREEBIES SET</vt:lpstr>
      <vt:lpstr>ADD ONS</vt:lpstr>
      <vt:lpstr>INVENTORY BRAND</vt:lpstr>
      <vt:lpstr>INVENTORY TYPE</vt:lpstr>
      <vt:lpstr>SPECS</vt:lpstr>
      <vt:lpstr>VARIANT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Admin</cp:lastModifiedBy>
  <dcterms:created xsi:type="dcterms:W3CDTF">2015-06-05T18:17:20Z</dcterms:created>
  <dcterms:modified xsi:type="dcterms:W3CDTF">2025-04-26T07:49:24Z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