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01EF17BE-F33E-4762-9AEB-A726083E3817}" xr6:coauthVersionLast="36" xr6:coauthVersionMax="47" xr10:uidLastSave="{00000000-0000-0000-0000-000000000000}"/>
  <bookViews>
    <workbookView xWindow="-120" yWindow="-120" windowWidth="29040" windowHeight="15720" tabRatio="821" activeTab="7" xr2:uid="{00000000-000D-0000-FFFF-FFFF00000000}"/>
  </bookViews>
  <sheets>
    <sheet name="INVENTORY" sheetId="1" r:id="rId1"/>
    <sheet name="MAIN_PRODUCT" sheetId="7" r:id="rId2"/>
    <sheet name="LAPTOP MOVEMENTS" sheetId="11" r:id="rId3"/>
    <sheet name="CATALOG" sheetId="8" r:id="rId4"/>
    <sheet name="FREEBIES SET" sheetId="9" r:id="rId5"/>
    <sheet name="CATALOG_ADD_ONS" sheetId="12" state="hidden" r:id="rId6"/>
    <sheet name="ADD ONS SET" sheetId="13" state="hidden" r:id="rId7"/>
    <sheet name="ADD ONS" sheetId="10" r:id="rId8"/>
    <sheet name="INVENTORY BRAND" sheetId="3" state="hidden" r:id="rId9"/>
    <sheet name="INVENTORY TYPE" sheetId="2" state="hidden" r:id="rId10"/>
    <sheet name="SPECS" sheetId="4" state="hidden" r:id="rId11"/>
    <sheet name="VARIANT" sheetId="6" state="hidden" r:id="rId12"/>
    <sheet name="DATE" sheetId="5" state="hidden" r:id="rId13"/>
  </sheets>
  <definedNames>
    <definedName name="_NAMES_ADD_ONS">_TBL_ADD_ONS[ADD ON NAME]</definedName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8" l="1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K31" i="8" a="1"/>
  <c r="K31" i="8" s="1"/>
  <c r="C106" i="1" l="1"/>
  <c r="C23" i="1"/>
  <c r="C10" i="1"/>
  <c r="C11" i="1"/>
  <c r="C12" i="1"/>
  <c r="C13" i="1"/>
  <c r="B12" i="13" l="1"/>
  <c r="B19" i="9" l="1"/>
  <c r="C4" i="1" l="1"/>
  <c r="C5" i="1"/>
  <c r="C6" i="1"/>
  <c r="C7" i="1"/>
  <c r="C8" i="1"/>
  <c r="C9" i="1"/>
  <c r="C14" i="1"/>
  <c r="C15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G4" i="12" l="1" a="1"/>
  <c r="G4" i="12" s="1"/>
  <c r="K4" i="12" a="1"/>
  <c r="K4" i="12" s="1"/>
  <c r="J5" i="12" a="1"/>
  <c r="J5" i="12" s="1"/>
  <c r="F6" i="12" a="1"/>
  <c r="F6" i="12" s="1"/>
  <c r="H6" i="12" a="1"/>
  <c r="H6" i="12" s="1"/>
  <c r="K6" i="12" a="1"/>
  <c r="K6" i="12" s="1"/>
  <c r="F7" i="12" a="1"/>
  <c r="F7" i="12" s="1"/>
  <c r="H7" i="12" a="1"/>
  <c r="H7" i="12" s="1"/>
  <c r="K7" i="12" a="1"/>
  <c r="K7" i="12" s="1"/>
  <c r="F8" i="12" a="1"/>
  <c r="F8" i="12" s="1"/>
  <c r="H8" i="12" a="1"/>
  <c r="H8" i="12" s="1"/>
  <c r="K8" i="12" a="1"/>
  <c r="K8" i="12" s="1"/>
  <c r="F9" i="12" a="1"/>
  <c r="F9" i="12" s="1"/>
  <c r="H9" i="12" a="1"/>
  <c r="H9" i="12" s="1"/>
  <c r="K9" i="12" a="1"/>
  <c r="K9" i="12" s="1"/>
  <c r="F10" i="12" a="1"/>
  <c r="F10" i="12" s="1"/>
  <c r="H10" i="12" a="1"/>
  <c r="H10" i="12" s="1"/>
  <c r="K10" i="12" a="1"/>
  <c r="K10" i="12" s="1"/>
  <c r="F11" i="12" a="1"/>
  <c r="F11" i="12" s="1"/>
  <c r="H11" i="12" a="1"/>
  <c r="H11" i="12" s="1"/>
  <c r="D4" i="12" a="1"/>
  <c r="D4" i="12" s="1"/>
  <c r="H4" i="12" a="1"/>
  <c r="H4" i="12" s="1"/>
  <c r="D5" i="12" a="1"/>
  <c r="D5" i="12" s="1"/>
  <c r="G5" i="12" a="1"/>
  <c r="G5" i="12" s="1"/>
  <c r="K5" i="12" a="1"/>
  <c r="K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  <c r="I20" i="12" a="1"/>
  <c r="I20" i="12" s="1"/>
  <c r="I21" i="12" a="1"/>
  <c r="I21" i="12" s="1"/>
  <c r="I22" i="12" a="1"/>
  <c r="I22" i="12" s="1"/>
  <c r="I23" i="12" a="1"/>
  <c r="I23" i="12" s="1"/>
  <c r="I24" i="12" a="1"/>
  <c r="I24" i="12" s="1"/>
  <c r="I25" i="12" a="1"/>
  <c r="I25" i="12" s="1"/>
  <c r="I26" i="12" a="1"/>
  <c r="I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32" i="12" a="1"/>
  <c r="I32" i="12" s="1"/>
  <c r="E4" i="12" a="1"/>
  <c r="E4" i="12" s="1"/>
  <c r="I4" i="12" a="1"/>
  <c r="I4" i="12" s="1"/>
  <c r="E5" i="12" a="1"/>
  <c r="E5" i="12" s="1"/>
  <c r="H5" i="12" a="1"/>
  <c r="H5" i="12" s="1"/>
  <c r="D6" i="12" a="1"/>
  <c r="D6" i="12" s="1"/>
  <c r="G6" i="12" a="1"/>
  <c r="G6" i="12" s="1"/>
  <c r="J6" i="12" a="1"/>
  <c r="J6" i="12" s="1"/>
  <c r="D7" i="12" a="1"/>
  <c r="D7" i="12" s="1"/>
  <c r="G7" i="12" a="1"/>
  <c r="G7" i="12" s="1"/>
  <c r="J7" i="12" a="1"/>
  <c r="J7" i="12" s="1"/>
  <c r="D8" i="12" a="1"/>
  <c r="D8" i="12" s="1"/>
  <c r="G8" i="12" a="1"/>
  <c r="G8" i="12" s="1"/>
  <c r="J8" i="12" a="1"/>
  <c r="J8" i="12" s="1"/>
  <c r="D9" i="12" a="1"/>
  <c r="D9" i="12" s="1"/>
  <c r="G9" i="12" a="1"/>
  <c r="G9" i="12" s="1"/>
  <c r="J9" i="12" a="1"/>
  <c r="J9" i="12" s="1"/>
  <c r="D10" i="12" a="1"/>
  <c r="D10" i="12" s="1"/>
  <c r="G10" i="12" a="1"/>
  <c r="G10" i="12" s="1"/>
  <c r="J10" i="12" a="1"/>
  <c r="J10" i="12" s="1"/>
  <c r="D11" i="12" a="1"/>
  <c r="D11" i="12" s="1"/>
  <c r="G11" i="12" a="1"/>
  <c r="G11" i="12" s="1"/>
  <c r="F4" i="12" a="1"/>
  <c r="F4" i="12" s="1"/>
  <c r="J4" i="12" a="1"/>
  <c r="J4" i="12" s="1"/>
  <c r="F5" i="12" a="1"/>
  <c r="F5" i="12" s="1"/>
  <c r="I5" i="12" a="1"/>
  <c r="I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J11" i="12" a="1"/>
  <c r="J11" i="12" s="1"/>
  <c r="G12" i="12" a="1"/>
  <c r="G12" i="12" s="1"/>
  <c r="D13" i="12" a="1"/>
  <c r="D13" i="12" s="1"/>
  <c r="J13" i="12" a="1"/>
  <c r="J13" i="12" s="1"/>
  <c r="G14" i="12" a="1"/>
  <c r="G14" i="12" s="1"/>
  <c r="D15" i="12" a="1"/>
  <c r="D15" i="12" s="1"/>
  <c r="J15" i="12" a="1"/>
  <c r="J15" i="12" s="1"/>
  <c r="G16" i="12" a="1"/>
  <c r="G16" i="12" s="1"/>
  <c r="D17" i="12" a="1"/>
  <c r="D17" i="12" s="1"/>
  <c r="J17" i="12" a="1"/>
  <c r="J17" i="12" s="1"/>
  <c r="G18" i="12" a="1"/>
  <c r="G18" i="12" s="1"/>
  <c r="D19" i="12" a="1"/>
  <c r="D19" i="12" s="1"/>
  <c r="J19" i="12" a="1"/>
  <c r="J19" i="12" s="1"/>
  <c r="G20" i="12" a="1"/>
  <c r="G20" i="12" s="1"/>
  <c r="D21" i="12" a="1"/>
  <c r="D21" i="12" s="1"/>
  <c r="J21" i="12" a="1"/>
  <c r="J21" i="12" s="1"/>
  <c r="G22" i="12" a="1"/>
  <c r="G22" i="12" s="1"/>
  <c r="D23" i="12" a="1"/>
  <c r="D23" i="12" s="1"/>
  <c r="J23" i="12" a="1"/>
  <c r="J23" i="12" s="1"/>
  <c r="G24" i="12" a="1"/>
  <c r="G24" i="12" s="1"/>
  <c r="D25" i="12" a="1"/>
  <c r="D25" i="12" s="1"/>
  <c r="J25" i="12" a="1"/>
  <c r="J25" i="12" s="1"/>
  <c r="G26" i="12" a="1"/>
  <c r="G26" i="12" s="1"/>
  <c r="D27" i="12" a="1"/>
  <c r="D27" i="12" s="1"/>
  <c r="J27" i="12" a="1"/>
  <c r="J27" i="12" s="1"/>
  <c r="G28" i="12" a="1"/>
  <c r="G28" i="12" s="1"/>
  <c r="D29" i="12" a="1"/>
  <c r="D29" i="12" s="1"/>
  <c r="J29" i="12" a="1"/>
  <c r="J29" i="12" s="1"/>
  <c r="G30" i="12" a="1"/>
  <c r="G30" i="12" s="1"/>
  <c r="D31" i="12" a="1"/>
  <c r="D31" i="12" s="1"/>
  <c r="J31" i="12" a="1"/>
  <c r="J31" i="12" s="1"/>
  <c r="G32" i="12" a="1"/>
  <c r="G32" i="12" s="1"/>
  <c r="I33" i="12" a="1"/>
  <c r="I33" i="12" s="1"/>
  <c r="H3" i="12" a="1"/>
  <c r="H3" i="12" s="1"/>
  <c r="D3" i="12" a="1"/>
  <c r="D3" i="12" s="1"/>
  <c r="F4" i="8" a="1"/>
  <c r="F4" i="8" s="1"/>
  <c r="H4" i="8" a="1"/>
  <c r="H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K11" i="12" a="1"/>
  <c r="K11" i="12" s="1"/>
  <c r="H12" i="12" a="1"/>
  <c r="H12" i="12" s="1"/>
  <c r="F13" i="12" a="1"/>
  <c r="F13" i="12" s="1"/>
  <c r="K13" i="12" a="1"/>
  <c r="K13" i="12" s="1"/>
  <c r="H14" i="12" a="1"/>
  <c r="H14" i="12" s="1"/>
  <c r="F15" i="12" a="1"/>
  <c r="F15" i="12" s="1"/>
  <c r="K15" i="12" a="1"/>
  <c r="K15" i="12" s="1"/>
  <c r="H16" i="12" a="1"/>
  <c r="H16" i="12" s="1"/>
  <c r="F17" i="12" a="1"/>
  <c r="F17" i="12" s="1"/>
  <c r="K17" i="12" a="1"/>
  <c r="K17" i="12" s="1"/>
  <c r="H18" i="12" a="1"/>
  <c r="H18" i="12" s="1"/>
  <c r="F19" i="12" a="1"/>
  <c r="F19" i="12" s="1"/>
  <c r="K19" i="12" a="1"/>
  <c r="K19" i="12" s="1"/>
  <c r="H20" i="12" a="1"/>
  <c r="H20" i="12" s="1"/>
  <c r="F21" i="12" a="1"/>
  <c r="F21" i="12" s="1"/>
  <c r="K21" i="12" a="1"/>
  <c r="K21" i="12" s="1"/>
  <c r="H22" i="12" a="1"/>
  <c r="H22" i="12" s="1"/>
  <c r="F23" i="12" a="1"/>
  <c r="F23" i="12" s="1"/>
  <c r="K23" i="12" a="1"/>
  <c r="K23" i="12" s="1"/>
  <c r="H24" i="12" a="1"/>
  <c r="H24" i="12" s="1"/>
  <c r="F25" i="12" a="1"/>
  <c r="F25" i="12" s="1"/>
  <c r="K25" i="12" a="1"/>
  <c r="K25" i="12" s="1"/>
  <c r="H26" i="12" a="1"/>
  <c r="H26" i="12" s="1"/>
  <c r="F27" i="12" a="1"/>
  <c r="F27" i="12" s="1"/>
  <c r="K27" i="12" a="1"/>
  <c r="K27" i="12" s="1"/>
  <c r="H28" i="12" a="1"/>
  <c r="H28" i="12" s="1"/>
  <c r="F29" i="12" a="1"/>
  <c r="F29" i="12" s="1"/>
  <c r="K29" i="12" a="1"/>
  <c r="K29" i="12" s="1"/>
  <c r="H30" i="12" a="1"/>
  <c r="H30" i="12" s="1"/>
  <c r="F31" i="12" a="1"/>
  <c r="F31" i="12" s="1"/>
  <c r="K31" i="12" a="1"/>
  <c r="K31" i="12" s="1"/>
  <c r="H32" i="12" a="1"/>
  <c r="H32" i="12" s="1"/>
  <c r="D33" i="12" a="1"/>
  <c r="D33" i="12" s="1"/>
  <c r="G33" i="12" a="1"/>
  <c r="G33" i="12" s="1"/>
  <c r="J33" i="12" a="1"/>
  <c r="J33" i="12" s="1"/>
  <c r="K3" i="12" a="1"/>
  <c r="K3" i="12" s="1"/>
  <c r="G3" i="12" a="1"/>
  <c r="G3" i="12" s="1"/>
  <c r="D4" i="8" a="1"/>
  <c r="D4" i="8" s="1"/>
  <c r="I4" i="8" a="1"/>
  <c r="I4" i="8" s="1"/>
  <c r="K4" i="8" a="1"/>
  <c r="K4" i="8" s="1"/>
  <c r="F5" i="8" a="1"/>
  <c r="F5" i="8" s="1"/>
  <c r="H5" i="8" a="1"/>
  <c r="H5" i="8" s="1"/>
  <c r="K5" i="8" a="1"/>
  <c r="K5" i="8" s="1"/>
  <c r="F6" i="8" a="1"/>
  <c r="F6" i="8" s="1"/>
  <c r="H6" i="8" a="1"/>
  <c r="H6" i="8" s="1"/>
  <c r="K6" i="8" a="1"/>
  <c r="K6" i="8" s="1"/>
  <c r="F7" i="8" a="1"/>
  <c r="F7" i="8" s="1"/>
  <c r="H7" i="8" a="1"/>
  <c r="H7" i="8" s="1"/>
  <c r="K7" i="8" a="1"/>
  <c r="K7" i="8" s="1"/>
  <c r="F8" i="8" a="1"/>
  <c r="F8" i="8" s="1"/>
  <c r="H8" i="8" a="1"/>
  <c r="H8" i="8" s="1"/>
  <c r="K8" i="8" a="1"/>
  <c r="K8" i="8" s="1"/>
  <c r="F9" i="8" a="1"/>
  <c r="F9" i="8" s="1"/>
  <c r="H9" i="8" a="1"/>
  <c r="H9" i="8" s="1"/>
  <c r="K9" i="8" a="1"/>
  <c r="K9" i="8" s="1"/>
  <c r="F10" i="8" a="1"/>
  <c r="F10" i="8" s="1"/>
  <c r="H10" i="8" a="1"/>
  <c r="H10" i="8" s="1"/>
  <c r="K10" i="8" a="1"/>
  <c r="K10" i="8" s="1"/>
  <c r="F11" i="8" a="1"/>
  <c r="F11" i="8" s="1"/>
  <c r="H11" i="8" a="1"/>
  <c r="H11" i="8" s="1"/>
  <c r="K11" i="8" a="1"/>
  <c r="K11" i="8" s="1"/>
  <c r="F12" i="8" a="1"/>
  <c r="F12" i="8" s="1"/>
  <c r="H12" i="8" a="1"/>
  <c r="H12" i="8" s="1"/>
  <c r="K12" i="8" a="1"/>
  <c r="K12" i="8" s="1"/>
  <c r="F13" i="8" a="1"/>
  <c r="F13" i="8" s="1"/>
  <c r="H13" i="8" a="1"/>
  <c r="H13" i="8" s="1"/>
  <c r="K13" i="8" a="1"/>
  <c r="K13" i="8" s="1"/>
  <c r="F14" i="8" a="1"/>
  <c r="F14" i="8" s="1"/>
  <c r="H14" i="8" a="1"/>
  <c r="H14" i="8" s="1"/>
  <c r="K14" i="8" a="1"/>
  <c r="K14" i="8" s="1"/>
  <c r="F15" i="8" a="1"/>
  <c r="F15" i="8" s="1"/>
  <c r="H15" i="8" a="1"/>
  <c r="H15" i="8" s="1"/>
  <c r="K15" i="8" a="1"/>
  <c r="K15" i="8" s="1"/>
  <c r="F16" i="8" a="1"/>
  <c r="F16" i="8" s="1"/>
  <c r="H16" i="8" a="1"/>
  <c r="H16" i="8" s="1"/>
  <c r="K16" i="8" a="1"/>
  <c r="K16" i="8" s="1"/>
  <c r="F17" i="8" a="1"/>
  <c r="F17" i="8" s="1"/>
  <c r="H17" i="8" a="1"/>
  <c r="H17" i="8" s="1"/>
  <c r="K17" i="8" a="1"/>
  <c r="K17" i="8" s="1"/>
  <c r="F18" i="8" a="1"/>
  <c r="F18" i="8" s="1"/>
  <c r="H18" i="8" a="1"/>
  <c r="H18" i="8" s="1"/>
  <c r="D12" i="12" a="1"/>
  <c r="D12" i="12" s="1"/>
  <c r="J12" i="12" a="1"/>
  <c r="J12" i="12" s="1"/>
  <c r="G13" i="12" a="1"/>
  <c r="G13" i="12" s="1"/>
  <c r="D14" i="12" a="1"/>
  <c r="D14" i="12" s="1"/>
  <c r="J14" i="12" a="1"/>
  <c r="J14" i="12" s="1"/>
  <c r="G15" i="12" a="1"/>
  <c r="G15" i="12" s="1"/>
  <c r="D16" i="12" a="1"/>
  <c r="D16" i="12" s="1"/>
  <c r="J16" i="12" a="1"/>
  <c r="J16" i="12" s="1"/>
  <c r="G17" i="12" a="1"/>
  <c r="G17" i="12" s="1"/>
  <c r="D18" i="12" a="1"/>
  <c r="D18" i="12" s="1"/>
  <c r="J18" i="12" a="1"/>
  <c r="J18" i="12" s="1"/>
  <c r="G19" i="12" a="1"/>
  <c r="G19" i="12" s="1"/>
  <c r="D20" i="12" a="1"/>
  <c r="D20" i="12" s="1"/>
  <c r="J20" i="12" a="1"/>
  <c r="J20" i="12" s="1"/>
  <c r="G21" i="12" a="1"/>
  <c r="G21" i="12" s="1"/>
  <c r="D22" i="12" a="1"/>
  <c r="D22" i="12" s="1"/>
  <c r="J22" i="12" a="1"/>
  <c r="J22" i="12" s="1"/>
  <c r="G23" i="12" a="1"/>
  <c r="G23" i="12" s="1"/>
  <c r="D24" i="12" a="1"/>
  <c r="D24" i="12" s="1"/>
  <c r="J24" i="12" a="1"/>
  <c r="J24" i="12" s="1"/>
  <c r="G25" i="12" a="1"/>
  <c r="G25" i="12" s="1"/>
  <c r="D26" i="12" a="1"/>
  <c r="D26" i="12" s="1"/>
  <c r="J26" i="12" a="1"/>
  <c r="J26" i="12" s="1"/>
  <c r="G27" i="12" a="1"/>
  <c r="G27" i="12" s="1"/>
  <c r="D28" i="12" a="1"/>
  <c r="D28" i="12" s="1"/>
  <c r="J28" i="12" a="1"/>
  <c r="J28" i="12" s="1"/>
  <c r="G29" i="12" a="1"/>
  <c r="G29" i="12" s="1"/>
  <c r="D30" i="12" a="1"/>
  <c r="D30" i="12" s="1"/>
  <c r="J30" i="12" a="1"/>
  <c r="J30" i="12" s="1"/>
  <c r="G31" i="12" a="1"/>
  <c r="G31" i="12" s="1"/>
  <c r="D32" i="12" a="1"/>
  <c r="D32" i="12" s="1"/>
  <c r="J32" i="12" a="1"/>
  <c r="J32" i="12" s="1"/>
  <c r="E33" i="12" a="1"/>
  <c r="E33" i="12" s="1"/>
  <c r="J3" i="12" a="1"/>
  <c r="J3" i="12" s="1"/>
  <c r="F3" i="12" a="1"/>
  <c r="F3" i="12" s="1"/>
  <c r="E4" i="8" a="1"/>
  <c r="E4" i="8" s="1"/>
  <c r="G4" i="8" a="1"/>
  <c r="G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F12" i="12" a="1"/>
  <c r="F12" i="12" s="1"/>
  <c r="K12" i="12" a="1"/>
  <c r="K12" i="12" s="1"/>
  <c r="H13" i="12" a="1"/>
  <c r="H13" i="12" s="1"/>
  <c r="F14" i="12" a="1"/>
  <c r="F14" i="12" s="1"/>
  <c r="K14" i="12" a="1"/>
  <c r="K14" i="12" s="1"/>
  <c r="H15" i="12" a="1"/>
  <c r="H15" i="12" s="1"/>
  <c r="F16" i="12" a="1"/>
  <c r="F16" i="12" s="1"/>
  <c r="K16" i="12" a="1"/>
  <c r="K16" i="12" s="1"/>
  <c r="H17" i="12" a="1"/>
  <c r="H17" i="12" s="1"/>
  <c r="F18" i="12" a="1"/>
  <c r="F18" i="12" s="1"/>
  <c r="K18" i="12" a="1"/>
  <c r="K18" i="12" s="1"/>
  <c r="H19" i="12" a="1"/>
  <c r="H19" i="12" s="1"/>
  <c r="F20" i="12" a="1"/>
  <c r="F20" i="12" s="1"/>
  <c r="K20" i="12" a="1"/>
  <c r="K20" i="12" s="1"/>
  <c r="H21" i="12" a="1"/>
  <c r="H21" i="12" s="1"/>
  <c r="F22" i="12" a="1"/>
  <c r="F22" i="12" s="1"/>
  <c r="K22" i="12" a="1"/>
  <c r="K22" i="12" s="1"/>
  <c r="H23" i="12" a="1"/>
  <c r="H23" i="12" s="1"/>
  <c r="F24" i="12" a="1"/>
  <c r="F24" i="12" s="1"/>
  <c r="K24" i="12" a="1"/>
  <c r="K24" i="12" s="1"/>
  <c r="H25" i="12" a="1"/>
  <c r="H25" i="12" s="1"/>
  <c r="F26" i="12" a="1"/>
  <c r="F26" i="12" s="1"/>
  <c r="K26" i="12" a="1"/>
  <c r="K26" i="12" s="1"/>
  <c r="H27" i="12" a="1"/>
  <c r="H27" i="12" s="1"/>
  <c r="F28" i="12" a="1"/>
  <c r="F28" i="12" s="1"/>
  <c r="K28" i="12" a="1"/>
  <c r="K28" i="12" s="1"/>
  <c r="H29" i="12" a="1"/>
  <c r="H29" i="12" s="1"/>
  <c r="F30" i="12" a="1"/>
  <c r="F30" i="12" s="1"/>
  <c r="K30" i="12" a="1"/>
  <c r="K30" i="12" s="1"/>
  <c r="H31" i="12" a="1"/>
  <c r="H31" i="12" s="1"/>
  <c r="F32" i="12" a="1"/>
  <c r="F32" i="12" s="1"/>
  <c r="K32" i="12" a="1"/>
  <c r="K32" i="12" s="1"/>
  <c r="F33" i="12" a="1"/>
  <c r="F33" i="12" s="1"/>
  <c r="H33" i="12" a="1"/>
  <c r="H33" i="12" s="1"/>
  <c r="K33" i="12" a="1"/>
  <c r="K33" i="12" s="1"/>
  <c r="I3" i="12" a="1"/>
  <c r="I3" i="12" s="1"/>
  <c r="E3" i="12" a="1"/>
  <c r="E3" i="12" s="1"/>
  <c r="J4" i="8" a="1"/>
  <c r="J4" i="8" s="1"/>
  <c r="D5" i="8" a="1"/>
  <c r="D5" i="8" s="1"/>
  <c r="G5" i="8" a="1"/>
  <c r="G5" i="8" s="1"/>
  <c r="J5" i="8" a="1"/>
  <c r="J5" i="8" s="1"/>
  <c r="D6" i="8" a="1"/>
  <c r="D6" i="8" s="1"/>
  <c r="G6" i="8" a="1"/>
  <c r="G6" i="8" s="1"/>
  <c r="J6" i="8" a="1"/>
  <c r="J6" i="8" s="1"/>
  <c r="D7" i="8" a="1"/>
  <c r="D7" i="8" s="1"/>
  <c r="G7" i="8" a="1"/>
  <c r="G7" i="8" s="1"/>
  <c r="J7" i="8" a="1"/>
  <c r="J7" i="8" s="1"/>
  <c r="D8" i="8" a="1"/>
  <c r="D8" i="8" s="1"/>
  <c r="G8" i="8" a="1"/>
  <c r="G8" i="8" s="1"/>
  <c r="J8" i="8" a="1"/>
  <c r="J8" i="8" s="1"/>
  <c r="D9" i="8" a="1"/>
  <c r="D9" i="8" s="1"/>
  <c r="G9" i="8" a="1"/>
  <c r="G9" i="8" s="1"/>
  <c r="J9" i="8" a="1"/>
  <c r="J9" i="8" s="1"/>
  <c r="D10" i="8" a="1"/>
  <c r="D10" i="8" s="1"/>
  <c r="G10" i="8" a="1"/>
  <c r="G10" i="8" s="1"/>
  <c r="J10" i="8" a="1"/>
  <c r="J10" i="8" s="1"/>
  <c r="D11" i="8" a="1"/>
  <c r="D11" i="8" s="1"/>
  <c r="G11" i="8" a="1"/>
  <c r="G11" i="8" s="1"/>
  <c r="J11" i="8" a="1"/>
  <c r="J11" i="8" s="1"/>
  <c r="D12" i="8" a="1"/>
  <c r="D12" i="8" s="1"/>
  <c r="G12" i="8" a="1"/>
  <c r="G12" i="8" s="1"/>
  <c r="J12" i="8" a="1"/>
  <c r="J12" i="8" s="1"/>
  <c r="D13" i="8" a="1"/>
  <c r="D13" i="8" s="1"/>
  <c r="G13" i="8" a="1"/>
  <c r="G13" i="8" s="1"/>
  <c r="J13" i="8" a="1"/>
  <c r="J13" i="8" s="1"/>
  <c r="D14" i="8" a="1"/>
  <c r="D14" i="8" s="1"/>
  <c r="G14" i="8" a="1"/>
  <c r="G14" i="8" s="1"/>
  <c r="J14" i="8" a="1"/>
  <c r="J14" i="8" s="1"/>
  <c r="D15" i="8" a="1"/>
  <c r="D15" i="8" s="1"/>
  <c r="G15" i="8" a="1"/>
  <c r="G15" i="8" s="1"/>
  <c r="J15" i="8" a="1"/>
  <c r="J15" i="8" s="1"/>
  <c r="D16" i="8" a="1"/>
  <c r="D16" i="8" s="1"/>
  <c r="G16" i="8" a="1"/>
  <c r="G16" i="8" s="1"/>
  <c r="J16" i="8" a="1"/>
  <c r="J16" i="8" s="1"/>
  <c r="D17" i="8" a="1"/>
  <c r="D17" i="8" s="1"/>
  <c r="G17" i="8" a="1"/>
  <c r="G17" i="8" s="1"/>
  <c r="J17" i="8" a="1"/>
  <c r="J17" i="8" s="1"/>
  <c r="D18" i="8" a="1"/>
  <c r="D18" i="8" s="1"/>
  <c r="G18" i="8" a="1"/>
  <c r="G18" i="8" s="1"/>
  <c r="J18" i="8" a="1"/>
  <c r="J18" i="8" s="1"/>
  <c r="D19" i="8" a="1"/>
  <c r="D19" i="8" s="1"/>
  <c r="F19" i="8" a="1"/>
  <c r="F19" i="8" s="1"/>
  <c r="J19" i="8" a="1"/>
  <c r="J19" i="8" s="1"/>
  <c r="D20" i="8" a="1"/>
  <c r="D20" i="8" s="1"/>
  <c r="G20" i="8" a="1"/>
  <c r="G20" i="8" s="1"/>
  <c r="J20" i="8" a="1"/>
  <c r="J20" i="8" s="1"/>
  <c r="D21" i="8" a="1"/>
  <c r="D21" i="8" s="1"/>
  <c r="G21" i="8" a="1"/>
  <c r="G21" i="8" s="1"/>
  <c r="J21" i="8" a="1"/>
  <c r="J21" i="8" s="1"/>
  <c r="D22" i="8" a="1"/>
  <c r="D22" i="8" s="1"/>
  <c r="G22" i="8" a="1"/>
  <c r="G22" i="8" s="1"/>
  <c r="J22" i="8" a="1"/>
  <c r="J22" i="8" s="1"/>
  <c r="D23" i="8" a="1"/>
  <c r="D23" i="8" s="1"/>
  <c r="G23" i="8" a="1"/>
  <c r="G23" i="8" s="1"/>
  <c r="J23" i="8" a="1"/>
  <c r="J23" i="8" s="1"/>
  <c r="D24" i="8" a="1"/>
  <c r="D24" i="8" s="1"/>
  <c r="G24" i="8" a="1"/>
  <c r="G24" i="8" s="1"/>
  <c r="J24" i="8" a="1"/>
  <c r="J24" i="8" s="1"/>
  <c r="D25" i="8" a="1"/>
  <c r="D25" i="8" s="1"/>
  <c r="G25" i="8" a="1"/>
  <c r="G25" i="8" s="1"/>
  <c r="J25" i="8" a="1"/>
  <c r="J25" i="8" s="1"/>
  <c r="D26" i="8" a="1"/>
  <c r="D26" i="8" s="1"/>
  <c r="G26" i="8" a="1"/>
  <c r="G26" i="8" s="1"/>
  <c r="J26" i="8" a="1"/>
  <c r="J26" i="8" s="1"/>
  <c r="D27" i="8" a="1"/>
  <c r="D27" i="8" s="1"/>
  <c r="G27" i="8" a="1"/>
  <c r="G27" i="8" s="1"/>
  <c r="J27" i="8" a="1"/>
  <c r="J27" i="8" s="1"/>
  <c r="D28" i="8" a="1"/>
  <c r="D28" i="8" s="1"/>
  <c r="G28" i="8" a="1"/>
  <c r="G28" i="8" s="1"/>
  <c r="J28" i="8" a="1"/>
  <c r="J28" i="8" s="1"/>
  <c r="D29" i="8" a="1"/>
  <c r="D29" i="8" s="1"/>
  <c r="G29" i="8" a="1"/>
  <c r="G29" i="8" s="1"/>
  <c r="J29" i="8" a="1"/>
  <c r="J29" i="8" s="1"/>
  <c r="D30" i="8" a="1"/>
  <c r="D30" i="8" s="1"/>
  <c r="G30" i="8" a="1"/>
  <c r="G30" i="8" s="1"/>
  <c r="J30" i="8" a="1"/>
  <c r="J30" i="8" s="1"/>
  <c r="J3" i="8" a="1"/>
  <c r="J3" i="8" s="1"/>
  <c r="F3" i="8" a="1"/>
  <c r="F3" i="8" s="1"/>
  <c r="E4" i="7" a="1"/>
  <c r="E4" i="7" s="1"/>
  <c r="I4" i="7" a="1"/>
  <c r="I4" i="7" s="1"/>
  <c r="G19" i="8" a="1"/>
  <c r="G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I3" i="8" a="1"/>
  <c r="I3" i="8" s="1"/>
  <c r="E3" i="8" a="1"/>
  <c r="E3" i="8" s="1"/>
  <c r="F4" i="7" a="1"/>
  <c r="F4" i="7" s="1"/>
  <c r="J4" i="7" a="1"/>
  <c r="J4" i="7" s="1"/>
  <c r="F5" i="7" a="1"/>
  <c r="F5" i="7" s="1"/>
  <c r="J5" i="7" a="1"/>
  <c r="J5" i="7" s="1"/>
  <c r="F6" i="7" a="1"/>
  <c r="F6" i="7" s="1"/>
  <c r="J6" i="7" a="1"/>
  <c r="J6" i="7" s="1"/>
  <c r="F7" i="7" a="1"/>
  <c r="F7" i="7" s="1"/>
  <c r="J7" i="7" a="1"/>
  <c r="J7" i="7" s="1"/>
  <c r="F8" i="7" a="1"/>
  <c r="F8" i="7" s="1"/>
  <c r="J8" i="7" a="1"/>
  <c r="J8" i="7" s="1"/>
  <c r="F9" i="7" a="1"/>
  <c r="F9" i="7" s="1"/>
  <c r="J9" i="7" a="1"/>
  <c r="J9" i="7" s="1"/>
  <c r="F10" i="7" a="1"/>
  <c r="F10" i="7" s="1"/>
  <c r="J10" i="7" a="1"/>
  <c r="J10" i="7" s="1"/>
  <c r="F11" i="7" a="1"/>
  <c r="F11" i="7" s="1"/>
  <c r="J11" i="7" a="1"/>
  <c r="J11" i="7" s="1"/>
  <c r="F12" i="7" a="1"/>
  <c r="F12" i="7" s="1"/>
  <c r="J12" i="7" a="1"/>
  <c r="J12" i="7" s="1"/>
  <c r="F13" i="7" a="1"/>
  <c r="F13" i="7" s="1"/>
  <c r="J13" i="7" a="1"/>
  <c r="J13" i="7" s="1"/>
  <c r="F14" i="7" a="1"/>
  <c r="F14" i="7" s="1"/>
  <c r="J14" i="7" a="1"/>
  <c r="J14" i="7" s="1"/>
  <c r="F15" i="7" a="1"/>
  <c r="F15" i="7" s="1"/>
  <c r="J15" i="7" a="1"/>
  <c r="J15" i="7" s="1"/>
  <c r="F16" i="7" a="1"/>
  <c r="F16" i="7" s="1"/>
  <c r="J16" i="7" a="1"/>
  <c r="J16" i="7" s="1"/>
  <c r="F17" i="7" a="1"/>
  <c r="F17" i="7" s="1"/>
  <c r="J17" i="7" a="1"/>
  <c r="J17" i="7" s="1"/>
  <c r="F18" i="7" a="1"/>
  <c r="F18" i="7" s="1"/>
  <c r="J18" i="7" a="1"/>
  <c r="J18" i="7" s="1"/>
  <c r="F19" i="7" a="1"/>
  <c r="F19" i="7" s="1"/>
  <c r="J19" i="7" a="1"/>
  <c r="J19" i="7" s="1"/>
  <c r="F20" i="7" a="1"/>
  <c r="F20" i="7" s="1"/>
  <c r="J20" i="7" a="1"/>
  <c r="J20" i="7" s="1"/>
  <c r="F21" i="7" a="1"/>
  <c r="F21" i="7" s="1"/>
  <c r="J21" i="7" a="1"/>
  <c r="J21" i="7" s="1"/>
  <c r="F22" i="7" a="1"/>
  <c r="F22" i="7" s="1"/>
  <c r="J22" i="7" a="1"/>
  <c r="J22" i="7" s="1"/>
  <c r="K18" i="8" a="1"/>
  <c r="K18" i="8" s="1"/>
  <c r="K19" i="8" a="1"/>
  <c r="K19" i="8" s="1"/>
  <c r="F20" i="8" a="1"/>
  <c r="F20" i="8" s="1"/>
  <c r="H20" i="8" a="1"/>
  <c r="H20" i="8" s="1"/>
  <c r="K20" i="8" a="1"/>
  <c r="K20" i="8" s="1"/>
  <c r="F21" i="8" a="1"/>
  <c r="F21" i="8" s="1"/>
  <c r="H21" i="8" a="1"/>
  <c r="H21" i="8" s="1"/>
  <c r="K21" i="8" a="1"/>
  <c r="K21" i="8" s="1"/>
  <c r="F22" i="8" a="1"/>
  <c r="F22" i="8" s="1"/>
  <c r="H22" i="8" a="1"/>
  <c r="H22" i="8" s="1"/>
  <c r="K22" i="8" a="1"/>
  <c r="K22" i="8" s="1"/>
  <c r="F23" i="8" a="1"/>
  <c r="F23" i="8" s="1"/>
  <c r="H23" i="8" a="1"/>
  <c r="H23" i="8" s="1"/>
  <c r="K23" i="8" a="1"/>
  <c r="K23" i="8" s="1"/>
  <c r="F24" i="8" a="1"/>
  <c r="F24" i="8" s="1"/>
  <c r="H24" i="8" a="1"/>
  <c r="H24" i="8" s="1"/>
  <c r="K24" i="8" a="1"/>
  <c r="K24" i="8" s="1"/>
  <c r="F25" i="8" a="1"/>
  <c r="F25" i="8" s="1"/>
  <c r="H25" i="8" a="1"/>
  <c r="H25" i="8" s="1"/>
  <c r="K25" i="8" a="1"/>
  <c r="K25" i="8" s="1"/>
  <c r="F26" i="8" a="1"/>
  <c r="F26" i="8" s="1"/>
  <c r="H26" i="8" a="1"/>
  <c r="H26" i="8" s="1"/>
  <c r="K26" i="8" a="1"/>
  <c r="K26" i="8" s="1"/>
  <c r="F27" i="8" a="1"/>
  <c r="F27" i="8" s="1"/>
  <c r="H27" i="8" a="1"/>
  <c r="H27" i="8" s="1"/>
  <c r="K27" i="8" a="1"/>
  <c r="K27" i="8" s="1"/>
  <c r="F28" i="8" a="1"/>
  <c r="F28" i="8" s="1"/>
  <c r="H28" i="8" a="1"/>
  <c r="H28" i="8" s="1"/>
  <c r="K28" i="8" a="1"/>
  <c r="K28" i="8" s="1"/>
  <c r="F29" i="8" a="1"/>
  <c r="F29" i="8" s="1"/>
  <c r="H29" i="8" a="1"/>
  <c r="H29" i="8" s="1"/>
  <c r="K29" i="8" a="1"/>
  <c r="K29" i="8" s="1"/>
  <c r="F30" i="8" a="1"/>
  <c r="F30" i="8" s="1"/>
  <c r="E19" i="8" a="1"/>
  <c r="E19" i="8" s="1"/>
  <c r="I20" i="8" a="1"/>
  <c r="I20" i="8" s="1"/>
  <c r="I23" i="8" a="1"/>
  <c r="I23" i="8" s="1"/>
  <c r="I29" i="8" a="1"/>
  <c r="I29" i="8" s="1"/>
  <c r="I30" i="8" a="1"/>
  <c r="I30" i="8" s="1"/>
  <c r="G3" i="8" a="1"/>
  <c r="G3" i="8" s="1"/>
  <c r="H4" i="7" a="1"/>
  <c r="H4" i="7" s="1"/>
  <c r="G5" i="7" a="1"/>
  <c r="G5" i="7" s="1"/>
  <c r="L5" i="7" a="1"/>
  <c r="L5" i="7" s="1"/>
  <c r="I6" i="7" a="1"/>
  <c r="I6" i="7" s="1"/>
  <c r="G7" i="7" a="1"/>
  <c r="G7" i="7" s="1"/>
  <c r="L7" i="7" a="1"/>
  <c r="L7" i="7" s="1"/>
  <c r="I8" i="7" a="1"/>
  <c r="I8" i="7" s="1"/>
  <c r="G9" i="7" a="1"/>
  <c r="G9" i="7" s="1"/>
  <c r="L9" i="7" a="1"/>
  <c r="L9" i="7" s="1"/>
  <c r="I10" i="7" a="1"/>
  <c r="I10" i="7" s="1"/>
  <c r="G11" i="7" a="1"/>
  <c r="G11" i="7" s="1"/>
  <c r="L11" i="7" a="1"/>
  <c r="L11" i="7" s="1"/>
  <c r="I12" i="7" a="1"/>
  <c r="I12" i="7" s="1"/>
  <c r="G13" i="7" a="1"/>
  <c r="G13" i="7" s="1"/>
  <c r="L13" i="7" a="1"/>
  <c r="L13" i="7" s="1"/>
  <c r="I14" i="7" a="1"/>
  <c r="I14" i="7" s="1"/>
  <c r="G15" i="7" a="1"/>
  <c r="G15" i="7" s="1"/>
  <c r="L15" i="7" a="1"/>
  <c r="L15" i="7" s="1"/>
  <c r="I16" i="7" a="1"/>
  <c r="I16" i="7" s="1"/>
  <c r="G17" i="7" a="1"/>
  <c r="G17" i="7" s="1"/>
  <c r="L17" i="7" a="1"/>
  <c r="L17" i="7" s="1"/>
  <c r="I18" i="7" a="1"/>
  <c r="I18" i="7" s="1"/>
  <c r="G19" i="7" a="1"/>
  <c r="G19" i="7" s="1"/>
  <c r="L19" i="7" a="1"/>
  <c r="L19" i="7" s="1"/>
  <c r="I20" i="7" a="1"/>
  <c r="I20" i="7" s="1"/>
  <c r="G21" i="7" a="1"/>
  <c r="G21" i="7" s="1"/>
  <c r="L21" i="7" a="1"/>
  <c r="L21" i="7" s="1"/>
  <c r="I22" i="7" a="1"/>
  <c r="I22" i="7" s="1"/>
  <c r="F23" i="7" a="1"/>
  <c r="F23" i="7" s="1"/>
  <c r="J23" i="7" a="1"/>
  <c r="J23" i="7" s="1"/>
  <c r="F24" i="7" a="1"/>
  <c r="F24" i="7" s="1"/>
  <c r="J24" i="7" a="1"/>
  <c r="J24" i="7" s="1"/>
  <c r="F25" i="7" a="1"/>
  <c r="F25" i="7" s="1"/>
  <c r="J25" i="7" a="1"/>
  <c r="J25" i="7" s="1"/>
  <c r="F26" i="7" a="1"/>
  <c r="F26" i="7" s="1"/>
  <c r="J26" i="7" a="1"/>
  <c r="J26" i="7" s="1"/>
  <c r="F27" i="7" a="1"/>
  <c r="F27" i="7" s="1"/>
  <c r="J27" i="7" a="1"/>
  <c r="J27" i="7" s="1"/>
  <c r="F28" i="7" a="1"/>
  <c r="F28" i="7" s="1"/>
  <c r="J28" i="7" a="1"/>
  <c r="J28" i="7" s="1"/>
  <c r="F29" i="7" a="1"/>
  <c r="F29" i="7" s="1"/>
  <c r="J29" i="7" a="1"/>
  <c r="J29" i="7" s="1"/>
  <c r="F30" i="7" a="1"/>
  <c r="F30" i="7" s="1"/>
  <c r="J30" i="7" a="1"/>
  <c r="J30" i="7" s="1"/>
  <c r="F31" i="7" a="1"/>
  <c r="F31" i="7" s="1"/>
  <c r="J31" i="7" a="1"/>
  <c r="J31" i="7" s="1"/>
  <c r="F32" i="7" a="1"/>
  <c r="F32" i="7" s="1"/>
  <c r="J32" i="7" a="1"/>
  <c r="J32" i="7" s="1"/>
  <c r="F33" i="7" a="1"/>
  <c r="F33" i="7" s="1"/>
  <c r="J33" i="7" a="1"/>
  <c r="J33" i="7" s="1"/>
  <c r="F34" i="7" a="1"/>
  <c r="F34" i="7" s="1"/>
  <c r="J34" i="7" a="1"/>
  <c r="J34" i="7" s="1"/>
  <c r="F35" i="7" a="1"/>
  <c r="F35" i="7" s="1"/>
  <c r="J35" i="7" a="1"/>
  <c r="J35" i="7" s="1"/>
  <c r="F36" i="7" a="1"/>
  <c r="F36" i="7" s="1"/>
  <c r="J36" i="7" a="1"/>
  <c r="J36" i="7" s="1"/>
  <c r="F37" i="7" a="1"/>
  <c r="F37" i="7" s="1"/>
  <c r="J37" i="7" a="1"/>
  <c r="J37" i="7" s="1"/>
  <c r="F38" i="7" a="1"/>
  <c r="F38" i="7" s="1"/>
  <c r="J38" i="7" a="1"/>
  <c r="J38" i="7" s="1"/>
  <c r="F39" i="7" a="1"/>
  <c r="F39" i="7" s="1"/>
  <c r="J39" i="7" a="1"/>
  <c r="J39" i="7" s="1"/>
  <c r="F40" i="7" a="1"/>
  <c r="F40" i="7" s="1"/>
  <c r="J40" i="7" a="1"/>
  <c r="J40" i="7" s="1"/>
  <c r="F41" i="7" a="1"/>
  <c r="F41" i="7" s="1"/>
  <c r="J41" i="7" a="1"/>
  <c r="J41" i="7" s="1"/>
  <c r="F42" i="7" a="1"/>
  <c r="F42" i="7" s="1"/>
  <c r="J42" i="7" a="1"/>
  <c r="J42" i="7" s="1"/>
  <c r="F43" i="7" a="1"/>
  <c r="F43" i="7" s="1"/>
  <c r="J43" i="7" a="1"/>
  <c r="J43" i="7" s="1"/>
  <c r="F44" i="7" a="1"/>
  <c r="F44" i="7" s="1"/>
  <c r="J44" i="7" a="1"/>
  <c r="J44" i="7" s="1"/>
  <c r="H19" i="8" a="1"/>
  <c r="H19" i="8" s="1"/>
  <c r="I26" i="8" a="1"/>
  <c r="I26" i="8" s="1"/>
  <c r="I28" i="8" a="1"/>
  <c r="I28" i="8" s="1"/>
  <c r="K30" i="8" a="1"/>
  <c r="K30" i="8" s="1"/>
  <c r="D3" i="8" a="1"/>
  <c r="D3" i="8" s="1"/>
  <c r="K4" i="7" a="1"/>
  <c r="K4" i="7" s="1"/>
  <c r="H5" i="7" a="1"/>
  <c r="H5" i="7" s="1"/>
  <c r="E6" i="7" a="1"/>
  <c r="E6" i="7" s="1"/>
  <c r="K6" i="7" a="1"/>
  <c r="K6" i="7" s="1"/>
  <c r="H7" i="7" a="1"/>
  <c r="H7" i="7" s="1"/>
  <c r="E8" i="7" a="1"/>
  <c r="E8" i="7" s="1"/>
  <c r="K8" i="7" a="1"/>
  <c r="K8" i="7" s="1"/>
  <c r="H9" i="7" a="1"/>
  <c r="H9" i="7" s="1"/>
  <c r="E10" i="7" a="1"/>
  <c r="E10" i="7" s="1"/>
  <c r="K10" i="7" a="1"/>
  <c r="K10" i="7" s="1"/>
  <c r="H11" i="7" a="1"/>
  <c r="H11" i="7" s="1"/>
  <c r="E12" i="7" a="1"/>
  <c r="E12" i="7" s="1"/>
  <c r="K12" i="7" a="1"/>
  <c r="K12" i="7" s="1"/>
  <c r="H13" i="7" a="1"/>
  <c r="H13" i="7" s="1"/>
  <c r="E14" i="7" a="1"/>
  <c r="E14" i="7" s="1"/>
  <c r="K14" i="7" a="1"/>
  <c r="K14" i="7" s="1"/>
  <c r="H15" i="7" a="1"/>
  <c r="H15" i="7" s="1"/>
  <c r="E16" i="7" a="1"/>
  <c r="E16" i="7" s="1"/>
  <c r="K16" i="7" a="1"/>
  <c r="K16" i="7" s="1"/>
  <c r="H17" i="7" a="1"/>
  <c r="H17" i="7" s="1"/>
  <c r="E18" i="7" a="1"/>
  <c r="E18" i="7" s="1"/>
  <c r="K18" i="7" a="1"/>
  <c r="K18" i="7" s="1"/>
  <c r="H19" i="7" a="1"/>
  <c r="H19" i="7" s="1"/>
  <c r="E20" i="7" a="1"/>
  <c r="E20" i="7" s="1"/>
  <c r="K20" i="7" a="1"/>
  <c r="K20" i="7" s="1"/>
  <c r="H21" i="7" a="1"/>
  <c r="H21" i="7" s="1"/>
  <c r="E22" i="7" a="1"/>
  <c r="E22" i="7" s="1"/>
  <c r="K22" i="7" a="1"/>
  <c r="K22" i="7" s="1"/>
  <c r="G23" i="7" a="1"/>
  <c r="G23" i="7" s="1"/>
  <c r="K23" i="7" a="1"/>
  <c r="K23" i="7" s="1"/>
  <c r="G24" i="7" a="1"/>
  <c r="G24" i="7" s="1"/>
  <c r="K24" i="7" a="1"/>
  <c r="K24" i="7" s="1"/>
  <c r="G25" i="7" a="1"/>
  <c r="G25" i="7" s="1"/>
  <c r="K25" i="7" a="1"/>
  <c r="K25" i="7" s="1"/>
  <c r="G26" i="7" a="1"/>
  <c r="G26" i="7" s="1"/>
  <c r="K26" i="7" a="1"/>
  <c r="K26" i="7" s="1"/>
  <c r="G27" i="7" a="1"/>
  <c r="G27" i="7" s="1"/>
  <c r="K27" i="7" a="1"/>
  <c r="K27" i="7" s="1"/>
  <c r="G28" i="7" a="1"/>
  <c r="G28" i="7" s="1"/>
  <c r="K28" i="7" a="1"/>
  <c r="K28" i="7" s="1"/>
  <c r="G29" i="7" a="1"/>
  <c r="G29" i="7" s="1"/>
  <c r="K29" i="7" a="1"/>
  <c r="K29" i="7" s="1"/>
  <c r="G30" i="7" a="1"/>
  <c r="G30" i="7" s="1"/>
  <c r="K30" i="7" a="1"/>
  <c r="K30" i="7" s="1"/>
  <c r="G31" i="7" a="1"/>
  <c r="G31" i="7" s="1"/>
  <c r="K31" i="7" a="1"/>
  <c r="K31" i="7" s="1"/>
  <c r="G32" i="7" a="1"/>
  <c r="G32" i="7" s="1"/>
  <c r="K32" i="7" a="1"/>
  <c r="K32" i="7" s="1"/>
  <c r="G33" i="7" a="1"/>
  <c r="G33" i="7" s="1"/>
  <c r="I22" i="8" a="1"/>
  <c r="I22" i="8" s="1"/>
  <c r="I25" i="8" a="1"/>
  <c r="I25" i="8" s="1"/>
  <c r="I27" i="8" a="1"/>
  <c r="I27" i="8" s="1"/>
  <c r="K3" i="8" a="1"/>
  <c r="K3" i="8" s="1"/>
  <c r="E3" i="7" a="1"/>
  <c r="E3" i="7" s="1"/>
  <c r="L4" i="7" a="1"/>
  <c r="L4" i="7" s="1"/>
  <c r="I5" i="7" a="1"/>
  <c r="I5" i="7" s="1"/>
  <c r="G6" i="7" a="1"/>
  <c r="G6" i="7" s="1"/>
  <c r="L6" i="7" a="1"/>
  <c r="L6" i="7" s="1"/>
  <c r="I7" i="7" a="1"/>
  <c r="I7" i="7" s="1"/>
  <c r="G8" i="7" a="1"/>
  <c r="G8" i="7" s="1"/>
  <c r="L8" i="7" a="1"/>
  <c r="L8" i="7" s="1"/>
  <c r="I9" i="7" a="1"/>
  <c r="I9" i="7" s="1"/>
  <c r="G10" i="7" a="1"/>
  <c r="G10" i="7" s="1"/>
  <c r="L10" i="7" a="1"/>
  <c r="L10" i="7" s="1"/>
  <c r="I11" i="7" a="1"/>
  <c r="I11" i="7" s="1"/>
  <c r="G12" i="7" a="1"/>
  <c r="G12" i="7" s="1"/>
  <c r="L12" i="7" a="1"/>
  <c r="L12" i="7" s="1"/>
  <c r="I13" i="7" a="1"/>
  <c r="I13" i="7" s="1"/>
  <c r="G14" i="7" a="1"/>
  <c r="G14" i="7" s="1"/>
  <c r="L14" i="7" a="1"/>
  <c r="L14" i="7" s="1"/>
  <c r="I15" i="7" a="1"/>
  <c r="I15" i="7" s="1"/>
  <c r="G16" i="7" a="1"/>
  <c r="G16" i="7" s="1"/>
  <c r="L16" i="7" a="1"/>
  <c r="L16" i="7" s="1"/>
  <c r="I17" i="7" a="1"/>
  <c r="I17" i="7" s="1"/>
  <c r="G18" i="7" a="1"/>
  <c r="G18" i="7" s="1"/>
  <c r="L18" i="7" a="1"/>
  <c r="L18" i="7" s="1"/>
  <c r="I19" i="7" a="1"/>
  <c r="I19" i="7" s="1"/>
  <c r="G20" i="7" a="1"/>
  <c r="G20" i="7" s="1"/>
  <c r="L20" i="7" a="1"/>
  <c r="L20" i="7" s="1"/>
  <c r="I21" i="7" a="1"/>
  <c r="I21" i="7" s="1"/>
  <c r="G22" i="7" a="1"/>
  <c r="G22" i="7" s="1"/>
  <c r="L22" i="7" a="1"/>
  <c r="L22" i="7" s="1"/>
  <c r="H23" i="7" a="1"/>
  <c r="H23" i="7" s="1"/>
  <c r="L23" i="7" a="1"/>
  <c r="L23" i="7" s="1"/>
  <c r="H24" i="7" a="1"/>
  <c r="H24" i="7" s="1"/>
  <c r="L24" i="7" a="1"/>
  <c r="L24" i="7" s="1"/>
  <c r="H25" i="7" a="1"/>
  <c r="H25" i="7" s="1"/>
  <c r="L25" i="7" a="1"/>
  <c r="L25" i="7" s="1"/>
  <c r="H26" i="7" a="1"/>
  <c r="H26" i="7" s="1"/>
  <c r="L26" i="7" a="1"/>
  <c r="L26" i="7" s="1"/>
  <c r="H27" i="7" a="1"/>
  <c r="H27" i="7" s="1"/>
  <c r="L27" i="7" a="1"/>
  <c r="L27" i="7" s="1"/>
  <c r="H28" i="7" a="1"/>
  <c r="H28" i="7" s="1"/>
  <c r="L28" i="7" a="1"/>
  <c r="L28" i="7" s="1"/>
  <c r="H29" i="7" a="1"/>
  <c r="H29" i="7" s="1"/>
  <c r="L29" i="7" a="1"/>
  <c r="L29" i="7" s="1"/>
  <c r="H30" i="7" a="1"/>
  <c r="H30" i="7" s="1"/>
  <c r="L30" i="7" a="1"/>
  <c r="L30" i="7" s="1"/>
  <c r="H31" i="7" a="1"/>
  <c r="H31" i="7" s="1"/>
  <c r="L31" i="7" a="1"/>
  <c r="L31" i="7" s="1"/>
  <c r="H32" i="7" a="1"/>
  <c r="H32" i="7" s="1"/>
  <c r="L32" i="7" a="1"/>
  <c r="L32" i="7" s="1"/>
  <c r="H33" i="7" a="1"/>
  <c r="H33" i="7" s="1"/>
  <c r="L33" i="7" a="1"/>
  <c r="L33" i="7" s="1"/>
  <c r="H34" i="7" a="1"/>
  <c r="H34" i="7" s="1"/>
  <c r="L34" i="7" a="1"/>
  <c r="L34" i="7" s="1"/>
  <c r="H35" i="7" a="1"/>
  <c r="H35" i="7" s="1"/>
  <c r="L35" i="7" a="1"/>
  <c r="L35" i="7" s="1"/>
  <c r="H36" i="7" a="1"/>
  <c r="H36" i="7" s="1"/>
  <c r="L36" i="7" a="1"/>
  <c r="L36" i="7" s="1"/>
  <c r="H37" i="7" a="1"/>
  <c r="H37" i="7" s="1"/>
  <c r="L37" i="7" a="1"/>
  <c r="L37" i="7" s="1"/>
  <c r="H38" i="7" a="1"/>
  <c r="H38" i="7" s="1"/>
  <c r="L38" i="7" a="1"/>
  <c r="L38" i="7" s="1"/>
  <c r="I21" i="8" a="1"/>
  <c r="I21" i="8" s="1"/>
  <c r="I24" i="8" a="1"/>
  <c r="I24" i="8" s="1"/>
  <c r="H30" i="8" a="1"/>
  <c r="H30" i="8" s="1"/>
  <c r="H3" i="8" a="1"/>
  <c r="H3" i="8" s="1"/>
  <c r="G4" i="7" a="1"/>
  <c r="G4" i="7" s="1"/>
  <c r="E5" i="7" a="1"/>
  <c r="E5" i="7" s="1"/>
  <c r="K5" i="7" a="1"/>
  <c r="K5" i="7" s="1"/>
  <c r="H6" i="7" a="1"/>
  <c r="H6" i="7" s="1"/>
  <c r="E7" i="7" a="1"/>
  <c r="E7" i="7" s="1"/>
  <c r="K7" i="7" a="1"/>
  <c r="K7" i="7" s="1"/>
  <c r="H8" i="7" a="1"/>
  <c r="H8" i="7" s="1"/>
  <c r="E9" i="7" a="1"/>
  <c r="E9" i="7" s="1"/>
  <c r="K9" i="7" a="1"/>
  <c r="K9" i="7" s="1"/>
  <c r="H12" i="7" a="1"/>
  <c r="H12" i="7" s="1"/>
  <c r="E15" i="7" a="1"/>
  <c r="E15" i="7" s="1"/>
  <c r="K17" i="7" a="1"/>
  <c r="K17" i="7" s="1"/>
  <c r="H20" i="7" a="1"/>
  <c r="H20" i="7" s="1"/>
  <c r="E23" i="7" a="1"/>
  <c r="E23" i="7" s="1"/>
  <c r="E25" i="7" a="1"/>
  <c r="E25" i="7" s="1"/>
  <c r="E27" i="7" a="1"/>
  <c r="E27" i="7" s="1"/>
  <c r="E29" i="7" a="1"/>
  <c r="E29" i="7" s="1"/>
  <c r="E31" i="7" a="1"/>
  <c r="E31" i="7" s="1"/>
  <c r="E33" i="7" a="1"/>
  <c r="E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L39" i="7" a="1"/>
  <c r="L39" i="7" s="1"/>
  <c r="I40" i="7" a="1"/>
  <c r="I40" i="7" s="1"/>
  <c r="G41" i="7" a="1"/>
  <c r="G41" i="7" s="1"/>
  <c r="L41" i="7" a="1"/>
  <c r="L41" i="7" s="1"/>
  <c r="I42" i="7" a="1"/>
  <c r="I42" i="7" s="1"/>
  <c r="G43" i="7" a="1"/>
  <c r="G43" i="7" s="1"/>
  <c r="L43" i="7" a="1"/>
  <c r="L43" i="7" s="1"/>
  <c r="I44" i="7" a="1"/>
  <c r="I44" i="7" s="1"/>
  <c r="F45" i="7" a="1"/>
  <c r="F45" i="7" s="1"/>
  <c r="J45" i="7" a="1"/>
  <c r="J45" i="7" s="1"/>
  <c r="F46" i="7" a="1"/>
  <c r="F46" i="7" s="1"/>
  <c r="J46" i="7" a="1"/>
  <c r="J46" i="7" s="1"/>
  <c r="F47" i="7" a="1"/>
  <c r="F47" i="7" s="1"/>
  <c r="J47" i="7" a="1"/>
  <c r="J47" i="7" s="1"/>
  <c r="F48" i="7" a="1"/>
  <c r="F48" i="7" s="1"/>
  <c r="J48" i="7" a="1"/>
  <c r="J48" i="7" s="1"/>
  <c r="F49" i="7" a="1"/>
  <c r="F49" i="7" s="1"/>
  <c r="J49" i="7" a="1"/>
  <c r="J49" i="7" s="1"/>
  <c r="F50" i="7" a="1"/>
  <c r="F50" i="7" s="1"/>
  <c r="J50" i="7" a="1"/>
  <c r="J50" i="7" s="1"/>
  <c r="F51" i="7" a="1"/>
  <c r="F51" i="7" s="1"/>
  <c r="J51" i="7" a="1"/>
  <c r="J51" i="7" s="1"/>
  <c r="F52" i="7" a="1"/>
  <c r="F52" i="7" s="1"/>
  <c r="J52" i="7" a="1"/>
  <c r="J52" i="7" s="1"/>
  <c r="F53" i="7" a="1"/>
  <c r="F53" i="7" s="1"/>
  <c r="I53" i="7" a="1"/>
  <c r="I53" i="7" s="1"/>
  <c r="E54" i="7" a="1"/>
  <c r="E54" i="7" s="1"/>
  <c r="I54" i="7" a="1"/>
  <c r="I54" i="7" s="1"/>
  <c r="E55" i="7" a="1"/>
  <c r="E55" i="7" s="1"/>
  <c r="H55" i="7" a="1"/>
  <c r="H55" i="7" s="1"/>
  <c r="L55" i="7" a="1"/>
  <c r="L55" i="7" s="1"/>
  <c r="H56" i="7" a="1"/>
  <c r="H56" i="7" s="1"/>
  <c r="L56" i="7" a="1"/>
  <c r="L56" i="7" s="1"/>
  <c r="H57" i="7" a="1"/>
  <c r="H57" i="7" s="1"/>
  <c r="L57" i="7" a="1"/>
  <c r="L57" i="7" s="1"/>
  <c r="H58" i="7" a="1"/>
  <c r="H58" i="7" s="1"/>
  <c r="L58" i="7" a="1"/>
  <c r="L58" i="7" s="1"/>
  <c r="H59" i="7" a="1"/>
  <c r="H59" i="7" s="1"/>
  <c r="L59" i="7" a="1"/>
  <c r="L59" i="7" s="1"/>
  <c r="H60" i="7" a="1"/>
  <c r="H60" i="7" s="1"/>
  <c r="L60" i="7" a="1"/>
  <c r="L60" i="7" s="1"/>
  <c r="H61" i="7" a="1"/>
  <c r="H61" i="7" s="1"/>
  <c r="L61" i="7" a="1"/>
  <c r="L61" i="7" s="1"/>
  <c r="G62" i="7" a="1"/>
  <c r="G62" i="7" s="1"/>
  <c r="K62" i="7" a="1"/>
  <c r="K62" i="7" s="1"/>
  <c r="G63" i="7" a="1"/>
  <c r="G63" i="7" s="1"/>
  <c r="K63" i="7" a="1"/>
  <c r="K63" i="7" s="1"/>
  <c r="G64" i="7" a="1"/>
  <c r="G64" i="7" s="1"/>
  <c r="K64" i="7" a="1"/>
  <c r="K64" i="7" s="1"/>
  <c r="G65" i="7" a="1"/>
  <c r="G65" i="7" s="1"/>
  <c r="K65" i="7" a="1"/>
  <c r="K65" i="7" s="1"/>
  <c r="G66" i="7" a="1"/>
  <c r="G66" i="7" s="1"/>
  <c r="K66" i="7" a="1"/>
  <c r="K66" i="7" s="1"/>
  <c r="G67" i="7" a="1"/>
  <c r="G67" i="7" s="1"/>
  <c r="K67" i="7" a="1"/>
  <c r="K67" i="7" s="1"/>
  <c r="G68" i="7" a="1"/>
  <c r="G68" i="7" s="1"/>
  <c r="K68" i="7" a="1"/>
  <c r="K68" i="7" s="1"/>
  <c r="G69" i="7" a="1"/>
  <c r="G69" i="7" s="1"/>
  <c r="K69" i="7" a="1"/>
  <c r="K69" i="7" s="1"/>
  <c r="G70" i="7" a="1"/>
  <c r="G70" i="7" s="1"/>
  <c r="K70" i="7" a="1"/>
  <c r="K70" i="7" s="1"/>
  <c r="G71" i="7" a="1"/>
  <c r="G71" i="7" s="1"/>
  <c r="K71" i="7" a="1"/>
  <c r="K71" i="7" s="1"/>
  <c r="G72" i="7" a="1"/>
  <c r="G72" i="7" s="1"/>
  <c r="K72" i="7" a="1"/>
  <c r="K72" i="7" s="1"/>
  <c r="G73" i="7" a="1"/>
  <c r="G73" i="7" s="1"/>
  <c r="K73" i="7" a="1"/>
  <c r="K73" i="7" s="1"/>
  <c r="G74" i="7" a="1"/>
  <c r="G74" i="7" s="1"/>
  <c r="K74" i="7" a="1"/>
  <c r="K74" i="7" s="1"/>
  <c r="G75" i="7" a="1"/>
  <c r="G75" i="7" s="1"/>
  <c r="K75" i="7" a="1"/>
  <c r="K75" i="7" s="1"/>
  <c r="G76" i="7" a="1"/>
  <c r="G76" i="7" s="1"/>
  <c r="K76" i="7" a="1"/>
  <c r="K76" i="7" s="1"/>
  <c r="G77" i="7" a="1"/>
  <c r="G77" i="7" s="1"/>
  <c r="K77" i="7" a="1"/>
  <c r="K77" i="7" s="1"/>
  <c r="G78" i="7" a="1"/>
  <c r="G78" i="7" s="1"/>
  <c r="K78" i="7" a="1"/>
  <c r="K78" i="7" s="1"/>
  <c r="G79" i="7" a="1"/>
  <c r="G79" i="7" s="1"/>
  <c r="F80" i="7" a="1"/>
  <c r="F80" i="7" s="1"/>
  <c r="J80" i="7" a="1"/>
  <c r="J80" i="7" s="1"/>
  <c r="F81" i="7" a="1"/>
  <c r="F81" i="7" s="1"/>
  <c r="J81" i="7" a="1"/>
  <c r="J81" i="7" s="1"/>
  <c r="F82" i="7" a="1"/>
  <c r="F82" i="7" s="1"/>
  <c r="J82" i="7" a="1"/>
  <c r="J82" i="7" s="1"/>
  <c r="F83" i="7" a="1"/>
  <c r="F83" i="7" s="1"/>
  <c r="J83" i="7" a="1"/>
  <c r="J83" i="7" s="1"/>
  <c r="F84" i="7" a="1"/>
  <c r="F84" i="7" s="1"/>
  <c r="I84" i="7" a="1"/>
  <c r="I84" i="7" s="1"/>
  <c r="E85" i="7" a="1"/>
  <c r="E85" i="7" s="1"/>
  <c r="I85" i="7" a="1"/>
  <c r="I85" i="7" s="1"/>
  <c r="H86" i="7" a="1"/>
  <c r="H86" i="7" s="1"/>
  <c r="L86" i="7" a="1"/>
  <c r="L86" i="7" s="1"/>
  <c r="H87" i="7" a="1"/>
  <c r="H87" i="7" s="1"/>
  <c r="L87" i="7" a="1"/>
  <c r="L87" i="7" s="1"/>
  <c r="H88" i="7" a="1"/>
  <c r="H88" i="7" s="1"/>
  <c r="L88" i="7" a="1"/>
  <c r="L88" i="7" s="1"/>
  <c r="H89" i="7" a="1"/>
  <c r="H89" i="7" s="1"/>
  <c r="L89" i="7" a="1"/>
  <c r="L89" i="7" s="1"/>
  <c r="H90" i="7" a="1"/>
  <c r="H90" i="7" s="1"/>
  <c r="L90" i="7" a="1"/>
  <c r="L90" i="7" s="1"/>
  <c r="G91" i="7" a="1"/>
  <c r="G91" i="7" s="1"/>
  <c r="K91" i="7" a="1"/>
  <c r="K91" i="7" s="1"/>
  <c r="G92" i="7" a="1"/>
  <c r="G92" i="7" s="1"/>
  <c r="K92" i="7" a="1"/>
  <c r="K92" i="7" s="1"/>
  <c r="G93" i="7" a="1"/>
  <c r="G93" i="7" s="1"/>
  <c r="K93" i="7" a="1"/>
  <c r="K93" i="7" s="1"/>
  <c r="G94" i="7" a="1"/>
  <c r="G94" i="7" s="1"/>
  <c r="K94" i="7" a="1"/>
  <c r="K94" i="7" s="1"/>
  <c r="G95" i="7" a="1"/>
  <c r="G95" i="7" s="1"/>
  <c r="K95" i="7" a="1"/>
  <c r="K95" i="7" s="1"/>
  <c r="G96" i="7" a="1"/>
  <c r="G96" i="7" s="1"/>
  <c r="K96" i="7" a="1"/>
  <c r="K96" i="7" s="1"/>
  <c r="G97" i="7" a="1"/>
  <c r="G97" i="7" s="1"/>
  <c r="K97" i="7" a="1"/>
  <c r="K97" i="7" s="1"/>
  <c r="G98" i="7" a="1"/>
  <c r="G98" i="7" s="1"/>
  <c r="K98" i="7" a="1"/>
  <c r="K98" i="7" s="1"/>
  <c r="G99" i="7" a="1"/>
  <c r="G99" i="7" s="1"/>
  <c r="K99" i="7" a="1"/>
  <c r="K99" i="7" s="1"/>
  <c r="G100" i="7" a="1"/>
  <c r="G100" i="7" s="1"/>
  <c r="K100" i="7" a="1"/>
  <c r="K100" i="7" s="1"/>
  <c r="J101" i="7" a="1"/>
  <c r="J101" i="7" s="1"/>
  <c r="F102" i="7" a="1"/>
  <c r="F102" i="7" s="1"/>
  <c r="J102" i="7" a="1"/>
  <c r="J102" i="7" s="1"/>
  <c r="F103" i="7" a="1"/>
  <c r="F103" i="7" s="1"/>
  <c r="J103" i="7" a="1"/>
  <c r="J103" i="7" s="1"/>
  <c r="F104" i="7" a="1"/>
  <c r="F104" i="7" s="1"/>
  <c r="J104" i="7" a="1"/>
  <c r="J104" i="7" s="1"/>
  <c r="F105" i="7" a="1"/>
  <c r="F105" i="7" s="1"/>
  <c r="J105" i="7" a="1"/>
  <c r="J105" i="7" s="1"/>
  <c r="F106" i="7" a="1"/>
  <c r="F106" i="7" s="1"/>
  <c r="J106" i="7" a="1"/>
  <c r="J106" i="7" s="1"/>
  <c r="F107" i="7" a="1"/>
  <c r="F107" i="7" s="1"/>
  <c r="J107" i="7" a="1"/>
  <c r="J107" i="7" s="1"/>
  <c r="I108" i="7" a="1"/>
  <c r="I108" i="7" s="1"/>
  <c r="E109" i="7" a="1"/>
  <c r="E109" i="7" s="1"/>
  <c r="I109" i="7" a="1"/>
  <c r="I109" i="7" s="1"/>
  <c r="H10" i="7" a="1"/>
  <c r="H10" i="7" s="1"/>
  <c r="E13" i="7" a="1"/>
  <c r="E13" i="7" s="1"/>
  <c r="K15" i="7" a="1"/>
  <c r="K15" i="7" s="1"/>
  <c r="H18" i="7" a="1"/>
  <c r="H18" i="7" s="1"/>
  <c r="E21" i="7" a="1"/>
  <c r="E21" i="7" s="1"/>
  <c r="I23" i="7" a="1"/>
  <c r="I23" i="7" s="1"/>
  <c r="I25" i="7" a="1"/>
  <c r="I25" i="7" s="1"/>
  <c r="I27" i="7" a="1"/>
  <c r="I27" i="7" s="1"/>
  <c r="I29" i="7" a="1"/>
  <c r="I29" i="7" s="1"/>
  <c r="I31" i="7" a="1"/>
  <c r="I31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H39" i="7" a="1"/>
  <c r="H39" i="7" s="1"/>
  <c r="E40" i="7" a="1"/>
  <c r="E40" i="7" s="1"/>
  <c r="K40" i="7" a="1"/>
  <c r="K40" i="7" s="1"/>
  <c r="H41" i="7" a="1"/>
  <c r="H41" i="7" s="1"/>
  <c r="E42" i="7" a="1"/>
  <c r="E42" i="7" s="1"/>
  <c r="K42" i="7" a="1"/>
  <c r="K42" i="7" s="1"/>
  <c r="H43" i="7" a="1"/>
  <c r="H43" i="7" s="1"/>
  <c r="E44" i="7" a="1"/>
  <c r="E44" i="7" s="1"/>
  <c r="K44" i="7" a="1"/>
  <c r="K44" i="7" s="1"/>
  <c r="G45" i="7" a="1"/>
  <c r="G45" i="7" s="1"/>
  <c r="K45" i="7" a="1"/>
  <c r="K45" i="7" s="1"/>
  <c r="G46" i="7" a="1"/>
  <c r="G46" i="7" s="1"/>
  <c r="K46" i="7" a="1"/>
  <c r="K46" i="7" s="1"/>
  <c r="G47" i="7" a="1"/>
  <c r="G47" i="7" s="1"/>
  <c r="K47" i="7" a="1"/>
  <c r="K47" i="7" s="1"/>
  <c r="G48" i="7" a="1"/>
  <c r="G48" i="7" s="1"/>
  <c r="K48" i="7" a="1"/>
  <c r="K48" i="7" s="1"/>
  <c r="G49" i="7" a="1"/>
  <c r="G49" i="7" s="1"/>
  <c r="K49" i="7" a="1"/>
  <c r="K49" i="7" s="1"/>
  <c r="G50" i="7" a="1"/>
  <c r="G50" i="7" s="1"/>
  <c r="K50" i="7" a="1"/>
  <c r="K50" i="7" s="1"/>
  <c r="G51" i="7" a="1"/>
  <c r="G51" i="7" s="1"/>
  <c r="K51" i="7" a="1"/>
  <c r="K51" i="7" s="1"/>
  <c r="G52" i="7" a="1"/>
  <c r="G52" i="7" s="1"/>
  <c r="K52" i="7" a="1"/>
  <c r="K52" i="7" s="1"/>
  <c r="G53" i="7" a="1"/>
  <c r="G53" i="7" s="1"/>
  <c r="J53" i="7" a="1"/>
  <c r="J53" i="7" s="1"/>
  <c r="F54" i="7" a="1"/>
  <c r="F54" i="7" s="1"/>
  <c r="J54" i="7" a="1"/>
  <c r="J54" i="7" s="1"/>
  <c r="I55" i="7" a="1"/>
  <c r="I55" i="7" s="1"/>
  <c r="E56" i="7" a="1"/>
  <c r="E56" i="7" s="1"/>
  <c r="I56" i="7" a="1"/>
  <c r="I56" i="7" s="1"/>
  <c r="E57" i="7" a="1"/>
  <c r="E57" i="7" s="1"/>
  <c r="I57" i="7" a="1"/>
  <c r="I57" i="7" s="1"/>
  <c r="E58" i="7" a="1"/>
  <c r="E58" i="7" s="1"/>
  <c r="I58" i="7" a="1"/>
  <c r="I58" i="7" s="1"/>
  <c r="E59" i="7" a="1"/>
  <c r="E59" i="7" s="1"/>
  <c r="I59" i="7" a="1"/>
  <c r="I59" i="7" s="1"/>
  <c r="E60" i="7" a="1"/>
  <c r="E60" i="7" s="1"/>
  <c r="I60" i="7" a="1"/>
  <c r="I60" i="7" s="1"/>
  <c r="E61" i="7" a="1"/>
  <c r="E61" i="7" s="1"/>
  <c r="I61" i="7" a="1"/>
  <c r="I61" i="7" s="1"/>
  <c r="E62" i="7" a="1"/>
  <c r="E62" i="7" s="1"/>
  <c r="H62" i="7" a="1"/>
  <c r="H62" i="7" s="1"/>
  <c r="L62" i="7" a="1"/>
  <c r="L62" i="7" s="1"/>
  <c r="H63" i="7" a="1"/>
  <c r="H63" i="7" s="1"/>
  <c r="L63" i="7" a="1"/>
  <c r="L63" i="7" s="1"/>
  <c r="H64" i="7" a="1"/>
  <c r="H64" i="7" s="1"/>
  <c r="L64" i="7" a="1"/>
  <c r="L64" i="7" s="1"/>
  <c r="H65" i="7" a="1"/>
  <c r="H65" i="7" s="1"/>
  <c r="L65" i="7" a="1"/>
  <c r="L65" i="7" s="1"/>
  <c r="H66" i="7" a="1"/>
  <c r="H66" i="7" s="1"/>
  <c r="L66" i="7" a="1"/>
  <c r="L66" i="7" s="1"/>
  <c r="H67" i="7" a="1"/>
  <c r="H67" i="7" s="1"/>
  <c r="L67" i="7" a="1"/>
  <c r="L67" i="7" s="1"/>
  <c r="H68" i="7" a="1"/>
  <c r="H68" i="7" s="1"/>
  <c r="L68" i="7" a="1"/>
  <c r="L68" i="7" s="1"/>
  <c r="H69" i="7" a="1"/>
  <c r="H69" i="7" s="1"/>
  <c r="L69" i="7" a="1"/>
  <c r="L69" i="7" s="1"/>
  <c r="H70" i="7" a="1"/>
  <c r="H70" i="7" s="1"/>
  <c r="L70" i="7" a="1"/>
  <c r="L70" i="7" s="1"/>
  <c r="H71" i="7" a="1"/>
  <c r="H71" i="7" s="1"/>
  <c r="L71" i="7" a="1"/>
  <c r="L71" i="7" s="1"/>
  <c r="H72" i="7" a="1"/>
  <c r="H72" i="7" s="1"/>
  <c r="L72" i="7" a="1"/>
  <c r="L72" i="7" s="1"/>
  <c r="H73" i="7" a="1"/>
  <c r="H73" i="7" s="1"/>
  <c r="L73" i="7" a="1"/>
  <c r="L73" i="7" s="1"/>
  <c r="H74" i="7" a="1"/>
  <c r="H74" i="7" s="1"/>
  <c r="L74" i="7" a="1"/>
  <c r="L74" i="7" s="1"/>
  <c r="H75" i="7" a="1"/>
  <c r="H75" i="7" s="1"/>
  <c r="L75" i="7" a="1"/>
  <c r="L75" i="7" s="1"/>
  <c r="H76" i="7" a="1"/>
  <c r="H76" i="7" s="1"/>
  <c r="L76" i="7" a="1"/>
  <c r="L76" i="7" s="1"/>
  <c r="H77" i="7" a="1"/>
  <c r="H77" i="7" s="1"/>
  <c r="L77" i="7" a="1"/>
  <c r="L77" i="7" s="1"/>
  <c r="H78" i="7" a="1"/>
  <c r="H78" i="7" s="1"/>
  <c r="L78" i="7" a="1"/>
  <c r="L78" i="7" s="1"/>
  <c r="H79" i="7" a="1"/>
  <c r="H79" i="7" s="1"/>
  <c r="K79" i="7" a="1"/>
  <c r="K79" i="7" s="1"/>
  <c r="G80" i="7" a="1"/>
  <c r="G80" i="7" s="1"/>
  <c r="K80" i="7" a="1"/>
  <c r="K80" i="7" s="1"/>
  <c r="G81" i="7" a="1"/>
  <c r="G81" i="7" s="1"/>
  <c r="K81" i="7" a="1"/>
  <c r="K81" i="7" s="1"/>
  <c r="G82" i="7" a="1"/>
  <c r="G82" i="7" s="1"/>
  <c r="K82" i="7" a="1"/>
  <c r="K82" i="7" s="1"/>
  <c r="G83" i="7" a="1"/>
  <c r="G83" i="7" s="1"/>
  <c r="K83" i="7" a="1"/>
  <c r="K83" i="7" s="1"/>
  <c r="G84" i="7" a="1"/>
  <c r="G84" i="7" s="1"/>
  <c r="J84" i="7" a="1"/>
  <c r="J84" i="7" s="1"/>
  <c r="F85" i="7" a="1"/>
  <c r="F85" i="7" s="1"/>
  <c r="J85" i="7" a="1"/>
  <c r="J85" i="7" s="1"/>
  <c r="E86" i="7" a="1"/>
  <c r="E86" i="7" s="1"/>
  <c r="I86" i="7" a="1"/>
  <c r="I86" i="7" s="1"/>
  <c r="E87" i="7" a="1"/>
  <c r="E87" i="7" s="1"/>
  <c r="I87" i="7" a="1"/>
  <c r="I87" i="7" s="1"/>
  <c r="E88" i="7" a="1"/>
  <c r="E88" i="7" s="1"/>
  <c r="I88" i="7" a="1"/>
  <c r="I88" i="7" s="1"/>
  <c r="E89" i="7" a="1"/>
  <c r="E89" i="7" s="1"/>
  <c r="I89" i="7" a="1"/>
  <c r="I89" i="7" s="1"/>
  <c r="E90" i="7" a="1"/>
  <c r="E90" i="7" s="1"/>
  <c r="I90" i="7" a="1"/>
  <c r="I90" i="7" s="1"/>
  <c r="E91" i="7" a="1"/>
  <c r="E91" i="7" s="1"/>
  <c r="H91" i="7" a="1"/>
  <c r="H91" i="7" s="1"/>
  <c r="L91" i="7" a="1"/>
  <c r="L91" i="7" s="1"/>
  <c r="H92" i="7" a="1"/>
  <c r="H92" i="7" s="1"/>
  <c r="L92" i="7" a="1"/>
  <c r="L92" i="7" s="1"/>
  <c r="H93" i="7" a="1"/>
  <c r="H93" i="7" s="1"/>
  <c r="L93" i="7" a="1"/>
  <c r="L93" i="7" s="1"/>
  <c r="H94" i="7" a="1"/>
  <c r="H94" i="7" s="1"/>
  <c r="L94" i="7" a="1"/>
  <c r="L94" i="7" s="1"/>
  <c r="H95" i="7" a="1"/>
  <c r="H95" i="7" s="1"/>
  <c r="L95" i="7" a="1"/>
  <c r="L95" i="7" s="1"/>
  <c r="H96" i="7" a="1"/>
  <c r="H96" i="7" s="1"/>
  <c r="L96" i="7" a="1"/>
  <c r="L96" i="7" s="1"/>
  <c r="H97" i="7" a="1"/>
  <c r="H97" i="7" s="1"/>
  <c r="L97" i="7" a="1"/>
  <c r="L97" i="7" s="1"/>
  <c r="H98" i="7" a="1"/>
  <c r="H98" i="7" s="1"/>
  <c r="L98" i="7" a="1"/>
  <c r="L98" i="7" s="1"/>
  <c r="H99" i="7" a="1"/>
  <c r="H99" i="7" s="1"/>
  <c r="L99" i="7" a="1"/>
  <c r="L99" i="7" s="1"/>
  <c r="H100" i="7" a="1"/>
  <c r="H100" i="7" s="1"/>
  <c r="L100" i="7" a="1"/>
  <c r="L100" i="7" s="1"/>
  <c r="G101" i="7" a="1"/>
  <c r="G101" i="7" s="1"/>
  <c r="K101" i="7" a="1"/>
  <c r="K101" i="7" s="1"/>
  <c r="G102" i="7" a="1"/>
  <c r="G102" i="7" s="1"/>
  <c r="K102" i="7" a="1"/>
  <c r="K102" i="7" s="1"/>
  <c r="G103" i="7" a="1"/>
  <c r="G103" i="7" s="1"/>
  <c r="K103" i="7" a="1"/>
  <c r="K103" i="7" s="1"/>
  <c r="G104" i="7" a="1"/>
  <c r="G104" i="7" s="1"/>
  <c r="K104" i="7" a="1"/>
  <c r="K104" i="7" s="1"/>
  <c r="G105" i="7" a="1"/>
  <c r="G105" i="7" s="1"/>
  <c r="K105" i="7" a="1"/>
  <c r="K105" i="7" s="1"/>
  <c r="G106" i="7" a="1"/>
  <c r="G106" i="7" s="1"/>
  <c r="K106" i="7" a="1"/>
  <c r="K106" i="7" s="1"/>
  <c r="E11" i="7" a="1"/>
  <c r="E11" i="7" s="1"/>
  <c r="K13" i="7" a="1"/>
  <c r="K13" i="7" s="1"/>
  <c r="H16" i="7" a="1"/>
  <c r="H16" i="7" s="1"/>
  <c r="E19" i="7" a="1"/>
  <c r="E19" i="7" s="1"/>
  <c r="K21" i="7" a="1"/>
  <c r="K21" i="7" s="1"/>
  <c r="E24" i="7" a="1"/>
  <c r="E24" i="7" s="1"/>
  <c r="E26" i="7" a="1"/>
  <c r="E26" i="7" s="1"/>
  <c r="E28" i="7" a="1"/>
  <c r="E28" i="7" s="1"/>
  <c r="E30" i="7" a="1"/>
  <c r="E30" i="7" s="1"/>
  <c r="E32" i="7" a="1"/>
  <c r="E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I39" i="7" a="1"/>
  <c r="I39" i="7" s="1"/>
  <c r="G40" i="7" a="1"/>
  <c r="G40" i="7" s="1"/>
  <c r="L40" i="7" a="1"/>
  <c r="L40" i="7" s="1"/>
  <c r="I41" i="7" a="1"/>
  <c r="I41" i="7" s="1"/>
  <c r="G42" i="7" a="1"/>
  <c r="G42" i="7" s="1"/>
  <c r="L42" i="7" a="1"/>
  <c r="L42" i="7" s="1"/>
  <c r="I43" i="7" a="1"/>
  <c r="I43" i="7" s="1"/>
  <c r="G44" i="7" a="1"/>
  <c r="G44" i="7" s="1"/>
  <c r="L44" i="7" a="1"/>
  <c r="L44" i="7" s="1"/>
  <c r="H45" i="7" a="1"/>
  <c r="H45" i="7" s="1"/>
  <c r="L45" i="7" a="1"/>
  <c r="L45" i="7" s="1"/>
  <c r="H46" i="7" a="1"/>
  <c r="H46" i="7" s="1"/>
  <c r="L46" i="7" a="1"/>
  <c r="L46" i="7" s="1"/>
  <c r="H47" i="7" a="1"/>
  <c r="H47" i="7" s="1"/>
  <c r="L47" i="7" a="1"/>
  <c r="L47" i="7" s="1"/>
  <c r="H48" i="7" a="1"/>
  <c r="H48" i="7" s="1"/>
  <c r="L48" i="7" a="1"/>
  <c r="L48" i="7" s="1"/>
  <c r="H49" i="7" a="1"/>
  <c r="H49" i="7" s="1"/>
  <c r="L49" i="7" a="1"/>
  <c r="L49" i="7" s="1"/>
  <c r="H50" i="7" a="1"/>
  <c r="H50" i="7" s="1"/>
  <c r="L50" i="7" a="1"/>
  <c r="L50" i="7" s="1"/>
  <c r="H51" i="7" a="1"/>
  <c r="H51" i="7" s="1"/>
  <c r="L51" i="7" a="1"/>
  <c r="L51" i="7" s="1"/>
  <c r="H52" i="7" a="1"/>
  <c r="H52" i="7" s="1"/>
  <c r="L52" i="7" a="1"/>
  <c r="L52" i="7" s="1"/>
  <c r="K53" i="7" a="1"/>
  <c r="K53" i="7" s="1"/>
  <c r="G54" i="7" a="1"/>
  <c r="G54" i="7" s="1"/>
  <c r="K54" i="7" a="1"/>
  <c r="K54" i="7" s="1"/>
  <c r="F55" i="7" a="1"/>
  <c r="F55" i="7" s="1"/>
  <c r="J55" i="7" a="1"/>
  <c r="J55" i="7" s="1"/>
  <c r="F56" i="7" a="1"/>
  <c r="F56" i="7" s="1"/>
  <c r="J56" i="7" a="1"/>
  <c r="J56" i="7" s="1"/>
  <c r="F57" i="7" a="1"/>
  <c r="F57" i="7" s="1"/>
  <c r="J57" i="7" a="1"/>
  <c r="J57" i="7" s="1"/>
  <c r="F58" i="7" a="1"/>
  <c r="F58" i="7" s="1"/>
  <c r="J58" i="7" a="1"/>
  <c r="J58" i="7" s="1"/>
  <c r="F59" i="7" a="1"/>
  <c r="F59" i="7" s="1"/>
  <c r="J59" i="7" a="1"/>
  <c r="J59" i="7" s="1"/>
  <c r="F60" i="7" a="1"/>
  <c r="F60" i="7" s="1"/>
  <c r="J60" i="7" a="1"/>
  <c r="J60" i="7" s="1"/>
  <c r="F61" i="7" a="1"/>
  <c r="F61" i="7" s="1"/>
  <c r="J61" i="7" a="1"/>
  <c r="J61" i="7" s="1"/>
  <c r="I62" i="7" a="1"/>
  <c r="I62" i="7" s="1"/>
  <c r="E63" i="7" a="1"/>
  <c r="E63" i="7" s="1"/>
  <c r="I63" i="7" a="1"/>
  <c r="I63" i="7" s="1"/>
  <c r="E64" i="7" a="1"/>
  <c r="E64" i="7" s="1"/>
  <c r="I64" i="7" a="1"/>
  <c r="I64" i="7" s="1"/>
  <c r="E65" i="7" a="1"/>
  <c r="E65" i="7" s="1"/>
  <c r="I65" i="7" a="1"/>
  <c r="I65" i="7" s="1"/>
  <c r="E66" i="7" a="1"/>
  <c r="E66" i="7" s="1"/>
  <c r="I66" i="7" a="1"/>
  <c r="I66" i="7" s="1"/>
  <c r="E67" i="7" a="1"/>
  <c r="E67" i="7" s="1"/>
  <c r="I67" i="7" a="1"/>
  <c r="I67" i="7" s="1"/>
  <c r="E68" i="7" a="1"/>
  <c r="E68" i="7" s="1"/>
  <c r="I68" i="7" a="1"/>
  <c r="I68" i="7" s="1"/>
  <c r="E69" i="7" a="1"/>
  <c r="E69" i="7" s="1"/>
  <c r="I69" i="7" a="1"/>
  <c r="I69" i="7" s="1"/>
  <c r="E70" i="7" a="1"/>
  <c r="E70" i="7" s="1"/>
  <c r="I70" i="7" a="1"/>
  <c r="I70" i="7" s="1"/>
  <c r="E71" i="7" a="1"/>
  <c r="E71" i="7" s="1"/>
  <c r="I71" i="7" a="1"/>
  <c r="I71" i="7" s="1"/>
  <c r="E72" i="7" a="1"/>
  <c r="E72" i="7" s="1"/>
  <c r="I72" i="7" a="1"/>
  <c r="I72" i="7" s="1"/>
  <c r="E73" i="7" a="1"/>
  <c r="E73" i="7" s="1"/>
  <c r="I73" i="7" a="1"/>
  <c r="I73" i="7" s="1"/>
  <c r="E74" i="7" a="1"/>
  <c r="E74" i="7" s="1"/>
  <c r="I74" i="7" a="1"/>
  <c r="I74" i="7" s="1"/>
  <c r="E75" i="7" a="1"/>
  <c r="E75" i="7" s="1"/>
  <c r="I75" i="7" a="1"/>
  <c r="I75" i="7" s="1"/>
  <c r="E76" i="7" a="1"/>
  <c r="E76" i="7" s="1"/>
  <c r="I76" i="7" a="1"/>
  <c r="I76" i="7" s="1"/>
  <c r="E77" i="7" a="1"/>
  <c r="E77" i="7" s="1"/>
  <c r="I77" i="7" a="1"/>
  <c r="I77" i="7" s="1"/>
  <c r="E78" i="7" a="1"/>
  <c r="E78" i="7" s="1"/>
  <c r="I78" i="7" a="1"/>
  <c r="I78" i="7" s="1"/>
  <c r="E79" i="7" a="1"/>
  <c r="E79" i="7" s="1"/>
  <c r="I79" i="7" a="1"/>
  <c r="I79" i="7" s="1"/>
  <c r="L79" i="7" a="1"/>
  <c r="L79" i="7" s="1"/>
  <c r="H80" i="7" a="1"/>
  <c r="H80" i="7" s="1"/>
  <c r="L80" i="7" a="1"/>
  <c r="L80" i="7" s="1"/>
  <c r="H81" i="7" a="1"/>
  <c r="H81" i="7" s="1"/>
  <c r="L81" i="7" a="1"/>
  <c r="L81" i="7" s="1"/>
  <c r="H82" i="7" a="1"/>
  <c r="H82" i="7" s="1"/>
  <c r="L82" i="7" a="1"/>
  <c r="L82" i="7" s="1"/>
  <c r="H83" i="7" a="1"/>
  <c r="H83" i="7" s="1"/>
  <c r="L83" i="7" a="1"/>
  <c r="L83" i="7" s="1"/>
  <c r="K84" i="7" a="1"/>
  <c r="K84" i="7" s="1"/>
  <c r="G85" i="7" a="1"/>
  <c r="G85" i="7" s="1"/>
  <c r="K85" i="7" a="1"/>
  <c r="K85" i="7" s="1"/>
  <c r="F86" i="7" a="1"/>
  <c r="F86" i="7" s="1"/>
  <c r="J86" i="7" a="1"/>
  <c r="J86" i="7" s="1"/>
  <c r="F87" i="7" a="1"/>
  <c r="F87" i="7" s="1"/>
  <c r="J87" i="7" a="1"/>
  <c r="J87" i="7" s="1"/>
  <c r="F88" i="7" a="1"/>
  <c r="F88" i="7" s="1"/>
  <c r="J88" i="7" a="1"/>
  <c r="J88" i="7" s="1"/>
  <c r="F89" i="7" a="1"/>
  <c r="F89" i="7" s="1"/>
  <c r="J89" i="7" a="1"/>
  <c r="J89" i="7" s="1"/>
  <c r="F90" i="7" a="1"/>
  <c r="F90" i="7" s="1"/>
  <c r="J90" i="7" a="1"/>
  <c r="J90" i="7" s="1"/>
  <c r="I91" i="7" a="1"/>
  <c r="I91" i="7" s="1"/>
  <c r="E92" i="7" a="1"/>
  <c r="E92" i="7" s="1"/>
  <c r="I92" i="7" a="1"/>
  <c r="I92" i="7" s="1"/>
  <c r="E93" i="7" a="1"/>
  <c r="E93" i="7" s="1"/>
  <c r="I93" i="7" a="1"/>
  <c r="I93" i="7" s="1"/>
  <c r="E94" i="7" a="1"/>
  <c r="E94" i="7" s="1"/>
  <c r="I94" i="7" a="1"/>
  <c r="I94" i="7" s="1"/>
  <c r="E95" i="7" a="1"/>
  <c r="E95" i="7" s="1"/>
  <c r="I95" i="7" a="1"/>
  <c r="I95" i="7" s="1"/>
  <c r="E96" i="7" a="1"/>
  <c r="E96" i="7" s="1"/>
  <c r="I96" i="7" a="1"/>
  <c r="I96" i="7" s="1"/>
  <c r="E97" i="7" a="1"/>
  <c r="E97" i="7" s="1"/>
  <c r="I97" i="7" a="1"/>
  <c r="I97" i="7" s="1"/>
  <c r="E98" i="7" a="1"/>
  <c r="E98" i="7" s="1"/>
  <c r="I98" i="7" a="1"/>
  <c r="I98" i="7" s="1"/>
  <c r="E99" i="7" a="1"/>
  <c r="E99" i="7" s="1"/>
  <c r="I99" i="7" a="1"/>
  <c r="I99" i="7" s="1"/>
  <c r="E100" i="7" a="1"/>
  <c r="E100" i="7" s="1"/>
  <c r="I100" i="7" a="1"/>
  <c r="I100" i="7" s="1"/>
  <c r="E101" i="7" a="1"/>
  <c r="E101" i="7" s="1"/>
  <c r="H101" i="7" a="1"/>
  <c r="H101" i="7" s="1"/>
  <c r="L101" i="7" a="1"/>
  <c r="L101" i="7" s="1"/>
  <c r="H102" i="7" a="1"/>
  <c r="H102" i="7" s="1"/>
  <c r="L102" i="7" a="1"/>
  <c r="L102" i="7" s="1"/>
  <c r="H103" i="7" a="1"/>
  <c r="H103" i="7" s="1"/>
  <c r="L103" i="7" a="1"/>
  <c r="L103" i="7" s="1"/>
  <c r="H104" i="7" a="1"/>
  <c r="H104" i="7" s="1"/>
  <c r="L104" i="7" a="1"/>
  <c r="L104" i="7" s="1"/>
  <c r="H105" i="7" a="1"/>
  <c r="H105" i="7" s="1"/>
  <c r="L105" i="7" a="1"/>
  <c r="L105" i="7" s="1"/>
  <c r="H106" i="7" a="1"/>
  <c r="H106" i="7" s="1"/>
  <c r="L106" i="7" a="1"/>
  <c r="L106" i="7" s="1"/>
  <c r="H107" i="7" a="1"/>
  <c r="H107" i="7" s="1"/>
  <c r="L107" i="7" a="1"/>
  <c r="L107" i="7" s="1"/>
  <c r="G108" i="7" a="1"/>
  <c r="G108" i="7" s="1"/>
  <c r="K108" i="7" a="1"/>
  <c r="K108" i="7" s="1"/>
  <c r="G109" i="7" a="1"/>
  <c r="G109" i="7" s="1"/>
  <c r="K109" i="7" a="1"/>
  <c r="K109" i="7" s="1"/>
  <c r="G110" i="7" a="1"/>
  <c r="G110" i="7" s="1"/>
  <c r="K110" i="7" a="1"/>
  <c r="K110" i="7" s="1"/>
  <c r="G111" i="7" a="1"/>
  <c r="G111" i="7" s="1"/>
  <c r="K111" i="7" a="1"/>
  <c r="K111" i="7" s="1"/>
  <c r="G112" i="7" a="1"/>
  <c r="G112" i="7" s="1"/>
  <c r="K112" i="7" a="1"/>
  <c r="K112" i="7" s="1"/>
  <c r="G113" i="7" a="1"/>
  <c r="G113" i="7" s="1"/>
  <c r="K113" i="7" a="1"/>
  <c r="K113" i="7" s="1"/>
  <c r="G114" i="7" a="1"/>
  <c r="G114" i="7" s="1"/>
  <c r="K114" i="7" a="1"/>
  <c r="K114" i="7" s="1"/>
  <c r="G115" i="7" a="1"/>
  <c r="G115" i="7" s="1"/>
  <c r="K115" i="7" a="1"/>
  <c r="K115" i="7" s="1"/>
  <c r="G116" i="7" a="1"/>
  <c r="G116" i="7" s="1"/>
  <c r="K11" i="7" a="1"/>
  <c r="K11" i="7" s="1"/>
  <c r="H14" i="7" a="1"/>
  <c r="H14" i="7" s="1"/>
  <c r="E17" i="7" a="1"/>
  <c r="E17" i="7" s="1"/>
  <c r="K19" i="7" a="1"/>
  <c r="K19" i="7" s="1"/>
  <c r="H22" i="7" a="1"/>
  <c r="H22" i="7" s="1"/>
  <c r="I24" i="7" a="1"/>
  <c r="I24" i="7" s="1"/>
  <c r="I26" i="7" a="1"/>
  <c r="I26" i="7" s="1"/>
  <c r="I28" i="7" a="1"/>
  <c r="I28" i="7" s="1"/>
  <c r="I30" i="7" a="1"/>
  <c r="I30" i="7" s="1"/>
  <c r="I32" i="7" a="1"/>
  <c r="I32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K39" i="7" a="1"/>
  <c r="K39" i="7" s="1"/>
  <c r="H40" i="7" a="1"/>
  <c r="H40" i="7" s="1"/>
  <c r="E41" i="7" a="1"/>
  <c r="E41" i="7" s="1"/>
  <c r="K41" i="7" a="1"/>
  <c r="K41" i="7" s="1"/>
  <c r="H42" i="7" a="1"/>
  <c r="H42" i="7" s="1"/>
  <c r="E43" i="7" a="1"/>
  <c r="E43" i="7" s="1"/>
  <c r="K43" i="7" a="1"/>
  <c r="K43" i="7" s="1"/>
  <c r="H44" i="7" a="1"/>
  <c r="H44" i="7" s="1"/>
  <c r="E45" i="7" a="1"/>
  <c r="E45" i="7" s="1"/>
  <c r="I45" i="7" a="1"/>
  <c r="I45" i="7" s="1"/>
  <c r="E46" i="7" a="1"/>
  <c r="E46" i="7" s="1"/>
  <c r="I46" i="7" a="1"/>
  <c r="I46" i="7" s="1"/>
  <c r="E47" i="7" a="1"/>
  <c r="E47" i="7" s="1"/>
  <c r="I47" i="7" a="1"/>
  <c r="I47" i="7" s="1"/>
  <c r="E48" i="7" a="1"/>
  <c r="E48" i="7" s="1"/>
  <c r="I48" i="7" a="1"/>
  <c r="I48" i="7" s="1"/>
  <c r="E49" i="7" a="1"/>
  <c r="E49" i="7" s="1"/>
  <c r="I49" i="7" a="1"/>
  <c r="I49" i="7" s="1"/>
  <c r="E50" i="7" a="1"/>
  <c r="E50" i="7" s="1"/>
  <c r="I50" i="7" a="1"/>
  <c r="I50" i="7" s="1"/>
  <c r="E51" i="7" a="1"/>
  <c r="E51" i="7" s="1"/>
  <c r="I51" i="7" a="1"/>
  <c r="I51" i="7" s="1"/>
  <c r="E52" i="7" a="1"/>
  <c r="E52" i="7" s="1"/>
  <c r="I52" i="7" a="1"/>
  <c r="I52" i="7" s="1"/>
  <c r="E53" i="7" a="1"/>
  <c r="E53" i="7" s="1"/>
  <c r="H53" i="7" a="1"/>
  <c r="H53" i="7" s="1"/>
  <c r="L53" i="7" a="1"/>
  <c r="L53" i="7" s="1"/>
  <c r="H54" i="7" a="1"/>
  <c r="H54" i="7" s="1"/>
  <c r="L54" i="7" a="1"/>
  <c r="L54" i="7" s="1"/>
  <c r="G55" i="7" a="1"/>
  <c r="G55" i="7" s="1"/>
  <c r="K55" i="7" a="1"/>
  <c r="K55" i="7" s="1"/>
  <c r="G56" i="7" a="1"/>
  <c r="G56" i="7" s="1"/>
  <c r="K56" i="7" a="1"/>
  <c r="K56" i="7" s="1"/>
  <c r="G57" i="7" a="1"/>
  <c r="G57" i="7" s="1"/>
  <c r="K57" i="7" a="1"/>
  <c r="K57" i="7" s="1"/>
  <c r="G58" i="7" a="1"/>
  <c r="G58" i="7" s="1"/>
  <c r="K58" i="7" a="1"/>
  <c r="K58" i="7" s="1"/>
  <c r="G59" i="7" a="1"/>
  <c r="G59" i="7" s="1"/>
  <c r="K59" i="7" a="1"/>
  <c r="K59" i="7" s="1"/>
  <c r="G60" i="7" a="1"/>
  <c r="G60" i="7" s="1"/>
  <c r="K60" i="7" a="1"/>
  <c r="K60" i="7" s="1"/>
  <c r="G61" i="7" a="1"/>
  <c r="G61" i="7" s="1"/>
  <c r="K61" i="7" a="1"/>
  <c r="K61" i="7" s="1"/>
  <c r="F62" i="7" a="1"/>
  <c r="F62" i="7" s="1"/>
  <c r="J62" i="7" a="1"/>
  <c r="J62" i="7" s="1"/>
  <c r="F63" i="7" a="1"/>
  <c r="F63" i="7" s="1"/>
  <c r="J63" i="7" a="1"/>
  <c r="J63" i="7" s="1"/>
  <c r="F64" i="7" a="1"/>
  <c r="F64" i="7" s="1"/>
  <c r="J64" i="7" a="1"/>
  <c r="J64" i="7" s="1"/>
  <c r="F65" i="7" a="1"/>
  <c r="F65" i="7" s="1"/>
  <c r="F67" i="7" a="1"/>
  <c r="F67" i="7" s="1"/>
  <c r="F69" i="7" a="1"/>
  <c r="F69" i="7" s="1"/>
  <c r="F71" i="7" a="1"/>
  <c r="F71" i="7" s="1"/>
  <c r="F73" i="7" a="1"/>
  <c r="F73" i="7" s="1"/>
  <c r="F75" i="7" a="1"/>
  <c r="F75" i="7" s="1"/>
  <c r="F77" i="7" a="1"/>
  <c r="F77" i="7" s="1"/>
  <c r="F79" i="7" a="1"/>
  <c r="F79" i="7" s="1"/>
  <c r="E81" i="7" a="1"/>
  <c r="E81" i="7" s="1"/>
  <c r="E83" i="7" a="1"/>
  <c r="E83" i="7" s="1"/>
  <c r="L84" i="7" a="1"/>
  <c r="L84" i="7" s="1"/>
  <c r="K86" i="7" a="1"/>
  <c r="K86" i="7" s="1"/>
  <c r="K88" i="7" a="1"/>
  <c r="K88" i="7" s="1"/>
  <c r="K90" i="7" a="1"/>
  <c r="K90" i="7" s="1"/>
  <c r="J92" i="7" a="1"/>
  <c r="J92" i="7" s="1"/>
  <c r="J94" i="7" a="1"/>
  <c r="J94" i="7" s="1"/>
  <c r="J96" i="7" a="1"/>
  <c r="J96" i="7" s="1"/>
  <c r="J98" i="7" a="1"/>
  <c r="J98" i="7" s="1"/>
  <c r="J100" i="7" a="1"/>
  <c r="J100" i="7" s="1"/>
  <c r="I102" i="7" a="1"/>
  <c r="I102" i="7" s="1"/>
  <c r="I104" i="7" a="1"/>
  <c r="I104" i="7" s="1"/>
  <c r="I106" i="7" a="1"/>
  <c r="I106" i="7" s="1"/>
  <c r="K107" i="7" a="1"/>
  <c r="K107" i="7" s="1"/>
  <c r="J108" i="7" a="1"/>
  <c r="J108" i="7" s="1"/>
  <c r="J109" i="7" a="1"/>
  <c r="J109" i="7" s="1"/>
  <c r="H110" i="7" a="1"/>
  <c r="H110" i="7" s="1"/>
  <c r="E111" i="7" a="1"/>
  <c r="E111" i="7" s="1"/>
  <c r="J111" i="7" a="1"/>
  <c r="J111" i="7" s="1"/>
  <c r="H112" i="7" a="1"/>
  <c r="H112" i="7" s="1"/>
  <c r="E113" i="7" a="1"/>
  <c r="E113" i="7" s="1"/>
  <c r="J113" i="7" a="1"/>
  <c r="J113" i="7" s="1"/>
  <c r="H114" i="7" a="1"/>
  <c r="H114" i="7" s="1"/>
  <c r="E115" i="7" a="1"/>
  <c r="E115" i="7" s="1"/>
  <c r="J115" i="7" a="1"/>
  <c r="J115" i="7" s="1"/>
  <c r="H116" i="7" a="1"/>
  <c r="H116" i="7" s="1"/>
  <c r="L116" i="7" a="1"/>
  <c r="L116" i="7" s="1"/>
  <c r="H117" i="7" a="1"/>
  <c r="H117" i="7" s="1"/>
  <c r="L117" i="7" a="1"/>
  <c r="L117" i="7" s="1"/>
  <c r="H118" i="7" a="1"/>
  <c r="H118" i="7" s="1"/>
  <c r="L118" i="7" a="1"/>
  <c r="L118" i="7" s="1"/>
  <c r="H119" i="7" a="1"/>
  <c r="H119" i="7" s="1"/>
  <c r="L119" i="7" a="1"/>
  <c r="L119" i="7" s="1"/>
  <c r="H120" i="7" a="1"/>
  <c r="H120" i="7" s="1"/>
  <c r="L120" i="7" a="1"/>
  <c r="L120" i="7" s="1"/>
  <c r="H121" i="7" a="1"/>
  <c r="H121" i="7" s="1"/>
  <c r="L121" i="7" a="1"/>
  <c r="L121" i="7" s="1"/>
  <c r="H122" i="7" a="1"/>
  <c r="H122" i="7" s="1"/>
  <c r="L122" i="7" a="1"/>
  <c r="L122" i="7" s="1"/>
  <c r="H123" i="7" a="1"/>
  <c r="H123" i="7" s="1"/>
  <c r="L123" i="7" a="1"/>
  <c r="L123" i="7" s="1"/>
  <c r="H124" i="7" a="1"/>
  <c r="H124" i="7" s="1"/>
  <c r="L124" i="7" a="1"/>
  <c r="L124" i="7" s="1"/>
  <c r="H125" i="7" a="1"/>
  <c r="H125" i="7" s="1"/>
  <c r="K125" i="7" a="1"/>
  <c r="K125" i="7" s="1"/>
  <c r="G126" i="7" a="1"/>
  <c r="G126" i="7" s="1"/>
  <c r="K126" i="7" a="1"/>
  <c r="K126" i="7" s="1"/>
  <c r="G127" i="7" a="1"/>
  <c r="G127" i="7" s="1"/>
  <c r="K127" i="7" a="1"/>
  <c r="K127" i="7" s="1"/>
  <c r="G128" i="7" a="1"/>
  <c r="G128" i="7" s="1"/>
  <c r="K128" i="7" a="1"/>
  <c r="K128" i="7" s="1"/>
  <c r="G129" i="7" a="1"/>
  <c r="G129" i="7" s="1"/>
  <c r="J129" i="7" a="1"/>
  <c r="J129" i="7" s="1"/>
  <c r="F130" i="7" a="1"/>
  <c r="F130" i="7" s="1"/>
  <c r="J130" i="7" a="1"/>
  <c r="J130" i="7" s="1"/>
  <c r="F131" i="7" a="1"/>
  <c r="F131" i="7" s="1"/>
  <c r="J131" i="7" a="1"/>
  <c r="J131" i="7" s="1"/>
  <c r="F132" i="7" a="1"/>
  <c r="F132" i="7" s="1"/>
  <c r="E133" i="7" a="1"/>
  <c r="E133" i="7" s="1"/>
  <c r="I133" i="7" a="1"/>
  <c r="I133" i="7" s="1"/>
  <c r="E134" i="7" a="1"/>
  <c r="E134" i="7" s="1"/>
  <c r="I134" i="7" a="1"/>
  <c r="I134" i="7" s="1"/>
  <c r="E135" i="7" a="1"/>
  <c r="E135" i="7" s="1"/>
  <c r="H135" i="7" a="1"/>
  <c r="H135" i="7" s="1"/>
  <c r="L135" i="7" a="1"/>
  <c r="L135" i="7" s="1"/>
  <c r="H136" i="7" a="1"/>
  <c r="H136" i="7" s="1"/>
  <c r="L136" i="7" a="1"/>
  <c r="L136" i="7" s="1"/>
  <c r="H137" i="7" a="1"/>
  <c r="H137" i="7" s="1"/>
  <c r="L137" i="7" a="1"/>
  <c r="L137" i="7" s="1"/>
  <c r="H138" i="7" a="1"/>
  <c r="H138" i="7" s="1"/>
  <c r="L138" i="7" a="1"/>
  <c r="L138" i="7" s="1"/>
  <c r="H139" i="7" a="1"/>
  <c r="H139" i="7" s="1"/>
  <c r="L139" i="7" a="1"/>
  <c r="L139" i="7" s="1"/>
  <c r="H140" i="7" a="1"/>
  <c r="H140" i="7" s="1"/>
  <c r="L140" i="7" a="1"/>
  <c r="L140" i="7" s="1"/>
  <c r="H141" i="7" a="1"/>
  <c r="H141" i="7" s="1"/>
  <c r="L141" i="7" a="1"/>
  <c r="L141" i="7" s="1"/>
  <c r="H142" i="7" a="1"/>
  <c r="H142" i="7" s="1"/>
  <c r="L142" i="7" a="1"/>
  <c r="L142" i="7" s="1"/>
  <c r="H143" i="7" a="1"/>
  <c r="H143" i="7" s="1"/>
  <c r="L143" i="7" a="1"/>
  <c r="L143" i="7" s="1"/>
  <c r="H144" i="7" a="1"/>
  <c r="H144" i="7" s="1"/>
  <c r="L144" i="7" a="1"/>
  <c r="L144" i="7" s="1"/>
  <c r="H145" i="7" a="1"/>
  <c r="H145" i="7" s="1"/>
  <c r="L145" i="7" a="1"/>
  <c r="L145" i="7" s="1"/>
  <c r="H146" i="7" a="1"/>
  <c r="H146" i="7" s="1"/>
  <c r="L146" i="7" a="1"/>
  <c r="L146" i="7" s="1"/>
  <c r="H147" i="7" a="1"/>
  <c r="H147" i="7" s="1"/>
  <c r="L147" i="7" a="1"/>
  <c r="L147" i="7" s="1"/>
  <c r="H148" i="7" a="1"/>
  <c r="H148" i="7" s="1"/>
  <c r="L148" i="7" a="1"/>
  <c r="L148" i="7" s="1"/>
  <c r="H149" i="7" a="1"/>
  <c r="H149" i="7" s="1"/>
  <c r="L149" i="7" a="1"/>
  <c r="L149" i="7" s="1"/>
  <c r="H150" i="7" a="1"/>
  <c r="H150" i="7" s="1"/>
  <c r="L150" i="7" a="1"/>
  <c r="L150" i="7" s="1"/>
  <c r="H151" i="7" a="1"/>
  <c r="H151" i="7" s="1"/>
  <c r="L151" i="7" a="1"/>
  <c r="L151" i="7" s="1"/>
  <c r="H152" i="7" a="1"/>
  <c r="H152" i="7" s="1"/>
  <c r="L152" i="7" a="1"/>
  <c r="L152" i="7" s="1"/>
  <c r="H153" i="7" a="1"/>
  <c r="H153" i="7" s="1"/>
  <c r="L153" i="7" a="1"/>
  <c r="L153" i="7" s="1"/>
  <c r="H154" i="7" a="1"/>
  <c r="H154" i="7" s="1"/>
  <c r="L154" i="7" a="1"/>
  <c r="L154" i="7" s="1"/>
  <c r="H155" i="7" a="1"/>
  <c r="H155" i="7" s="1"/>
  <c r="L155" i="7" a="1"/>
  <c r="L155" i="7" s="1"/>
  <c r="H156" i="7" a="1"/>
  <c r="H156" i="7" s="1"/>
  <c r="L156" i="7" a="1"/>
  <c r="L156" i="7" s="1"/>
  <c r="H157" i="7" a="1"/>
  <c r="H157" i="7" s="1"/>
  <c r="L157" i="7" a="1"/>
  <c r="L157" i="7" s="1"/>
  <c r="H158" i="7" a="1"/>
  <c r="H158" i="7" s="1"/>
  <c r="L158" i="7" a="1"/>
  <c r="L158" i="7" s="1"/>
  <c r="H159" i="7" a="1"/>
  <c r="H159" i="7" s="1"/>
  <c r="L159" i="7" a="1"/>
  <c r="L159" i="7" s="1"/>
  <c r="H160" i="7" a="1"/>
  <c r="H160" i="7" s="1"/>
  <c r="L160" i="7" a="1"/>
  <c r="L160" i="7" s="1"/>
  <c r="H161" i="7" a="1"/>
  <c r="H161" i="7" s="1"/>
  <c r="L161" i="7" a="1"/>
  <c r="L161" i="7" s="1"/>
  <c r="H162" i="7" a="1"/>
  <c r="H162" i="7" s="1"/>
  <c r="L162" i="7" a="1"/>
  <c r="L162" i="7" s="1"/>
  <c r="H163" i="7" a="1"/>
  <c r="H163" i="7" s="1"/>
  <c r="L163" i="7" a="1"/>
  <c r="L163" i="7" s="1"/>
  <c r="H164" i="7" a="1"/>
  <c r="H164" i="7" s="1"/>
  <c r="L164" i="7" a="1"/>
  <c r="L164" i="7" s="1"/>
  <c r="H165" i="7" a="1"/>
  <c r="H165" i="7" s="1"/>
  <c r="K165" i="7" a="1"/>
  <c r="K165" i="7" s="1"/>
  <c r="G166" i="7" a="1"/>
  <c r="G166" i="7" s="1"/>
  <c r="K166" i="7" a="1"/>
  <c r="K166" i="7" s="1"/>
  <c r="G167" i="7" a="1"/>
  <c r="G167" i="7" s="1"/>
  <c r="K167" i="7" a="1"/>
  <c r="K167" i="7" s="1"/>
  <c r="G168" i="7" a="1"/>
  <c r="G168" i="7" s="1"/>
  <c r="K168" i="7" a="1"/>
  <c r="K168" i="7" s="1"/>
  <c r="G169" i="7" a="1"/>
  <c r="G169" i="7" s="1"/>
  <c r="K169" i="7" a="1"/>
  <c r="K169" i="7" s="1"/>
  <c r="G170" i="7" a="1"/>
  <c r="G170" i="7" s="1"/>
  <c r="K170" i="7" a="1"/>
  <c r="K170" i="7" s="1"/>
  <c r="G171" i="7" a="1"/>
  <c r="G171" i="7" s="1"/>
  <c r="K171" i="7" a="1"/>
  <c r="K171" i="7" s="1"/>
  <c r="G172" i="7" a="1"/>
  <c r="G172" i="7" s="1"/>
  <c r="K172" i="7" a="1"/>
  <c r="K172" i="7" s="1"/>
  <c r="G173" i="7" a="1"/>
  <c r="G173" i="7" s="1"/>
  <c r="K173" i="7" a="1"/>
  <c r="K173" i="7" s="1"/>
  <c r="G174" i="7" a="1"/>
  <c r="G174" i="7" s="1"/>
  <c r="K174" i="7" a="1"/>
  <c r="K174" i="7" s="1"/>
  <c r="G175" i="7" a="1"/>
  <c r="G175" i="7" s="1"/>
  <c r="J175" i="7" a="1"/>
  <c r="J175" i="7" s="1"/>
  <c r="F176" i="7" a="1"/>
  <c r="F176" i="7" s="1"/>
  <c r="I176" i="7" a="1"/>
  <c r="I176" i="7" s="1"/>
  <c r="E177" i="7" a="1"/>
  <c r="E177" i="7" s="1"/>
  <c r="H177" i="7" a="1"/>
  <c r="H177" i="7" s="1"/>
  <c r="L177" i="7" a="1"/>
  <c r="L177" i="7" s="1"/>
  <c r="H178" i="7" a="1"/>
  <c r="H178" i="7" s="1"/>
  <c r="L178" i="7" a="1"/>
  <c r="L178" i="7" s="1"/>
  <c r="H179" i="7" a="1"/>
  <c r="H179" i="7" s="1"/>
  <c r="L179" i="7" a="1"/>
  <c r="L179" i="7" s="1"/>
  <c r="H180" i="7" a="1"/>
  <c r="H180" i="7" s="1"/>
  <c r="L180" i="7" a="1"/>
  <c r="L180" i="7" s="1"/>
  <c r="J65" i="7" a="1"/>
  <c r="J65" i="7" s="1"/>
  <c r="J67" i="7" a="1"/>
  <c r="J67" i="7" s="1"/>
  <c r="J69" i="7" a="1"/>
  <c r="J69" i="7" s="1"/>
  <c r="J71" i="7" a="1"/>
  <c r="J71" i="7" s="1"/>
  <c r="J73" i="7" a="1"/>
  <c r="J73" i="7" s="1"/>
  <c r="J75" i="7" a="1"/>
  <c r="J75" i="7" s="1"/>
  <c r="J77" i="7" a="1"/>
  <c r="J77" i="7" s="1"/>
  <c r="J79" i="7" a="1"/>
  <c r="J79" i="7" s="1"/>
  <c r="I81" i="7" a="1"/>
  <c r="I81" i="7" s="1"/>
  <c r="I83" i="7" a="1"/>
  <c r="I83" i="7" s="1"/>
  <c r="H85" i="7" a="1"/>
  <c r="H85" i="7" s="1"/>
  <c r="G87" i="7" a="1"/>
  <c r="G87" i="7" s="1"/>
  <c r="G89" i="7" a="1"/>
  <c r="G89" i="7" s="1"/>
  <c r="F91" i="7" a="1"/>
  <c r="F91" i="7" s="1"/>
  <c r="F93" i="7" a="1"/>
  <c r="F93" i="7" s="1"/>
  <c r="F95" i="7" a="1"/>
  <c r="F95" i="7" s="1"/>
  <c r="F97" i="7" a="1"/>
  <c r="F97" i="7" s="1"/>
  <c r="F99" i="7" a="1"/>
  <c r="F99" i="7" s="1"/>
  <c r="F101" i="7" a="1"/>
  <c r="F101" i="7" s="1"/>
  <c r="E103" i="7" a="1"/>
  <c r="E103" i="7" s="1"/>
  <c r="E105" i="7" a="1"/>
  <c r="E105" i="7" s="1"/>
  <c r="E107" i="7" a="1"/>
  <c r="E107" i="7" s="1"/>
  <c r="E108" i="7" a="1"/>
  <c r="E108" i="7" s="1"/>
  <c r="L108" i="7" a="1"/>
  <c r="L108" i="7" s="1"/>
  <c r="L109" i="7" a="1"/>
  <c r="L109" i="7" s="1"/>
  <c r="I110" i="7" a="1"/>
  <c r="I110" i="7" s="1"/>
  <c r="F111" i="7" a="1"/>
  <c r="F111" i="7" s="1"/>
  <c r="L111" i="7" a="1"/>
  <c r="L111" i="7" s="1"/>
  <c r="I112" i="7" a="1"/>
  <c r="I112" i="7" s="1"/>
  <c r="F113" i="7" a="1"/>
  <c r="F113" i="7" s="1"/>
  <c r="L113" i="7" a="1"/>
  <c r="L113" i="7" s="1"/>
  <c r="I114" i="7" a="1"/>
  <c r="I114" i="7" s="1"/>
  <c r="F115" i="7" a="1"/>
  <c r="F115" i="7" s="1"/>
  <c r="L115" i="7" a="1"/>
  <c r="L115" i="7" s="1"/>
  <c r="I116" i="7" a="1"/>
  <c r="I116" i="7" s="1"/>
  <c r="E117" i="7" a="1"/>
  <c r="E117" i="7" s="1"/>
  <c r="I117" i="7" a="1"/>
  <c r="I117" i="7" s="1"/>
  <c r="E118" i="7" a="1"/>
  <c r="E118" i="7" s="1"/>
  <c r="I118" i="7" a="1"/>
  <c r="I118" i="7" s="1"/>
  <c r="E119" i="7" a="1"/>
  <c r="E119" i="7" s="1"/>
  <c r="I119" i="7" a="1"/>
  <c r="I119" i="7" s="1"/>
  <c r="E120" i="7" a="1"/>
  <c r="E120" i="7" s="1"/>
  <c r="I120" i="7" a="1"/>
  <c r="I120" i="7" s="1"/>
  <c r="E121" i="7" a="1"/>
  <c r="E121" i="7" s="1"/>
  <c r="I121" i="7" a="1"/>
  <c r="I121" i="7" s="1"/>
  <c r="E122" i="7" a="1"/>
  <c r="E122" i="7" s="1"/>
  <c r="I122" i="7" a="1"/>
  <c r="I122" i="7" s="1"/>
  <c r="E123" i="7" a="1"/>
  <c r="E123" i="7" s="1"/>
  <c r="I123" i="7" a="1"/>
  <c r="I123" i="7" s="1"/>
  <c r="E124" i="7" a="1"/>
  <c r="E124" i="7" s="1"/>
  <c r="I124" i="7" a="1"/>
  <c r="I124" i="7" s="1"/>
  <c r="E125" i="7" a="1"/>
  <c r="E125" i="7" s="1"/>
  <c r="I125" i="7" a="1"/>
  <c r="I125" i="7" s="1"/>
  <c r="L125" i="7" a="1"/>
  <c r="L125" i="7" s="1"/>
  <c r="H126" i="7" a="1"/>
  <c r="H126" i="7" s="1"/>
  <c r="L126" i="7" a="1"/>
  <c r="L126" i="7" s="1"/>
  <c r="H127" i="7" a="1"/>
  <c r="H127" i="7" s="1"/>
  <c r="L127" i="7" a="1"/>
  <c r="L127" i="7" s="1"/>
  <c r="H128" i="7" a="1"/>
  <c r="H128" i="7" s="1"/>
  <c r="L128" i="7" a="1"/>
  <c r="L128" i="7" s="1"/>
  <c r="H129" i="7" a="1"/>
  <c r="H129" i="7" s="1"/>
  <c r="K129" i="7" a="1"/>
  <c r="K129" i="7" s="1"/>
  <c r="G130" i="7" a="1"/>
  <c r="G130" i="7" s="1"/>
  <c r="K130" i="7" a="1"/>
  <c r="K130" i="7" s="1"/>
  <c r="G131" i="7" a="1"/>
  <c r="G131" i="7" s="1"/>
  <c r="K131" i="7" a="1"/>
  <c r="K131" i="7" s="1"/>
  <c r="G132" i="7" a="1"/>
  <c r="G132" i="7" s="1"/>
  <c r="J132" i="7" a="1"/>
  <c r="J132" i="7" s="1"/>
  <c r="F133" i="7" a="1"/>
  <c r="F133" i="7" s="1"/>
  <c r="J133" i="7" a="1"/>
  <c r="J133" i="7" s="1"/>
  <c r="F134" i="7" a="1"/>
  <c r="F134" i="7" s="1"/>
  <c r="J134" i="7" a="1"/>
  <c r="J134" i="7" s="1"/>
  <c r="F135" i="7" a="1"/>
  <c r="F135" i="7" s="1"/>
  <c r="I135" i="7" a="1"/>
  <c r="I135" i="7" s="1"/>
  <c r="E136" i="7" a="1"/>
  <c r="E136" i="7" s="1"/>
  <c r="I136" i="7" a="1"/>
  <c r="I136" i="7" s="1"/>
  <c r="E137" i="7" a="1"/>
  <c r="E137" i="7" s="1"/>
  <c r="I137" i="7" a="1"/>
  <c r="I137" i="7" s="1"/>
  <c r="E138" i="7" a="1"/>
  <c r="E138" i="7" s="1"/>
  <c r="I138" i="7" a="1"/>
  <c r="I138" i="7" s="1"/>
  <c r="E139" i="7" a="1"/>
  <c r="E139" i="7" s="1"/>
  <c r="I139" i="7" a="1"/>
  <c r="I139" i="7" s="1"/>
  <c r="E140" i="7" a="1"/>
  <c r="E140" i="7" s="1"/>
  <c r="I140" i="7" a="1"/>
  <c r="I140" i="7" s="1"/>
  <c r="E141" i="7" a="1"/>
  <c r="E141" i="7" s="1"/>
  <c r="I141" i="7" a="1"/>
  <c r="I141" i="7" s="1"/>
  <c r="E142" i="7" a="1"/>
  <c r="E142" i="7" s="1"/>
  <c r="I142" i="7" a="1"/>
  <c r="I142" i="7" s="1"/>
  <c r="E143" i="7" a="1"/>
  <c r="E143" i="7" s="1"/>
  <c r="I143" i="7" a="1"/>
  <c r="I143" i="7" s="1"/>
  <c r="E144" i="7" a="1"/>
  <c r="E144" i="7" s="1"/>
  <c r="I144" i="7" a="1"/>
  <c r="I144" i="7" s="1"/>
  <c r="E145" i="7" a="1"/>
  <c r="E145" i="7" s="1"/>
  <c r="I145" i="7" a="1"/>
  <c r="I145" i="7" s="1"/>
  <c r="E146" i="7" a="1"/>
  <c r="E146" i="7" s="1"/>
  <c r="I146" i="7" a="1"/>
  <c r="I146" i="7" s="1"/>
  <c r="E147" i="7" a="1"/>
  <c r="E147" i="7" s="1"/>
  <c r="I147" i="7" a="1"/>
  <c r="I147" i="7" s="1"/>
  <c r="E148" i="7" a="1"/>
  <c r="E148" i="7" s="1"/>
  <c r="I148" i="7" a="1"/>
  <c r="I148" i="7" s="1"/>
  <c r="E149" i="7" a="1"/>
  <c r="E149" i="7" s="1"/>
  <c r="I149" i="7" a="1"/>
  <c r="I149" i="7" s="1"/>
  <c r="E150" i="7" a="1"/>
  <c r="E150" i="7" s="1"/>
  <c r="I150" i="7" a="1"/>
  <c r="I150" i="7" s="1"/>
  <c r="E151" i="7" a="1"/>
  <c r="E151" i="7" s="1"/>
  <c r="I151" i="7" a="1"/>
  <c r="I151" i="7" s="1"/>
  <c r="E152" i="7" a="1"/>
  <c r="E152" i="7" s="1"/>
  <c r="I152" i="7" a="1"/>
  <c r="I152" i="7" s="1"/>
  <c r="E153" i="7" a="1"/>
  <c r="E153" i="7" s="1"/>
  <c r="I153" i="7" a="1"/>
  <c r="I153" i="7" s="1"/>
  <c r="E154" i="7" a="1"/>
  <c r="E154" i="7" s="1"/>
  <c r="I154" i="7" a="1"/>
  <c r="I154" i="7" s="1"/>
  <c r="E155" i="7" a="1"/>
  <c r="E155" i="7" s="1"/>
  <c r="I155" i="7" a="1"/>
  <c r="I155" i="7" s="1"/>
  <c r="E156" i="7" a="1"/>
  <c r="E156" i="7" s="1"/>
  <c r="I156" i="7" a="1"/>
  <c r="I156" i="7" s="1"/>
  <c r="E157" i="7" a="1"/>
  <c r="E157" i="7" s="1"/>
  <c r="I157" i="7" a="1"/>
  <c r="I157" i="7" s="1"/>
  <c r="E158" i="7" a="1"/>
  <c r="E158" i="7" s="1"/>
  <c r="I158" i="7" a="1"/>
  <c r="I158" i="7" s="1"/>
  <c r="E159" i="7" a="1"/>
  <c r="E159" i="7" s="1"/>
  <c r="I159" i="7" a="1"/>
  <c r="I159" i="7" s="1"/>
  <c r="E160" i="7" a="1"/>
  <c r="E160" i="7" s="1"/>
  <c r="I160" i="7" a="1"/>
  <c r="I160" i="7" s="1"/>
  <c r="E161" i="7" a="1"/>
  <c r="E161" i="7" s="1"/>
  <c r="I161" i="7" a="1"/>
  <c r="I161" i="7" s="1"/>
  <c r="E162" i="7" a="1"/>
  <c r="E162" i="7" s="1"/>
  <c r="I162" i="7" a="1"/>
  <c r="I162" i="7" s="1"/>
  <c r="E163" i="7" a="1"/>
  <c r="E163" i="7" s="1"/>
  <c r="I163" i="7" a="1"/>
  <c r="I163" i="7" s="1"/>
  <c r="E164" i="7" a="1"/>
  <c r="E164" i="7" s="1"/>
  <c r="I164" i="7" a="1"/>
  <c r="I164" i="7" s="1"/>
  <c r="E165" i="7" a="1"/>
  <c r="E165" i="7" s="1"/>
  <c r="I165" i="7" a="1"/>
  <c r="I165" i="7" s="1"/>
  <c r="L165" i="7" a="1"/>
  <c r="L165" i="7" s="1"/>
  <c r="H166" i="7" a="1"/>
  <c r="H166" i="7" s="1"/>
  <c r="L166" i="7" a="1"/>
  <c r="L166" i="7" s="1"/>
  <c r="H167" i="7" a="1"/>
  <c r="H167" i="7" s="1"/>
  <c r="L167" i="7" a="1"/>
  <c r="L167" i="7" s="1"/>
  <c r="H168" i="7" a="1"/>
  <c r="H168" i="7" s="1"/>
  <c r="L168" i="7" a="1"/>
  <c r="L168" i="7" s="1"/>
  <c r="H169" i="7" a="1"/>
  <c r="H169" i="7" s="1"/>
  <c r="L169" i="7" a="1"/>
  <c r="L169" i="7" s="1"/>
  <c r="H170" i="7" a="1"/>
  <c r="H170" i="7" s="1"/>
  <c r="L170" i="7" a="1"/>
  <c r="L170" i="7" s="1"/>
  <c r="H171" i="7" a="1"/>
  <c r="H171" i="7" s="1"/>
  <c r="L171" i="7" a="1"/>
  <c r="L171" i="7" s="1"/>
  <c r="H172" i="7" a="1"/>
  <c r="H172" i="7" s="1"/>
  <c r="L172" i="7" a="1"/>
  <c r="L172" i="7" s="1"/>
  <c r="H173" i="7" a="1"/>
  <c r="H173" i="7" s="1"/>
  <c r="L173" i="7" a="1"/>
  <c r="L173" i="7" s="1"/>
  <c r="H174" i="7" a="1"/>
  <c r="H174" i="7" s="1"/>
  <c r="L174" i="7" a="1"/>
  <c r="L174" i="7" s="1"/>
  <c r="H175" i="7" a="1"/>
  <c r="H175" i="7" s="1"/>
  <c r="K175" i="7" a="1"/>
  <c r="K175" i="7" s="1"/>
  <c r="G176" i="7" a="1"/>
  <c r="G176" i="7" s="1"/>
  <c r="J176" i="7" a="1"/>
  <c r="J176" i="7" s="1"/>
  <c r="F177" i="7" a="1"/>
  <c r="F177" i="7" s="1"/>
  <c r="I177" i="7" a="1"/>
  <c r="I177" i="7" s="1"/>
  <c r="E178" i="7" a="1"/>
  <c r="E178" i="7" s="1"/>
  <c r="I178" i="7" a="1"/>
  <c r="I178" i="7" s="1"/>
  <c r="E179" i="7" a="1"/>
  <c r="E179" i="7" s="1"/>
  <c r="I179" i="7" a="1"/>
  <c r="I179" i="7" s="1"/>
  <c r="F66" i="7" a="1"/>
  <c r="F66" i="7" s="1"/>
  <c r="F68" i="7" a="1"/>
  <c r="F68" i="7" s="1"/>
  <c r="F70" i="7" a="1"/>
  <c r="F70" i="7" s="1"/>
  <c r="F72" i="7" a="1"/>
  <c r="F72" i="7" s="1"/>
  <c r="F74" i="7" a="1"/>
  <c r="F74" i="7" s="1"/>
  <c r="F76" i="7" a="1"/>
  <c r="F76" i="7" s="1"/>
  <c r="F78" i="7" a="1"/>
  <c r="F78" i="7" s="1"/>
  <c r="E80" i="7" a="1"/>
  <c r="E80" i="7" s="1"/>
  <c r="E82" i="7" a="1"/>
  <c r="E82" i="7" s="1"/>
  <c r="E84" i="7" a="1"/>
  <c r="E84" i="7" s="1"/>
  <c r="L85" i="7" a="1"/>
  <c r="L85" i="7" s="1"/>
  <c r="K87" i="7" a="1"/>
  <c r="K87" i="7" s="1"/>
  <c r="K89" i="7" a="1"/>
  <c r="K89" i="7" s="1"/>
  <c r="J91" i="7" a="1"/>
  <c r="J91" i="7" s="1"/>
  <c r="J93" i="7" a="1"/>
  <c r="J93" i="7" s="1"/>
  <c r="J95" i="7" a="1"/>
  <c r="J95" i="7" s="1"/>
  <c r="J97" i="7" a="1"/>
  <c r="J97" i="7" s="1"/>
  <c r="J99" i="7" a="1"/>
  <c r="J99" i="7" s="1"/>
  <c r="I101" i="7" a="1"/>
  <c r="I101" i="7" s="1"/>
  <c r="I103" i="7" a="1"/>
  <c r="I103" i="7" s="1"/>
  <c r="I105" i="7" a="1"/>
  <c r="I105" i="7" s="1"/>
  <c r="G107" i="7" a="1"/>
  <c r="G107" i="7" s="1"/>
  <c r="F108" i="7" a="1"/>
  <c r="F108" i="7" s="1"/>
  <c r="F109" i="7" a="1"/>
  <c r="F109" i="7" s="1"/>
  <c r="E110" i="7" a="1"/>
  <c r="E110" i="7" s="1"/>
  <c r="J110" i="7" a="1"/>
  <c r="J110" i="7" s="1"/>
  <c r="H111" i="7" a="1"/>
  <c r="H111" i="7" s="1"/>
  <c r="E112" i="7" a="1"/>
  <c r="E112" i="7" s="1"/>
  <c r="J112" i="7" a="1"/>
  <c r="J112" i="7" s="1"/>
  <c r="H113" i="7" a="1"/>
  <c r="H113" i="7" s="1"/>
  <c r="E114" i="7" a="1"/>
  <c r="E114" i="7" s="1"/>
  <c r="J114" i="7" a="1"/>
  <c r="J114" i="7" s="1"/>
  <c r="H115" i="7" a="1"/>
  <c r="H115" i="7" s="1"/>
  <c r="E116" i="7" a="1"/>
  <c r="E116" i="7" s="1"/>
  <c r="J116" i="7" a="1"/>
  <c r="J116" i="7" s="1"/>
  <c r="F117" i="7" a="1"/>
  <c r="F117" i="7" s="1"/>
  <c r="J117" i="7" a="1"/>
  <c r="J117" i="7" s="1"/>
  <c r="F118" i="7" a="1"/>
  <c r="F118" i="7" s="1"/>
  <c r="J118" i="7" a="1"/>
  <c r="J118" i="7" s="1"/>
  <c r="F119" i="7" a="1"/>
  <c r="F119" i="7" s="1"/>
  <c r="J119" i="7" a="1"/>
  <c r="J119" i="7" s="1"/>
  <c r="F120" i="7" a="1"/>
  <c r="F120" i="7" s="1"/>
  <c r="J120" i="7" a="1"/>
  <c r="J120" i="7" s="1"/>
  <c r="F121" i="7" a="1"/>
  <c r="F121" i="7" s="1"/>
  <c r="J121" i="7" a="1"/>
  <c r="J121" i="7" s="1"/>
  <c r="F122" i="7" a="1"/>
  <c r="F122" i="7" s="1"/>
  <c r="J122" i="7" a="1"/>
  <c r="J122" i="7" s="1"/>
  <c r="F123" i="7" a="1"/>
  <c r="F123" i="7" s="1"/>
  <c r="J123" i="7" a="1"/>
  <c r="J123" i="7" s="1"/>
  <c r="F124" i="7" a="1"/>
  <c r="F124" i="7" s="1"/>
  <c r="J124" i="7" a="1"/>
  <c r="J124" i="7" s="1"/>
  <c r="F125" i="7" a="1"/>
  <c r="F125" i="7" s="1"/>
  <c r="J125" i="7" a="1"/>
  <c r="J125" i="7" s="1"/>
  <c r="E126" i="7" a="1"/>
  <c r="E126" i="7" s="1"/>
  <c r="I126" i="7" a="1"/>
  <c r="I126" i="7" s="1"/>
  <c r="E127" i="7" a="1"/>
  <c r="E127" i="7" s="1"/>
  <c r="I127" i="7" a="1"/>
  <c r="I127" i="7" s="1"/>
  <c r="E128" i="7" a="1"/>
  <c r="E128" i="7" s="1"/>
  <c r="I128" i="7" a="1"/>
  <c r="I128" i="7" s="1"/>
  <c r="E129" i="7" a="1"/>
  <c r="E129" i="7" s="1"/>
  <c r="I129" i="7" a="1"/>
  <c r="I129" i="7" s="1"/>
  <c r="L129" i="7" a="1"/>
  <c r="L129" i="7" s="1"/>
  <c r="H130" i="7" a="1"/>
  <c r="H130" i="7" s="1"/>
  <c r="L130" i="7" a="1"/>
  <c r="L130" i="7" s="1"/>
  <c r="H131" i="7" a="1"/>
  <c r="H131" i="7" s="1"/>
  <c r="L131" i="7" a="1"/>
  <c r="L131" i="7" s="1"/>
  <c r="H132" i="7" a="1"/>
  <c r="H132" i="7" s="1"/>
  <c r="K132" i="7" a="1"/>
  <c r="K132" i="7" s="1"/>
  <c r="G133" i="7" a="1"/>
  <c r="G133" i="7" s="1"/>
  <c r="K133" i="7" a="1"/>
  <c r="K133" i="7" s="1"/>
  <c r="G134" i="7" a="1"/>
  <c r="G134" i="7" s="1"/>
  <c r="K134" i="7" a="1"/>
  <c r="K134" i="7" s="1"/>
  <c r="J135" i="7" a="1"/>
  <c r="J135" i="7" s="1"/>
  <c r="F136" i="7" a="1"/>
  <c r="F136" i="7" s="1"/>
  <c r="J136" i="7" a="1"/>
  <c r="J136" i="7" s="1"/>
  <c r="F137" i="7" a="1"/>
  <c r="F137" i="7" s="1"/>
  <c r="J137" i="7" a="1"/>
  <c r="J137" i="7" s="1"/>
  <c r="F138" i="7" a="1"/>
  <c r="F138" i="7" s="1"/>
  <c r="J138" i="7" a="1"/>
  <c r="J138" i="7" s="1"/>
  <c r="F139" i="7" a="1"/>
  <c r="F139" i="7" s="1"/>
  <c r="J139" i="7" a="1"/>
  <c r="J139" i="7" s="1"/>
  <c r="F140" i="7" a="1"/>
  <c r="F140" i="7" s="1"/>
  <c r="J140" i="7" a="1"/>
  <c r="J140" i="7" s="1"/>
  <c r="F141" i="7" a="1"/>
  <c r="F141" i="7" s="1"/>
  <c r="J141" i="7" a="1"/>
  <c r="J141" i="7" s="1"/>
  <c r="F142" i="7" a="1"/>
  <c r="F142" i="7" s="1"/>
  <c r="J142" i="7" a="1"/>
  <c r="J142" i="7" s="1"/>
  <c r="F143" i="7" a="1"/>
  <c r="F143" i="7" s="1"/>
  <c r="J143" i="7" a="1"/>
  <c r="J143" i="7" s="1"/>
  <c r="F144" i="7" a="1"/>
  <c r="F144" i="7" s="1"/>
  <c r="J144" i="7" a="1"/>
  <c r="J144" i="7" s="1"/>
  <c r="F145" i="7" a="1"/>
  <c r="F145" i="7" s="1"/>
  <c r="J145" i="7" a="1"/>
  <c r="J145" i="7" s="1"/>
  <c r="F146" i="7" a="1"/>
  <c r="F146" i="7" s="1"/>
  <c r="J146" i="7" a="1"/>
  <c r="J146" i="7" s="1"/>
  <c r="F147" i="7" a="1"/>
  <c r="F147" i="7" s="1"/>
  <c r="J147" i="7" a="1"/>
  <c r="J147" i="7" s="1"/>
  <c r="F148" i="7" a="1"/>
  <c r="F148" i="7" s="1"/>
  <c r="J148" i="7" a="1"/>
  <c r="J148" i="7" s="1"/>
  <c r="F149" i="7" a="1"/>
  <c r="F149" i="7" s="1"/>
  <c r="J149" i="7" a="1"/>
  <c r="J149" i="7" s="1"/>
  <c r="F150" i="7" a="1"/>
  <c r="F150" i="7" s="1"/>
  <c r="J150" i="7" a="1"/>
  <c r="J150" i="7" s="1"/>
  <c r="F151" i="7" a="1"/>
  <c r="F151" i="7" s="1"/>
  <c r="J151" i="7" a="1"/>
  <c r="J151" i="7" s="1"/>
  <c r="F152" i="7" a="1"/>
  <c r="F152" i="7" s="1"/>
  <c r="J152" i="7" a="1"/>
  <c r="J152" i="7" s="1"/>
  <c r="F153" i="7" a="1"/>
  <c r="F153" i="7" s="1"/>
  <c r="J153" i="7" a="1"/>
  <c r="J153" i="7" s="1"/>
  <c r="F154" i="7" a="1"/>
  <c r="F154" i="7" s="1"/>
  <c r="J154" i="7" a="1"/>
  <c r="J154" i="7" s="1"/>
  <c r="F155" i="7" a="1"/>
  <c r="F155" i="7" s="1"/>
  <c r="J155" i="7" a="1"/>
  <c r="J155" i="7" s="1"/>
  <c r="F156" i="7" a="1"/>
  <c r="F156" i="7" s="1"/>
  <c r="J156" i="7" a="1"/>
  <c r="J156" i="7" s="1"/>
  <c r="F157" i="7" a="1"/>
  <c r="F157" i="7" s="1"/>
  <c r="J157" i="7" a="1"/>
  <c r="J157" i="7" s="1"/>
  <c r="F158" i="7" a="1"/>
  <c r="F158" i="7" s="1"/>
  <c r="J158" i="7" a="1"/>
  <c r="J158" i="7" s="1"/>
  <c r="F159" i="7" a="1"/>
  <c r="F159" i="7" s="1"/>
  <c r="J159" i="7" a="1"/>
  <c r="J159" i="7" s="1"/>
  <c r="F160" i="7" a="1"/>
  <c r="F160" i="7" s="1"/>
  <c r="J160" i="7" a="1"/>
  <c r="J160" i="7" s="1"/>
  <c r="F161" i="7" a="1"/>
  <c r="F161" i="7" s="1"/>
  <c r="J161" i="7" a="1"/>
  <c r="J161" i="7" s="1"/>
  <c r="F162" i="7" a="1"/>
  <c r="F162" i="7" s="1"/>
  <c r="J162" i="7" a="1"/>
  <c r="J162" i="7" s="1"/>
  <c r="F163" i="7" a="1"/>
  <c r="F163" i="7" s="1"/>
  <c r="J163" i="7" a="1"/>
  <c r="J163" i="7" s="1"/>
  <c r="F164" i="7" a="1"/>
  <c r="F164" i="7" s="1"/>
  <c r="J164" i="7" a="1"/>
  <c r="J164" i="7" s="1"/>
  <c r="F165" i="7" a="1"/>
  <c r="F165" i="7" s="1"/>
  <c r="J165" i="7" a="1"/>
  <c r="J165" i="7" s="1"/>
  <c r="E166" i="7" a="1"/>
  <c r="E166" i="7" s="1"/>
  <c r="I166" i="7" a="1"/>
  <c r="I166" i="7" s="1"/>
  <c r="E167" i="7" a="1"/>
  <c r="E167" i="7" s="1"/>
  <c r="I167" i="7" a="1"/>
  <c r="I167" i="7" s="1"/>
  <c r="E168" i="7" a="1"/>
  <c r="E168" i="7" s="1"/>
  <c r="I168" i="7" a="1"/>
  <c r="I168" i="7" s="1"/>
  <c r="E169" i="7" a="1"/>
  <c r="E169" i="7" s="1"/>
  <c r="I169" i="7" a="1"/>
  <c r="I169" i="7" s="1"/>
  <c r="E170" i="7" a="1"/>
  <c r="E170" i="7" s="1"/>
  <c r="I170" i="7" a="1"/>
  <c r="I170" i="7" s="1"/>
  <c r="E171" i="7" a="1"/>
  <c r="E171" i="7" s="1"/>
  <c r="I171" i="7" a="1"/>
  <c r="I171" i="7" s="1"/>
  <c r="E172" i="7" a="1"/>
  <c r="E172" i="7" s="1"/>
  <c r="I172" i="7" a="1"/>
  <c r="I172" i="7" s="1"/>
  <c r="E173" i="7" a="1"/>
  <c r="E173" i="7" s="1"/>
  <c r="I173" i="7" a="1"/>
  <c r="I173" i="7" s="1"/>
  <c r="E174" i="7" a="1"/>
  <c r="E174" i="7" s="1"/>
  <c r="I174" i="7" a="1"/>
  <c r="I174" i="7" s="1"/>
  <c r="E175" i="7" a="1"/>
  <c r="E175" i="7" s="1"/>
  <c r="I175" i="7" a="1"/>
  <c r="I175" i="7" s="1"/>
  <c r="L175" i="7" a="1"/>
  <c r="L175" i="7" s="1"/>
  <c r="H176" i="7" a="1"/>
  <c r="H176" i="7" s="1"/>
  <c r="K176" i="7" a="1"/>
  <c r="K176" i="7" s="1"/>
  <c r="G177" i="7" a="1"/>
  <c r="G177" i="7" s="1"/>
  <c r="J177" i="7" a="1"/>
  <c r="J177" i="7" s="1"/>
  <c r="F178" i="7" a="1"/>
  <c r="F178" i="7" s="1"/>
  <c r="J178" i="7" a="1"/>
  <c r="J178" i="7" s="1"/>
  <c r="F179" i="7" a="1"/>
  <c r="F179" i="7" s="1"/>
  <c r="J179" i="7" a="1"/>
  <c r="J179" i="7" s="1"/>
  <c r="F180" i="7" a="1"/>
  <c r="F180" i="7" s="1"/>
  <c r="J66" i="7" a="1"/>
  <c r="J66" i="7" s="1"/>
  <c r="J68" i="7" a="1"/>
  <c r="J68" i="7" s="1"/>
  <c r="J70" i="7" a="1"/>
  <c r="J70" i="7" s="1"/>
  <c r="J72" i="7" a="1"/>
  <c r="J72" i="7" s="1"/>
  <c r="J74" i="7" a="1"/>
  <c r="J74" i="7" s="1"/>
  <c r="J76" i="7" a="1"/>
  <c r="J76" i="7" s="1"/>
  <c r="J78" i="7" a="1"/>
  <c r="J78" i="7" s="1"/>
  <c r="I80" i="7" a="1"/>
  <c r="I80" i="7" s="1"/>
  <c r="I82" i="7" a="1"/>
  <c r="I82" i="7" s="1"/>
  <c r="H84" i="7" a="1"/>
  <c r="H84" i="7" s="1"/>
  <c r="G86" i="7" a="1"/>
  <c r="G86" i="7" s="1"/>
  <c r="G88" i="7" a="1"/>
  <c r="G88" i="7" s="1"/>
  <c r="G90" i="7" a="1"/>
  <c r="G90" i="7" s="1"/>
  <c r="F92" i="7" a="1"/>
  <c r="F92" i="7" s="1"/>
  <c r="F94" i="7" a="1"/>
  <c r="F94" i="7" s="1"/>
  <c r="F96" i="7" a="1"/>
  <c r="F96" i="7" s="1"/>
  <c r="F98" i="7" a="1"/>
  <c r="F98" i="7" s="1"/>
  <c r="F100" i="7" a="1"/>
  <c r="F100" i="7" s="1"/>
  <c r="E102" i="7" a="1"/>
  <c r="E102" i="7" s="1"/>
  <c r="E104" i="7" a="1"/>
  <c r="E104" i="7" s="1"/>
  <c r="E106" i="7" a="1"/>
  <c r="E106" i="7" s="1"/>
  <c r="I107" i="7" a="1"/>
  <c r="I107" i="7" s="1"/>
  <c r="H108" i="7" a="1"/>
  <c r="H108" i="7" s="1"/>
  <c r="H109" i="7" a="1"/>
  <c r="H109" i="7" s="1"/>
  <c r="F110" i="7" a="1"/>
  <c r="F110" i="7" s="1"/>
  <c r="L110" i="7" a="1"/>
  <c r="L110" i="7" s="1"/>
  <c r="I111" i="7" a="1"/>
  <c r="I111" i="7" s="1"/>
  <c r="F112" i="7" a="1"/>
  <c r="F112" i="7" s="1"/>
  <c r="L112" i="7" a="1"/>
  <c r="L112" i="7" s="1"/>
  <c r="I113" i="7" a="1"/>
  <c r="I113" i="7" s="1"/>
  <c r="F114" i="7" a="1"/>
  <c r="F114" i="7" s="1"/>
  <c r="L114" i="7" a="1"/>
  <c r="L114" i="7" s="1"/>
  <c r="I115" i="7" a="1"/>
  <c r="I115" i="7" s="1"/>
  <c r="F116" i="7" a="1"/>
  <c r="F116" i="7" s="1"/>
  <c r="K116" i="7" a="1"/>
  <c r="K116" i="7" s="1"/>
  <c r="G117" i="7" a="1"/>
  <c r="G117" i="7" s="1"/>
  <c r="K117" i="7" a="1"/>
  <c r="K117" i="7" s="1"/>
  <c r="G118" i="7" a="1"/>
  <c r="G118" i="7" s="1"/>
  <c r="K118" i="7" a="1"/>
  <c r="K118" i="7" s="1"/>
  <c r="G119" i="7" a="1"/>
  <c r="G119" i="7" s="1"/>
  <c r="K119" i="7" a="1"/>
  <c r="K119" i="7" s="1"/>
  <c r="G120" i="7" a="1"/>
  <c r="G120" i="7" s="1"/>
  <c r="K120" i="7" a="1"/>
  <c r="K120" i="7" s="1"/>
  <c r="G121" i="7" a="1"/>
  <c r="G121" i="7" s="1"/>
  <c r="K121" i="7" a="1"/>
  <c r="K121" i="7" s="1"/>
  <c r="G122" i="7" a="1"/>
  <c r="G122" i="7" s="1"/>
  <c r="K122" i="7" a="1"/>
  <c r="K122" i="7" s="1"/>
  <c r="G123" i="7" a="1"/>
  <c r="G123" i="7" s="1"/>
  <c r="K123" i="7" a="1"/>
  <c r="K123" i="7" s="1"/>
  <c r="G124" i="7" a="1"/>
  <c r="G124" i="7" s="1"/>
  <c r="K124" i="7" a="1"/>
  <c r="K124" i="7" s="1"/>
  <c r="G125" i="7" a="1"/>
  <c r="G125" i="7" s="1"/>
  <c r="F126" i="7" a="1"/>
  <c r="F126" i="7" s="1"/>
  <c r="J126" i="7" a="1"/>
  <c r="J126" i="7" s="1"/>
  <c r="F127" i="7" a="1"/>
  <c r="F127" i="7" s="1"/>
  <c r="J127" i="7" a="1"/>
  <c r="J127" i="7" s="1"/>
  <c r="F128" i="7" a="1"/>
  <c r="F128" i="7" s="1"/>
  <c r="J128" i="7" a="1"/>
  <c r="J128" i="7" s="1"/>
  <c r="F129" i="7" a="1"/>
  <c r="F129" i="7" s="1"/>
  <c r="E130" i="7" a="1"/>
  <c r="E130" i="7" s="1"/>
  <c r="I130" i="7" a="1"/>
  <c r="I130" i="7" s="1"/>
  <c r="E131" i="7" a="1"/>
  <c r="E131" i="7" s="1"/>
  <c r="I131" i="7" a="1"/>
  <c r="I131" i="7" s="1"/>
  <c r="E132" i="7" a="1"/>
  <c r="E132" i="7" s="1"/>
  <c r="I132" i="7" a="1"/>
  <c r="I132" i="7" s="1"/>
  <c r="L132" i="7" a="1"/>
  <c r="L132" i="7" s="1"/>
  <c r="H133" i="7" a="1"/>
  <c r="H133" i="7" s="1"/>
  <c r="L133" i="7" a="1"/>
  <c r="L133" i="7" s="1"/>
  <c r="H134" i="7" a="1"/>
  <c r="H134" i="7" s="1"/>
  <c r="L134" i="7" a="1"/>
  <c r="L134" i="7" s="1"/>
  <c r="G135" i="7" a="1"/>
  <c r="G135" i="7" s="1"/>
  <c r="K135" i="7" a="1"/>
  <c r="K135" i="7" s="1"/>
  <c r="G136" i="7" a="1"/>
  <c r="G136" i="7" s="1"/>
  <c r="K136" i="7" a="1"/>
  <c r="K136" i="7" s="1"/>
  <c r="G137" i="7" a="1"/>
  <c r="G137" i="7" s="1"/>
  <c r="K137" i="7" a="1"/>
  <c r="K137" i="7" s="1"/>
  <c r="G138" i="7" a="1"/>
  <c r="G138" i="7" s="1"/>
  <c r="K138" i="7" a="1"/>
  <c r="K138" i="7" s="1"/>
  <c r="G139" i="7" a="1"/>
  <c r="G139" i="7" s="1"/>
  <c r="K139" i="7" a="1"/>
  <c r="K139" i="7" s="1"/>
  <c r="G140" i="7" a="1"/>
  <c r="G140" i="7" s="1"/>
  <c r="K140" i="7" a="1"/>
  <c r="K140" i="7" s="1"/>
  <c r="G141" i="7" a="1"/>
  <c r="G141" i="7" s="1"/>
  <c r="K141" i="7" a="1"/>
  <c r="K141" i="7" s="1"/>
  <c r="G142" i="7" a="1"/>
  <c r="G142" i="7" s="1"/>
  <c r="K142" i="7" a="1"/>
  <c r="K142" i="7" s="1"/>
  <c r="G143" i="7" a="1"/>
  <c r="G143" i="7" s="1"/>
  <c r="K143" i="7" a="1"/>
  <c r="K143" i="7" s="1"/>
  <c r="G144" i="7" a="1"/>
  <c r="G144" i="7" s="1"/>
  <c r="K144" i="7" a="1"/>
  <c r="K144" i="7" s="1"/>
  <c r="G145" i="7" a="1"/>
  <c r="G145" i="7" s="1"/>
  <c r="K145" i="7" a="1"/>
  <c r="K145" i="7" s="1"/>
  <c r="G146" i="7" a="1"/>
  <c r="G146" i="7" s="1"/>
  <c r="K146" i="7" a="1"/>
  <c r="K146" i="7" s="1"/>
  <c r="G147" i="7" a="1"/>
  <c r="G147" i="7" s="1"/>
  <c r="K147" i="7" a="1"/>
  <c r="K147" i="7" s="1"/>
  <c r="G148" i="7" a="1"/>
  <c r="G148" i="7" s="1"/>
  <c r="K148" i="7" a="1"/>
  <c r="K148" i="7" s="1"/>
  <c r="G149" i="7" a="1"/>
  <c r="G149" i="7" s="1"/>
  <c r="K149" i="7" a="1"/>
  <c r="K149" i="7" s="1"/>
  <c r="G150" i="7" a="1"/>
  <c r="G150" i="7" s="1"/>
  <c r="K150" i="7" a="1"/>
  <c r="K150" i="7" s="1"/>
  <c r="G151" i="7" a="1"/>
  <c r="G151" i="7" s="1"/>
  <c r="K151" i="7" a="1"/>
  <c r="K151" i="7" s="1"/>
  <c r="G152" i="7" a="1"/>
  <c r="G152" i="7" s="1"/>
  <c r="K152" i="7" a="1"/>
  <c r="K152" i="7" s="1"/>
  <c r="G153" i="7" a="1"/>
  <c r="G153" i="7" s="1"/>
  <c r="K153" i="7" a="1"/>
  <c r="K153" i="7" s="1"/>
  <c r="G154" i="7" a="1"/>
  <c r="G154" i="7" s="1"/>
  <c r="K154" i="7" a="1"/>
  <c r="K154" i="7" s="1"/>
  <c r="G155" i="7" a="1"/>
  <c r="G155" i="7" s="1"/>
  <c r="K155" i="7" a="1"/>
  <c r="K155" i="7" s="1"/>
  <c r="G156" i="7" a="1"/>
  <c r="G156" i="7" s="1"/>
  <c r="K156" i="7" a="1"/>
  <c r="K156" i="7" s="1"/>
  <c r="G157" i="7" a="1"/>
  <c r="G157" i="7" s="1"/>
  <c r="K157" i="7" a="1"/>
  <c r="K157" i="7" s="1"/>
  <c r="G158" i="7" a="1"/>
  <c r="G158" i="7" s="1"/>
  <c r="K158" i="7" a="1"/>
  <c r="K158" i="7" s="1"/>
  <c r="G159" i="7" a="1"/>
  <c r="G159" i="7" s="1"/>
  <c r="K159" i="7" a="1"/>
  <c r="K159" i="7" s="1"/>
  <c r="G160" i="7" a="1"/>
  <c r="G160" i="7" s="1"/>
  <c r="K160" i="7" a="1"/>
  <c r="K160" i="7" s="1"/>
  <c r="G161" i="7" a="1"/>
  <c r="G161" i="7" s="1"/>
  <c r="K161" i="7" a="1"/>
  <c r="K161" i="7" s="1"/>
  <c r="G162" i="7" a="1"/>
  <c r="G162" i="7" s="1"/>
  <c r="K162" i="7" a="1"/>
  <c r="K162" i="7" s="1"/>
  <c r="G163" i="7" a="1"/>
  <c r="G163" i="7" s="1"/>
  <c r="K163" i="7" a="1"/>
  <c r="K163" i="7" s="1"/>
  <c r="G164" i="7" a="1"/>
  <c r="G164" i="7" s="1"/>
  <c r="K164" i="7" a="1"/>
  <c r="K164" i="7" s="1"/>
  <c r="G165" i="7" a="1"/>
  <c r="G165" i="7" s="1"/>
  <c r="F166" i="7" a="1"/>
  <c r="F166" i="7" s="1"/>
  <c r="J166" i="7" a="1"/>
  <c r="J166" i="7" s="1"/>
  <c r="F167" i="7" a="1"/>
  <c r="F167" i="7" s="1"/>
  <c r="J167" i="7" a="1"/>
  <c r="J167" i="7" s="1"/>
  <c r="F168" i="7" a="1"/>
  <c r="F168" i="7" s="1"/>
  <c r="J168" i="7" a="1"/>
  <c r="J168" i="7" s="1"/>
  <c r="F169" i="7" a="1"/>
  <c r="F169" i="7" s="1"/>
  <c r="J169" i="7" a="1"/>
  <c r="J169" i="7" s="1"/>
  <c r="F170" i="7" a="1"/>
  <c r="F170" i="7" s="1"/>
  <c r="J170" i="7" a="1"/>
  <c r="J170" i="7" s="1"/>
  <c r="F171" i="7" a="1"/>
  <c r="F171" i="7" s="1"/>
  <c r="J171" i="7" a="1"/>
  <c r="J171" i="7" s="1"/>
  <c r="F172" i="7" a="1"/>
  <c r="F172" i="7" s="1"/>
  <c r="J172" i="7" a="1"/>
  <c r="J172" i="7" s="1"/>
  <c r="F173" i="7" a="1"/>
  <c r="F173" i="7" s="1"/>
  <c r="J173" i="7" a="1"/>
  <c r="J173" i="7" s="1"/>
  <c r="F174" i="7" a="1"/>
  <c r="F174" i="7" s="1"/>
  <c r="J174" i="7" a="1"/>
  <c r="J174" i="7" s="1"/>
  <c r="F175" i="7" a="1"/>
  <c r="F175" i="7" s="1"/>
  <c r="E176" i="7" a="1"/>
  <c r="E176" i="7" s="1"/>
  <c r="L176" i="7" a="1"/>
  <c r="L176" i="7" s="1"/>
  <c r="K177" i="7" a="1"/>
  <c r="K177" i="7" s="1"/>
  <c r="G178" i="7" a="1"/>
  <c r="G178" i="7" s="1"/>
  <c r="K178" i="7" a="1"/>
  <c r="K178" i="7" s="1"/>
  <c r="G179" i="7" a="1"/>
  <c r="G179" i="7" s="1"/>
  <c r="K179" i="7" a="1"/>
  <c r="K179" i="7" s="1"/>
  <c r="G180" i="7" a="1"/>
  <c r="G180" i="7" s="1"/>
  <c r="K180" i="7" a="1"/>
  <c r="K180" i="7" s="1"/>
  <c r="G181" i="7" a="1"/>
  <c r="G181" i="7" s="1"/>
  <c r="K181" i="7" a="1"/>
  <c r="K181" i="7" s="1"/>
  <c r="G182" i="7" a="1"/>
  <c r="G182" i="7" s="1"/>
  <c r="K182" i="7" a="1"/>
  <c r="K182" i="7" s="1"/>
  <c r="G183" i="7" a="1"/>
  <c r="G183" i="7" s="1"/>
  <c r="E180" i="7" a="1"/>
  <c r="E180" i="7" s="1"/>
  <c r="F181" i="7" a="1"/>
  <c r="F181" i="7" s="1"/>
  <c r="L181" i="7" a="1"/>
  <c r="L181" i="7" s="1"/>
  <c r="I182" i="7" a="1"/>
  <c r="I182" i="7" s="1"/>
  <c r="F183" i="7" a="1"/>
  <c r="F183" i="7" s="1"/>
  <c r="K183" i="7" a="1"/>
  <c r="K183" i="7" s="1"/>
  <c r="G184" i="7" a="1"/>
  <c r="G184" i="7" s="1"/>
  <c r="K184" i="7" a="1"/>
  <c r="K184" i="7" s="1"/>
  <c r="G185" i="7" a="1"/>
  <c r="G185" i="7" s="1"/>
  <c r="K185" i="7" a="1"/>
  <c r="K185" i="7" s="1"/>
  <c r="G186" i="7" a="1"/>
  <c r="G186" i="7" s="1"/>
  <c r="K186" i="7" a="1"/>
  <c r="K186" i="7" s="1"/>
  <c r="G187" i="7" a="1"/>
  <c r="G187" i="7" s="1"/>
  <c r="K187" i="7" a="1"/>
  <c r="K187" i="7" s="1"/>
  <c r="G188" i="7" a="1"/>
  <c r="G188" i="7" s="1"/>
  <c r="K188" i="7" a="1"/>
  <c r="K188" i="7" s="1"/>
  <c r="G189" i="7" a="1"/>
  <c r="G189" i="7" s="1"/>
  <c r="K189" i="7" a="1"/>
  <c r="K189" i="7" s="1"/>
  <c r="G190" i="7" a="1"/>
  <c r="G190" i="7" s="1"/>
  <c r="K190" i="7" a="1"/>
  <c r="K190" i="7" s="1"/>
  <c r="G191" i="7" a="1"/>
  <c r="G191" i="7" s="1"/>
  <c r="K191" i="7" a="1"/>
  <c r="K191" i="7" s="1"/>
  <c r="G192" i="7" a="1"/>
  <c r="G192" i="7" s="1"/>
  <c r="J192" i="7" a="1"/>
  <c r="J192" i="7" s="1"/>
  <c r="F193" i="7" a="1"/>
  <c r="F193" i="7" s="1"/>
  <c r="J193" i="7" a="1"/>
  <c r="J193" i="7" s="1"/>
  <c r="F194" i="7" a="1"/>
  <c r="F194" i="7" s="1"/>
  <c r="J194" i="7" a="1"/>
  <c r="J194" i="7" s="1"/>
  <c r="F195" i="7" a="1"/>
  <c r="F195" i="7" s="1"/>
  <c r="I195" i="7" a="1"/>
  <c r="I195" i="7" s="1"/>
  <c r="E196" i="7" a="1"/>
  <c r="E196" i="7" s="1"/>
  <c r="I196" i="7" a="1"/>
  <c r="I196" i="7" s="1"/>
  <c r="E197" i="7" a="1"/>
  <c r="E197" i="7" s="1"/>
  <c r="I197" i="7" a="1"/>
  <c r="I197" i="7" s="1"/>
  <c r="E198" i="7" a="1"/>
  <c r="E198" i="7" s="1"/>
  <c r="I198" i="7" a="1"/>
  <c r="I198" i="7" s="1"/>
  <c r="E199" i="7" a="1"/>
  <c r="E199" i="7" s="1"/>
  <c r="I199" i="7" a="1"/>
  <c r="I199" i="7" s="1"/>
  <c r="E200" i="7" a="1"/>
  <c r="E200" i="7" s="1"/>
  <c r="I200" i="7" a="1"/>
  <c r="I200" i="7" s="1"/>
  <c r="E201" i="7" a="1"/>
  <c r="E201" i="7" s="1"/>
  <c r="I201" i="7" a="1"/>
  <c r="I201" i="7" s="1"/>
  <c r="E202" i="7" a="1"/>
  <c r="E202" i="7" s="1"/>
  <c r="I202" i="7" a="1"/>
  <c r="I202" i="7" s="1"/>
  <c r="E203" i="7" a="1"/>
  <c r="E203" i="7" s="1"/>
  <c r="I203" i="7" a="1"/>
  <c r="I203" i="7" s="1"/>
  <c r="E204" i="7" a="1"/>
  <c r="E204" i="7" s="1"/>
  <c r="I204" i="7" a="1"/>
  <c r="I204" i="7" s="1"/>
  <c r="E205" i="7" a="1"/>
  <c r="E205" i="7" s="1"/>
  <c r="I205" i="7" a="1"/>
  <c r="I205" i="7" s="1"/>
  <c r="E206" i="7" a="1"/>
  <c r="E206" i="7" s="1"/>
  <c r="I206" i="7" a="1"/>
  <c r="I206" i="7" s="1"/>
  <c r="E207" i="7" a="1"/>
  <c r="E207" i="7" s="1"/>
  <c r="I207" i="7" a="1"/>
  <c r="I207" i="7" s="1"/>
  <c r="L3" i="7" a="1"/>
  <c r="L3" i="7" s="1"/>
  <c r="G3" i="7" a="1"/>
  <c r="G3" i="7" s="1"/>
  <c r="I180" i="7" a="1"/>
  <c r="I180" i="7" s="1"/>
  <c r="H181" i="7" a="1"/>
  <c r="H181" i="7" s="1"/>
  <c r="E182" i="7" a="1"/>
  <c r="E182" i="7" s="1"/>
  <c r="J182" i="7" a="1"/>
  <c r="J182" i="7" s="1"/>
  <c r="H183" i="7" a="1"/>
  <c r="H183" i="7" s="1"/>
  <c r="L183" i="7" a="1"/>
  <c r="L183" i="7" s="1"/>
  <c r="H184" i="7" a="1"/>
  <c r="H184" i="7" s="1"/>
  <c r="L184" i="7" a="1"/>
  <c r="L184" i="7" s="1"/>
  <c r="H185" i="7" a="1"/>
  <c r="H185" i="7" s="1"/>
  <c r="L185" i="7" a="1"/>
  <c r="L185" i="7" s="1"/>
  <c r="H186" i="7" a="1"/>
  <c r="H186" i="7" s="1"/>
  <c r="L186" i="7" a="1"/>
  <c r="L186" i="7" s="1"/>
  <c r="H187" i="7" a="1"/>
  <c r="H187" i="7" s="1"/>
  <c r="L187" i="7" a="1"/>
  <c r="L187" i="7" s="1"/>
  <c r="H188" i="7" a="1"/>
  <c r="H188" i="7" s="1"/>
  <c r="L188" i="7" a="1"/>
  <c r="L188" i="7" s="1"/>
  <c r="H189" i="7" a="1"/>
  <c r="H189" i="7" s="1"/>
  <c r="L189" i="7" a="1"/>
  <c r="L189" i="7" s="1"/>
  <c r="H190" i="7" a="1"/>
  <c r="H190" i="7" s="1"/>
  <c r="L190" i="7" a="1"/>
  <c r="L190" i="7" s="1"/>
  <c r="H191" i="7" a="1"/>
  <c r="H191" i="7" s="1"/>
  <c r="L191" i="7" a="1"/>
  <c r="L191" i="7" s="1"/>
  <c r="H192" i="7" a="1"/>
  <c r="H192" i="7" s="1"/>
  <c r="K192" i="7" a="1"/>
  <c r="K192" i="7" s="1"/>
  <c r="G193" i="7" a="1"/>
  <c r="G193" i="7" s="1"/>
  <c r="K193" i="7" a="1"/>
  <c r="K193" i="7" s="1"/>
  <c r="G194" i="7" a="1"/>
  <c r="G194" i="7" s="1"/>
  <c r="K194" i="7" a="1"/>
  <c r="K194" i="7" s="1"/>
  <c r="G195" i="7" a="1"/>
  <c r="G195" i="7" s="1"/>
  <c r="J195" i="7" a="1"/>
  <c r="J195" i="7" s="1"/>
  <c r="F196" i="7" a="1"/>
  <c r="F196" i="7" s="1"/>
  <c r="J196" i="7" a="1"/>
  <c r="J196" i="7" s="1"/>
  <c r="F197" i="7" a="1"/>
  <c r="F197" i="7" s="1"/>
  <c r="J197" i="7" a="1"/>
  <c r="J197" i="7" s="1"/>
  <c r="F198" i="7" a="1"/>
  <c r="F198" i="7" s="1"/>
  <c r="J198" i="7" a="1"/>
  <c r="J198" i="7" s="1"/>
  <c r="F199" i="7" a="1"/>
  <c r="F199" i="7" s="1"/>
  <c r="J199" i="7" a="1"/>
  <c r="J199" i="7" s="1"/>
  <c r="F200" i="7" a="1"/>
  <c r="F200" i="7" s="1"/>
  <c r="J200" i="7" a="1"/>
  <c r="J200" i="7" s="1"/>
  <c r="F201" i="7" a="1"/>
  <c r="F201" i="7" s="1"/>
  <c r="J201" i="7" a="1"/>
  <c r="J201" i="7" s="1"/>
  <c r="F202" i="7" a="1"/>
  <c r="F202" i="7" s="1"/>
  <c r="J202" i="7" a="1"/>
  <c r="J202" i="7" s="1"/>
  <c r="F203" i="7" a="1"/>
  <c r="F203" i="7" s="1"/>
  <c r="J203" i="7" a="1"/>
  <c r="J203" i="7" s="1"/>
  <c r="F204" i="7" a="1"/>
  <c r="F204" i="7" s="1"/>
  <c r="J204" i="7" a="1"/>
  <c r="J204" i="7" s="1"/>
  <c r="F205" i="7" a="1"/>
  <c r="F205" i="7" s="1"/>
  <c r="J205" i="7" a="1"/>
  <c r="J205" i="7" s="1"/>
  <c r="F206" i="7" a="1"/>
  <c r="F206" i="7" s="1"/>
  <c r="J206" i="7" a="1"/>
  <c r="J206" i="7" s="1"/>
  <c r="F207" i="7" a="1"/>
  <c r="F207" i="7" s="1"/>
  <c r="J207" i="7" a="1"/>
  <c r="J207" i="7" s="1"/>
  <c r="K3" i="7" a="1"/>
  <c r="K3" i="7" s="1"/>
  <c r="J180" i="7" a="1"/>
  <c r="J180" i="7" s="1"/>
  <c r="I181" i="7" a="1"/>
  <c r="I181" i="7" s="1"/>
  <c r="F182" i="7" a="1"/>
  <c r="F182" i="7" s="1"/>
  <c r="L182" i="7" a="1"/>
  <c r="L182" i="7" s="1"/>
  <c r="I183" i="7" a="1"/>
  <c r="I183" i="7" s="1"/>
  <c r="E184" i="7" a="1"/>
  <c r="E184" i="7" s="1"/>
  <c r="I184" i="7" a="1"/>
  <c r="I184" i="7" s="1"/>
  <c r="E185" i="7" a="1"/>
  <c r="E185" i="7" s="1"/>
  <c r="I185" i="7" a="1"/>
  <c r="I185" i="7" s="1"/>
  <c r="E186" i="7" a="1"/>
  <c r="E186" i="7" s="1"/>
  <c r="I186" i="7" a="1"/>
  <c r="I186" i="7" s="1"/>
  <c r="E187" i="7" a="1"/>
  <c r="E187" i="7" s="1"/>
  <c r="I187" i="7" a="1"/>
  <c r="I187" i="7" s="1"/>
  <c r="E188" i="7" a="1"/>
  <c r="E188" i="7" s="1"/>
  <c r="I188" i="7" a="1"/>
  <c r="I188" i="7" s="1"/>
  <c r="E189" i="7" a="1"/>
  <c r="E189" i="7" s="1"/>
  <c r="I189" i="7" a="1"/>
  <c r="I189" i="7" s="1"/>
  <c r="E190" i="7" a="1"/>
  <c r="E190" i="7" s="1"/>
  <c r="I190" i="7" a="1"/>
  <c r="I190" i="7" s="1"/>
  <c r="E191" i="7" a="1"/>
  <c r="E191" i="7" s="1"/>
  <c r="I191" i="7" a="1"/>
  <c r="I191" i="7" s="1"/>
  <c r="E192" i="7" a="1"/>
  <c r="E192" i="7" s="1"/>
  <c r="L192" i="7" a="1"/>
  <c r="L192" i="7" s="1"/>
  <c r="H193" i="7" a="1"/>
  <c r="H193" i="7" s="1"/>
  <c r="L193" i="7" a="1"/>
  <c r="L193" i="7" s="1"/>
  <c r="H194" i="7" a="1"/>
  <c r="H194" i="7" s="1"/>
  <c r="L194" i="7" a="1"/>
  <c r="L194" i="7" s="1"/>
  <c r="H195" i="7" a="1"/>
  <c r="H195" i="7" s="1"/>
  <c r="K195" i="7" a="1"/>
  <c r="K195" i="7" s="1"/>
  <c r="G196" i="7" a="1"/>
  <c r="G196" i="7" s="1"/>
  <c r="K196" i="7" a="1"/>
  <c r="K196" i="7" s="1"/>
  <c r="G197" i="7" a="1"/>
  <c r="G197" i="7" s="1"/>
  <c r="K197" i="7" a="1"/>
  <c r="K197" i="7" s="1"/>
  <c r="G198" i="7" a="1"/>
  <c r="G198" i="7" s="1"/>
  <c r="K198" i="7" a="1"/>
  <c r="K198" i="7" s="1"/>
  <c r="G199" i="7" a="1"/>
  <c r="G199" i="7" s="1"/>
  <c r="K199" i="7" a="1"/>
  <c r="K199" i="7" s="1"/>
  <c r="G200" i="7" a="1"/>
  <c r="G200" i="7" s="1"/>
  <c r="K200" i="7" a="1"/>
  <c r="K200" i="7" s="1"/>
  <c r="G201" i="7" a="1"/>
  <c r="G201" i="7" s="1"/>
  <c r="K201" i="7" a="1"/>
  <c r="K201" i="7" s="1"/>
  <c r="G202" i="7" a="1"/>
  <c r="G202" i="7" s="1"/>
  <c r="K202" i="7" a="1"/>
  <c r="K202" i="7" s="1"/>
  <c r="G203" i="7" a="1"/>
  <c r="G203" i="7" s="1"/>
  <c r="K203" i="7" a="1"/>
  <c r="K203" i="7" s="1"/>
  <c r="G204" i="7" a="1"/>
  <c r="G204" i="7" s="1"/>
  <c r="K204" i="7" a="1"/>
  <c r="K204" i="7" s="1"/>
  <c r="G205" i="7" a="1"/>
  <c r="G205" i="7" s="1"/>
  <c r="K205" i="7" a="1"/>
  <c r="K205" i="7" s="1"/>
  <c r="G206" i="7" a="1"/>
  <c r="G206" i="7" s="1"/>
  <c r="K206" i="7" a="1"/>
  <c r="K206" i="7" s="1"/>
  <c r="G207" i="7" a="1"/>
  <c r="G207" i="7" s="1"/>
  <c r="K207" i="7" a="1"/>
  <c r="K207" i="7" s="1"/>
  <c r="J3" i="7" a="1"/>
  <c r="J3" i="7" s="1"/>
  <c r="F3" i="7" a="1"/>
  <c r="F3" i="7" s="1"/>
  <c r="E181" i="7" a="1"/>
  <c r="E181" i="7" s="1"/>
  <c r="J181" i="7" a="1"/>
  <c r="J181" i="7" s="1"/>
  <c r="H182" i="7" a="1"/>
  <c r="H182" i="7" s="1"/>
  <c r="E183" i="7" a="1"/>
  <c r="E183" i="7" s="1"/>
  <c r="J183" i="7" a="1"/>
  <c r="J183" i="7" s="1"/>
  <c r="F184" i="7" a="1"/>
  <c r="F184" i="7" s="1"/>
  <c r="J184" i="7" a="1"/>
  <c r="J184" i="7" s="1"/>
  <c r="F185" i="7" a="1"/>
  <c r="F185" i="7" s="1"/>
  <c r="J185" i="7" a="1"/>
  <c r="J185" i="7" s="1"/>
  <c r="F186" i="7" a="1"/>
  <c r="F186" i="7" s="1"/>
  <c r="J186" i="7" a="1"/>
  <c r="J186" i="7" s="1"/>
  <c r="F187" i="7" a="1"/>
  <c r="F187" i="7" s="1"/>
  <c r="J187" i="7" a="1"/>
  <c r="J187" i="7" s="1"/>
  <c r="F188" i="7" a="1"/>
  <c r="F188" i="7" s="1"/>
  <c r="J188" i="7" a="1"/>
  <c r="J188" i="7" s="1"/>
  <c r="F189" i="7" a="1"/>
  <c r="F189" i="7" s="1"/>
  <c r="J189" i="7" a="1"/>
  <c r="J189" i="7" s="1"/>
  <c r="F190" i="7" a="1"/>
  <c r="F190" i="7" s="1"/>
  <c r="J190" i="7" a="1"/>
  <c r="J190" i="7" s="1"/>
  <c r="F191" i="7" a="1"/>
  <c r="F191" i="7" s="1"/>
  <c r="J191" i="7" a="1"/>
  <c r="J191" i="7" s="1"/>
  <c r="F192" i="7" a="1"/>
  <c r="F192" i="7" s="1"/>
  <c r="I192" i="7" a="1"/>
  <c r="I192" i="7" s="1"/>
  <c r="E193" i="7" a="1"/>
  <c r="E193" i="7" s="1"/>
  <c r="I193" i="7" a="1"/>
  <c r="I193" i="7" s="1"/>
  <c r="E194" i="7" a="1"/>
  <c r="E194" i="7" s="1"/>
  <c r="I194" i="7" a="1"/>
  <c r="I194" i="7" s="1"/>
  <c r="E195" i="7" a="1"/>
  <c r="E195" i="7" s="1"/>
  <c r="L195" i="7" a="1"/>
  <c r="L195" i="7" s="1"/>
  <c r="H196" i="7" a="1"/>
  <c r="H196" i="7" s="1"/>
  <c r="L196" i="7" a="1"/>
  <c r="L196" i="7" s="1"/>
  <c r="H197" i="7" a="1"/>
  <c r="H197" i="7" s="1"/>
  <c r="L197" i="7" a="1"/>
  <c r="L197" i="7" s="1"/>
  <c r="H198" i="7" a="1"/>
  <c r="H198" i="7" s="1"/>
  <c r="L198" i="7" a="1"/>
  <c r="L198" i="7" s="1"/>
  <c r="H199" i="7" a="1"/>
  <c r="H199" i="7" s="1"/>
  <c r="L199" i="7" a="1"/>
  <c r="L199" i="7" s="1"/>
  <c r="H200" i="7" a="1"/>
  <c r="H200" i="7" s="1"/>
  <c r="L200" i="7" a="1"/>
  <c r="L200" i="7" s="1"/>
  <c r="H201" i="7" a="1"/>
  <c r="H201" i="7" s="1"/>
  <c r="L201" i="7" a="1"/>
  <c r="L201" i="7" s="1"/>
  <c r="H202" i="7" a="1"/>
  <c r="H202" i="7" s="1"/>
  <c r="L202" i="7" a="1"/>
  <c r="L202" i="7" s="1"/>
  <c r="H203" i="7" a="1"/>
  <c r="H203" i="7" s="1"/>
  <c r="L203" i="7" a="1"/>
  <c r="L203" i="7" s="1"/>
  <c r="H204" i="7" a="1"/>
  <c r="H204" i="7" s="1"/>
  <c r="L204" i="7" a="1"/>
  <c r="L204" i="7" s="1"/>
  <c r="H205" i="7" a="1"/>
  <c r="H205" i="7" s="1"/>
  <c r="L205" i="7" a="1"/>
  <c r="L205" i="7" s="1"/>
  <c r="H206" i="7" a="1"/>
  <c r="H206" i="7" s="1"/>
  <c r="L206" i="7" a="1"/>
  <c r="L206" i="7" s="1"/>
  <c r="H207" i="7" a="1"/>
  <c r="H207" i="7" s="1"/>
  <c r="L207" i="7" a="1"/>
  <c r="L207" i="7" s="1"/>
  <c r="I3" i="7" a="1"/>
  <c r="I3" i="7" s="1"/>
  <c r="H3" i="7" a="1"/>
  <c r="H3" i="7" s="1"/>
  <c r="F6" i="5"/>
  <c r="F9" i="5"/>
  <c r="F4" i="5"/>
  <c r="F5" i="5"/>
  <c r="F8" i="5"/>
  <c r="F3" i="5"/>
  <c r="F7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<sst xmlns="http://schemas.openxmlformats.org/spreadsheetml/2006/main" count="596" uniqueCount="193">
  <si>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</si>
  <si>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</si>
  <si>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</si>
  <si>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</si>
  <si>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</si>
  <si>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</si>
  <si>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</si>
  <si>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</si>
  <si>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</si>
  <si>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</si>
  <si>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</si>
  <si>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</si>
  <si>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</si>
  <si>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</si>
  <si>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</si>
  <si>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</si>
  <si>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</si>
  <si>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</si>
  <si>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</si>
  <si>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</si>
  <si>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</si>
  <si>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</si>
  <si>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</si>
  <si>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</si>
  <si>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</si>
  <si>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</si>
  <si>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</si>
  <si>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</si>
  <si>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</si>
  <si>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</si>
  <si>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</si>
  <si>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</si>
  <si>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</si>
  <si>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</si>
  <si>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</si>
  <si>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</si>
  <si>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</si>
  <si>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</si>
  <si>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</si>
  <si>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</si>
  <si>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</si>
  <si>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</si>
  <si>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</si>
  <si>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</si>
  <si>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</si>
  <si>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</si>
  <si>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</si>
  <si>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</si>
  <si>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</si>
  <si>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</si>
  <si>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</si>
  <si>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</si>
  <si>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</si>
  <si>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</si>
  <si>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</si>
  <si>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</si>
  <si>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</si>
  <si>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</si>
  <si>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</si>
  <si>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</si>
  <si>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</si>
  <si>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</si>
  <si>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</si>
  <si>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</si>
  <si>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</si>
  <si>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</si>
  <si>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</si>
  <si>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</si>
  <si>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</si>
  <si>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</si>
  <si>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</si>
  <si>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</si>
  <si>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</si>
  <si>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</si>
  <si>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</si>
  <si>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</si>
  <si>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</si>
  <si>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</si>
  <si>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</si>
  <si>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</si>
  <si>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</si>
  <si>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</si>
  <si>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</si>
  <si>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</si>
  <si>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</si>
  <si>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</si>
  <si>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</si>
  <si>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</si>
  <si>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</si>
  <si>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</si>
  <si>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</si>
  <si>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</si>
  <si>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</si>
  <si>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</si>
  <si>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</si>
  <si>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</si>
  <si>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</si>
  <si>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</si>
  <si>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</si>
  <si>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</si>
  <si>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</si>
  <si>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</si>
  <si>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</si>
  <si>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</si>
  <si>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</si>
  <si>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</si>
  <si>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</si>
  <si>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</si>
  <si>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</si>
  <si>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</si>
  <si>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</si>
  <si>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</si>
  <si>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</si>
  <si>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</si>
  <si>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</si>
  <si>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</si>
  <si>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</si>
  <si>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</si>
  <si>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</si>
  <si>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</si>
  <si>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</si>
  <si>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</si>
  <si>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</si>
  <si>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ADD ON NAME</t>
  </si>
  <si>
    <t>ADD ON PRICE</t>
  </si>
  <si>
    <t>FREEBIES SET ID</t>
  </si>
  <si>
    <t>DELL REGULAR 2 / 16</t>
  </si>
  <si>
    <t>Column1</t>
  </si>
  <si>
    <t>CHROME OS</t>
  </si>
  <si>
    <t>WINDOWS</t>
  </si>
  <si>
    <t>BACKJOB</t>
  </si>
  <si>
    <t>COST</t>
  </si>
  <si>
    <t>PRINTER SET</t>
  </si>
  <si>
    <t>Sheets</t>
  </si>
  <si>
    <t>DELL REGULAR 4 / 32</t>
  </si>
  <si>
    <t>HP REGULAR 4 / 32</t>
  </si>
  <si>
    <t>CTL REGULAR 4 / 16</t>
  </si>
  <si>
    <t>LENOVO REGULAR 4 / 16</t>
  </si>
  <si>
    <t>LENOVO REGULAR 4 / 32</t>
  </si>
  <si>
    <t>HP TOUCHSCREEN 4 / 16</t>
  </si>
  <si>
    <t>HP TOUCHSCREEN 4 / 32</t>
  </si>
  <si>
    <t>DELL TOUCHSCREEN 4 / 16</t>
  </si>
  <si>
    <t>DELL TOUCHSCREEN 4 / 32</t>
  </si>
  <si>
    <t>ACER TOUCHSCREEN 4 / 32</t>
  </si>
  <si>
    <t>ACER TOUCHSCREEN 4 / 16</t>
  </si>
  <si>
    <t>LENOVO TOUCHSCREEN 4 / 16</t>
  </si>
  <si>
    <t>CTL TOUCHSCREEN 4 / 32</t>
  </si>
  <si>
    <t>DELL 14' 4 / 16</t>
  </si>
  <si>
    <t>HP 14' 2 / 16</t>
  </si>
  <si>
    <t>HP 14' 4 / 16</t>
  </si>
  <si>
    <t>HP 14' 4 / 32</t>
  </si>
  <si>
    <t>HP 14' 4 / 64</t>
  </si>
  <si>
    <t>HP 14' 8 / 32</t>
  </si>
  <si>
    <t>ACER 14' 2 / 16</t>
  </si>
  <si>
    <t>ACER 14' 4 / 16</t>
  </si>
  <si>
    <t>ASUS 14' 2 / 16</t>
  </si>
  <si>
    <t>LENOVO 14' 4 / 16</t>
  </si>
  <si>
    <t>DELL TOUCH &amp; FLIP 4 / 16</t>
  </si>
  <si>
    <t>DELL TOUCH &amp; FLIP 4 / 32</t>
  </si>
  <si>
    <t>DELL TOUCH &amp; FLIP 8 / 128</t>
  </si>
  <si>
    <t>ACER TOUCH &amp; FLIP 4 / 16</t>
  </si>
  <si>
    <t>ACER TOUCH &amp; FLIP 4 / 32</t>
  </si>
  <si>
    <t>LENOVO TOUCH &amp; FLIP 4 / 16</t>
  </si>
  <si>
    <t>LENOVO TOUCH &amp; FLIP 4 / 32</t>
  </si>
  <si>
    <t>LENOVO TOUCH &amp; FLIP 4 / 128</t>
  </si>
  <si>
    <t>HP TOUCH &amp; FLIP 4 / 32</t>
  </si>
  <si>
    <t>HP TOUCH &amp; FLIP 4 / 128</t>
  </si>
  <si>
    <t>ASUS TOUCH &amp; FLIP 4 / 32</t>
  </si>
  <si>
    <t>CTL TOUCH &amp; FLIP 4 / 32</t>
  </si>
  <si>
    <t>Macbook Intel i3</t>
  </si>
  <si>
    <t>Macbook Intel i5</t>
  </si>
  <si>
    <t>DELL Intel i3</t>
  </si>
  <si>
    <t>DELL Intel i5</t>
  </si>
  <si>
    <t>DELL Intel i7</t>
  </si>
  <si>
    <t>LENOVO Intel i3</t>
  </si>
  <si>
    <t>LENOVO Intel i5</t>
  </si>
  <si>
    <t>Column7</t>
  </si>
  <si>
    <t>Column8</t>
  </si>
  <si>
    <t>Column9</t>
  </si>
  <si>
    <t>Column10</t>
  </si>
  <si>
    <t>Column11</t>
  </si>
  <si>
    <t>Column2</t>
  </si>
  <si>
    <t>Column3</t>
  </si>
  <si>
    <t>a</t>
  </si>
  <si>
    <t>G 2010</t>
  </si>
  <si>
    <t>PRICE</t>
  </si>
  <si>
    <t>FREEBIES</t>
  </si>
  <si>
    <t>Computer Basic Set</t>
  </si>
  <si>
    <t>Action Cam</t>
  </si>
  <si>
    <t>7 Laptop Freebies</t>
  </si>
  <si>
    <t>7 LBC Freebies</t>
  </si>
  <si>
    <t>Keyboard &amp; Mouse</t>
  </si>
  <si>
    <t>Powercord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</si>
</sst>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2" fillId="0" borderId="0" xfId="0" applyFont="1" applyAlignment="1">
      <alignment vertical="top"/>
    </xf>
    <xf numFmtId="0" fontId="4" fillId="0" borderId="12" xfId="0" applyFont="1" applyBorder="1"/>
    <xf numFmtId="0" fontId="4" fillId="3" borderId="12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font>
        <b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6" totalsRowShown="0" dataDxfId="55">
  <autoFilter ref="B2:H116" xr:uid="{D7793D7E-998E-4340-B665-58A624CA35C1}"/>
  <tableColumns count="7">
    <tableColumn id="1" xr3:uid="{56F98167-A797-429F-9D5B-36A31BD611C6}" name="ID" dataDxfId="54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53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52">
      <calculatedColumnFormula array="1">_xlfn._xlws.FILTER(_TBL_INVENTORY_TYPE[NAME], TRUE, "NO DATA")</calculatedColumnFormula>
    </tableColumn>
    <tableColumn id="4" xr3:uid="{02050A77-D5F0-4668-A774-8302CA0A05E5}" name="BRAND" dataDxfId="51">
      <calculatedColumnFormula array="1">_TBL_INVENTORY_TYPE[NAME]</calculatedColumnFormula>
    </tableColumn>
    <tableColumn id="5" xr3:uid="{D579966A-DEF4-4F23-9EB0-F455C229761E}" name="CODE" dataDxfId="50"/>
    <tableColumn id="7" xr3:uid="{8FE9C4CC-BA2B-4D29-9D5C-62A59FD184A3}" name="VARIANT" dataDxfId="49"/>
    <tableColumn id="6" xr3:uid="{BAEB2A07-6602-4B05-9C73-7A790A4A0E22}" name="SPECS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L207" totalsRowShown="0">
  <autoFilter ref="B2:L207" xr:uid="{32742F3E-8295-4972-A579-BAB05142984A}"/>
  <tableColumns count="11">
    <tableColumn id="1" xr3:uid="{0656624A-87C3-4763-8289-AB5450AA2A7F}" name="ID"/>
    <tableColumn id="2" xr3:uid="{7D24E016-805D-4535-94C3-7C80F76EA37C}" name="PRODUCT NAME" dataDxfId="47"/>
    <tableColumn id="3" xr3:uid="{D6F08869-9A50-45CB-87E3-8E34E8601979}" name="DEFAULT PRICE" dataDxfId="46"/>
    <tableColumn id="4" xr3:uid="{2B277F88-04F6-45B4-99FE-4FB2DEB3BD48}" name="Column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5" xr3:uid="{BD4C4A0C-697F-4E81-A8F5-6C607DC63F57}" name="Column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6" xr3:uid="{9FF6D662-4FF1-447D-A818-E1DF9864F508}" name="Column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7" xr3:uid="{ABA8DD89-7923-4AA2-AE26-06072AC6B8D0}" name="Column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8" xr3:uid="{7B2A0FE6-9514-4A27-BCB6-7F127EBD2862}" name="Column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9" xr3:uid="{5A60086A-17CC-4661-A84A-081CE2E272EE}" name="Column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10" xr3:uid="{E92069C6-F5BA-4D86-BAAE-266764CB2B3B}" name="Column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1" xr3:uid="{34C129C3-B229-49DD-BD21-A1F520BA9B94}" name="Column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2D9804-D8AD-4AD4-8C2E-957CF00818B5}" name="_TBL_LAPTOP_MOVEMENTS" displayName="_TBL_LAPTOP_MOVEMENTS" ref="B2:D20" totalsRowShown="0">
  <autoFilter ref="B2:D20" xr:uid="{98C0A425-CE29-4DB2-AAD2-B84190724DC2}"/>
  <tableColumns count="3">
    <tableColumn id="1" xr3:uid="{D27DBEB9-266B-40F4-B9DF-3188B93285C9}" name="ID"/>
    <tableColumn id="2" xr3:uid="{50AFB968-B9E2-4EF5-9B22-796BF601A946}" name="NAME"/>
    <tableColumn id="3" xr3:uid="{137890CD-C5F1-4F9F-BB19-B91E3F1D8C3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K31" totalsRowShown="0" headerRowDxfId="45" dataDxfId="43" headerRowBorderDxfId="44" tableBorderDxfId="42" totalsRowBorderDxfId="41">
  <autoFilter ref="B2:K31" xr:uid="{27BD5B1B-DBD6-4D7D-B660-C8A0AB832FA9}"/>
  <tableColumns count="10">
    <tableColumn id="1" xr3:uid="{7436F674-F68B-4607-8BF6-E1495AFBF453}" name="FREEBIES SET ID" dataDxfId="40"/>
    <tableColumn id="2" xr3:uid="{C920ECEE-E736-4E62-8DFA-A29F851BF4AE}" name="INVENTORY ID" dataDxfId="39"/>
    <tableColumn id="3" xr3:uid="{9795F752-816A-4F1B-800E-C0FCD07DC089}" name="Column1" dataDxfId="3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1161A557-7053-476F-9D4F-1946F2024163}" name="Column2" dataDxfId="3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41E18BF6-7CB7-463D-82D1-AF0E122CE2CB}" name="Column3" dataDxfId="3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FCE1EA40-765B-44B1-9E30-4014BB8EEE8C}" name="Column4" dataDxfId="3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EE0C330D-4944-40E8-90E0-F1609EE60CC0}" name="Column5" dataDxfId="3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50C6CDD3-769C-4FFB-93E9-48210A4A9D32}" name="Column6" dataDxfId="3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9B3DDB39-DEBB-4EA9-AD5F-6AA03CEC726C}" name="Column7" dataDxfId="3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CFA4FF6F-30B2-4139-931F-B24333DE0F12}" name="Column8" dataDxfId="3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E19" totalsRowCount="1" dataDxfId="30">
  <autoFilter ref="B2:E18" xr:uid="{B3B6E215-0C9E-4DA0-8FC6-7755F7A591EC}"/>
  <tableColumns count="4">
    <tableColumn id="1" xr3:uid="{32F70E71-6A90-4834-8035-820929A63A88}" name="ID" totalsRowFunction="custom" dataDxfId="5" totalsRowDxfId="1">
      <totalsRowFormula>_xlfn.CONCAT("COUNT: ", SUBTOTAL(103,_TBL_FREEBIES_SET[ID]))</totalsRowFormula>
    </tableColumn>
    <tableColumn id="2" xr3:uid="{ACE17F3B-3F5B-4373-B364-E484DCAEA00C}" name="FREEBIES NAME" dataDxfId="4" totalsRowDxfId="0"/>
    <tableColumn id="3" xr3:uid="{F94F3B7C-43FB-401D-946C-911DC6084C25}" name="PRICE" dataDxfId="3"/>
    <tableColumn id="4" xr3:uid="{18E71263-B447-41B8-A307-55E11D217F5C}" name="TYP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79148F-E788-4006-B281-353E6926302E}" name="_TBL_ADD_ONS_CATALOG" displayName="_TBL_ADD_ONS_CATALOG" ref="B2:K33" totalsRowShown="0" headerRowDxfId="29" dataDxfId="27" headerRowBorderDxfId="28" tableBorderDxfId="26" totalsRowBorderDxfId="25">
  <autoFilter ref="B2:K33" xr:uid="{88E544AB-3CB3-482C-9BD3-1D3E19963507}"/>
  <tableColumns count="10">
    <tableColumn id="1" xr3:uid="{DF7AE5B2-B349-4750-8C05-6054BE9F6491}" name="FREEBIES SET ID" dataDxfId="24"/>
    <tableColumn id="2" xr3:uid="{723F1318-26D9-4E82-9383-16B50864F76C}" name="INVENTORY ID" dataDxfId="23"/>
    <tableColumn id="3" xr3:uid="{FF8BAA1F-8484-4D05-A154-C6916BF5F8CB}" name="Column1" dataDxfId="2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E18A7404-24C0-40D0-958F-0154168E0004}" name="Column2" dataDxfId="2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12C153DC-3610-4EF4-B4F5-4136E729CEE2}" name="Column3" dataDxfId="2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03E57C53-410B-46A8-9FCB-493AA86E0AF0}" name="Column4" dataDxfId="1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A33D4DCC-6C69-4003-A6D4-346CFAF90733}" name="Column5" dataDxfId="1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E77AF6CC-8EBF-4EC3-9912-0C1A9B18038E}" name="Column6" dataDxfId="1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A9BE5BDC-5C88-4163-97AF-1958C37017B6}" name="Column7" dataDxfId="1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1D38A165-0B74-4C55-99A8-F97336A836A3}" name="Column8" dataDxfId="1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D83D7-F3CC-4F78-97FD-14011F90019A}" name="_TBL_ADD_ONS_SET" displayName="_TBL_ADD_ONS_SET" ref="B2:D12" totalsRowCount="1" dataDxfId="14">
  <autoFilter ref="B2:D11" xr:uid="{BB0AAB6B-835C-42D6-8D3B-7ED9003E59CC}"/>
  <tableColumns count="3">
    <tableColumn id="1" xr3:uid="{4726D4B0-ED2A-490F-9921-5D2CC8F88EBC}" name="ID" totalsRowFunction="custom" dataDxfId="13" totalsRowDxfId="12">
      <totalsRowFormula>_xlfn.CONCAT("COUNT: ", SUBTOTAL(103,_TBL_ADD_ONS_SET[ID]))</totalsRowFormula>
    </tableColumn>
    <tableColumn id="2" xr3:uid="{0E104AD5-A855-4A7B-ADC3-B84D30D2725D}" name="FREEBIES NAME" dataDxfId="11" totalsRowDxfId="10"/>
    <tableColumn id="4" xr3:uid="{99EFE178-8946-4C1A-90B3-C5DFBEC66E6E}" name="COST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8"/>
    <tableColumn id="3" xr3:uid="{28FE780F-BBE9-4B58-AD37-87DA8E77F97E}" name="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7"/>
    <tableColumn id="3" xr3:uid="{EF23B0B5-69D7-4593-BCD3-1E27223DDFEC}" name="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6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6"/>
  <sheetViews>
    <sheetView topLeftCell="B37" zoomScale="57" zoomScaleNormal="57" workbookViewId="0">
      <selection activeCell="L23" sqref="L23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1:8" x14ac:dyDescent="0.25">
      <c r="B1" s="26" t="s">
        <v>5</v>
      </c>
      <c r="C1" s="26"/>
      <c r="D1" s="26"/>
      <c r="E1" s="26"/>
      <c r="F1" s="26"/>
      <c r="G1" s="26"/>
    </row>
    <row r="2" spans="1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1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1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1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1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1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1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1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1:8" x14ac:dyDescent="0.25">
      <c r="B10" s="4">
        <v>8</v>
      </c>
      <c r="C10" s="1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1:8" x14ac:dyDescent="0.25">
      <c r="B11" s="4">
        <v>9</v>
      </c>
      <c r="C11" s="1" t="str">
        <f>_xlfn.TEXTJOIN(" ", TRUE, _TBL_INVENTORY[[#This Row],[BRAND]], _TBL_INVENTORY[[#This Row],[CODE]], _TBL_INVENTORY[[#This Row],[VARIANT]], _TBL_INVENTORY[[#This Row],[SPECS]])</f>
        <v>ACER REGULAR 4 / 16</v>
      </c>
      <c r="D11" s="8" t="s">
        <v>4</v>
      </c>
      <c r="E11" s="1" t="s">
        <v>12</v>
      </c>
      <c r="F11" s="1"/>
      <c r="G11" s="1" t="s">
        <v>34</v>
      </c>
      <c r="H11" s="9" t="s">
        <v>31</v>
      </c>
    </row>
    <row r="12" spans="1:8" x14ac:dyDescent="0.25">
      <c r="A12" t="s">
        <v>183</v>
      </c>
      <c r="B12" s="4">
        <v>10</v>
      </c>
      <c r="C12" s="1" t="str">
        <f>_xlfn.TEXTJOIN(" ", TRUE, _TBL_INVENTORY[[#This Row],[BRAND]], _TBL_INVENTORY[[#This Row],[CODE]], _TBL_INVENTORY[[#This Row],[VARIANT]], _TBL_INVENTORY[[#This Row],[SPECS]])</f>
        <v>ASUS REGULAR 4 / 16</v>
      </c>
      <c r="D12" s="8" t="s">
        <v>4</v>
      </c>
      <c r="E12" s="1" t="s">
        <v>13</v>
      </c>
      <c r="F12" s="1"/>
      <c r="G12" s="1" t="s">
        <v>34</v>
      </c>
      <c r="H12" s="9" t="s">
        <v>31</v>
      </c>
    </row>
    <row r="13" spans="1:8" x14ac:dyDescent="0.25">
      <c r="B13" s="4">
        <v>11</v>
      </c>
      <c r="C13" s="1" t="str">
        <f>_xlfn.TEXTJOIN(" ", TRUE, _TBL_INVENTORY[[#This Row],[BRAND]], _TBL_INVENTORY[[#This Row],[CODE]], _TBL_INVENTORY[[#This Row],[VARIANT]], _TBL_INVENTORY[[#This Row],[SPECS]])</f>
        <v>ASUS REGULAR 4 / 32</v>
      </c>
      <c r="D13" s="8" t="s">
        <v>4</v>
      </c>
      <c r="E13" s="1" t="s">
        <v>13</v>
      </c>
      <c r="F13" s="1"/>
      <c r="G13" s="1" t="s">
        <v>34</v>
      </c>
      <c r="H13" s="9" t="s">
        <v>33</v>
      </c>
    </row>
    <row r="14" spans="1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HP TOUCHSCREEN 4 / 16</v>
      </c>
      <c r="D14" s="8" t="s">
        <v>4</v>
      </c>
      <c r="E14" s="1" t="s">
        <v>15</v>
      </c>
      <c r="F14" s="1"/>
      <c r="G14" s="1" t="s">
        <v>35</v>
      </c>
      <c r="H14" s="9" t="s">
        <v>31</v>
      </c>
    </row>
    <row r="15" spans="1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HP TOUCHSCREEN 4 / 32</v>
      </c>
      <c r="D15" s="8" t="s">
        <v>4</v>
      </c>
      <c r="E15" s="1" t="s">
        <v>15</v>
      </c>
      <c r="F15" s="1"/>
      <c r="G15" s="1" t="s">
        <v>35</v>
      </c>
      <c r="H15" s="9" t="s">
        <v>33</v>
      </c>
    </row>
    <row r="16" spans="1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DELL TOUCHSCREEN 4 / 16</v>
      </c>
      <c r="D16" s="8" t="s">
        <v>4</v>
      </c>
      <c r="E16" s="1" t="s">
        <v>14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DELL TOUCHSCREEN 4 / 32</v>
      </c>
      <c r="D17" s="8" t="s">
        <v>4</v>
      </c>
      <c r="E17" s="1" t="s">
        <v>14</v>
      </c>
      <c r="F17" s="1"/>
      <c r="G17" s="1" t="s">
        <v>35</v>
      </c>
      <c r="H17" s="9" t="s">
        <v>33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ACER TOUCHSCREEN 4 / 32</v>
      </c>
      <c r="D18" s="8" t="s">
        <v>4</v>
      </c>
      <c r="E18" s="1" t="s">
        <v>12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ACER TOUCHSCREEN 4 / 16</v>
      </c>
      <c r="D19" s="8" t="s">
        <v>4</v>
      </c>
      <c r="E19" s="1" t="s">
        <v>12</v>
      </c>
      <c r="F19" s="1"/>
      <c r="G19" s="1" t="s">
        <v>35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LENOVO TOUCHSCREEN 4 / 16</v>
      </c>
      <c r="D20" s="8" t="s">
        <v>4</v>
      </c>
      <c r="E20" s="1" t="s">
        <v>16</v>
      </c>
      <c r="F20" s="1"/>
      <c r="G20" s="1" t="s">
        <v>35</v>
      </c>
      <c r="H20" s="9" t="s">
        <v>31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CTL TOUCHSCREEN 4 / 32</v>
      </c>
      <c r="D21" s="8" t="s">
        <v>4</v>
      </c>
      <c r="E21" s="1" t="s">
        <v>44</v>
      </c>
      <c r="F21" s="1"/>
      <c r="G21" s="1" t="s">
        <v>35</v>
      </c>
      <c r="H21" s="9" t="s">
        <v>33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DELL 14' 4 / 16</v>
      </c>
      <c r="D22" s="8" t="s">
        <v>4</v>
      </c>
      <c r="E22" s="1" t="s">
        <v>14</v>
      </c>
      <c r="F22" s="1"/>
      <c r="G22" s="1" t="s">
        <v>36</v>
      </c>
      <c r="H22" s="9" t="s">
        <v>31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2 / 16</v>
      </c>
      <c r="D23" s="8" t="s">
        <v>4</v>
      </c>
      <c r="E23" s="1" t="s">
        <v>15</v>
      </c>
      <c r="F23" s="1"/>
      <c r="G23" s="1" t="s">
        <v>36</v>
      </c>
      <c r="H23" s="9" t="s">
        <v>32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4 / 16</v>
      </c>
      <c r="D24" s="8" t="s">
        <v>4</v>
      </c>
      <c r="E24" s="1" t="s">
        <v>15</v>
      </c>
      <c r="F24" s="1"/>
      <c r="G24" s="1" t="s">
        <v>36</v>
      </c>
      <c r="H24" s="9" t="s">
        <v>31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HP 14' 4 / 32</v>
      </c>
      <c r="D25" s="8" t="s">
        <v>4</v>
      </c>
      <c r="E25" s="1" t="s">
        <v>15</v>
      </c>
      <c r="F25" s="1"/>
      <c r="G25" s="1" t="s">
        <v>36</v>
      </c>
      <c r="H25" s="9" t="s">
        <v>33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HP 14' 4 / 64</v>
      </c>
      <c r="D26" s="8" t="s">
        <v>4</v>
      </c>
      <c r="E26" s="1" t="s">
        <v>15</v>
      </c>
      <c r="F26" s="1"/>
      <c r="G26" s="1" t="s">
        <v>36</v>
      </c>
      <c r="H26" s="9" t="s">
        <v>45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HP 14' 8 / 32</v>
      </c>
      <c r="D27" s="8" t="s">
        <v>4</v>
      </c>
      <c r="E27" s="1" t="s">
        <v>15</v>
      </c>
      <c r="F27" s="1"/>
      <c r="G27" s="1" t="s">
        <v>36</v>
      </c>
      <c r="H27" s="9" t="s">
        <v>46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ACER 14' 2 / 16</v>
      </c>
      <c r="D28" s="8" t="s">
        <v>4</v>
      </c>
      <c r="E28" s="1" t="s">
        <v>12</v>
      </c>
      <c r="F28" s="1"/>
      <c r="G28" s="1" t="s">
        <v>36</v>
      </c>
      <c r="H28" s="9" t="s">
        <v>32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ACER 14' 4 / 16</v>
      </c>
      <c r="D29" s="8" t="s">
        <v>4</v>
      </c>
      <c r="E29" s="1" t="s">
        <v>12</v>
      </c>
      <c r="F29" s="1"/>
      <c r="G29" s="1" t="s">
        <v>36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ASUS 14' 2 / 16</v>
      </c>
      <c r="D30" s="8" t="s">
        <v>4</v>
      </c>
      <c r="E30" s="1" t="s">
        <v>13</v>
      </c>
      <c r="F30" s="1"/>
      <c r="G30" s="1" t="s">
        <v>36</v>
      </c>
      <c r="H30" s="9" t="s">
        <v>32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LENOVO 14' 4 / 16</v>
      </c>
      <c r="D31" s="8" t="s">
        <v>4</v>
      </c>
      <c r="E31" s="1" t="s">
        <v>16</v>
      </c>
      <c r="F31" s="1"/>
      <c r="G31" s="1" t="s">
        <v>36</v>
      </c>
      <c r="H31" s="9" t="s">
        <v>31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DELL TOUCH &amp; FLIP 4 / 16</v>
      </c>
      <c r="D32" s="8" t="s">
        <v>4</v>
      </c>
      <c r="E32" s="1" t="s">
        <v>14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DELL TOUCH &amp; FLIP 4 / 32</v>
      </c>
      <c r="D33" s="8" t="s">
        <v>4</v>
      </c>
      <c r="E33" s="1" t="s">
        <v>14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DELL TOUCH &amp; FLIP 8 / 128</v>
      </c>
      <c r="D34" s="8" t="s">
        <v>4</v>
      </c>
      <c r="E34" s="1" t="s">
        <v>14</v>
      </c>
      <c r="F34" s="1"/>
      <c r="G34" s="1" t="s">
        <v>37</v>
      </c>
      <c r="H34" s="9" t="s">
        <v>38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ACER TOUCH &amp; FLIP 4 / 16</v>
      </c>
      <c r="D35" s="8" t="s">
        <v>4</v>
      </c>
      <c r="E35" s="1" t="s">
        <v>12</v>
      </c>
      <c r="F35" s="1"/>
      <c r="G35" s="1" t="s">
        <v>37</v>
      </c>
      <c r="H35" s="9" t="s">
        <v>31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ACER TOUCH &amp; FLIP 4 / 32</v>
      </c>
      <c r="D36" s="8" t="s">
        <v>4</v>
      </c>
      <c r="E36" s="1" t="s">
        <v>12</v>
      </c>
      <c r="F36" s="1"/>
      <c r="G36" s="1" t="s">
        <v>37</v>
      </c>
      <c r="H36" s="9" t="s">
        <v>33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LENOVO TOUCH &amp; FLIP 4 / 16</v>
      </c>
      <c r="D37" s="8" t="s">
        <v>4</v>
      </c>
      <c r="E37" s="1" t="s">
        <v>16</v>
      </c>
      <c r="F37" s="1"/>
      <c r="G37" s="1" t="s">
        <v>37</v>
      </c>
      <c r="H37" s="9" t="s">
        <v>31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LENOVO TOUCH &amp; FLIP 4 / 32</v>
      </c>
      <c r="D38" s="8" t="s">
        <v>4</v>
      </c>
      <c r="E38" s="1" t="s">
        <v>16</v>
      </c>
      <c r="F38" s="1"/>
      <c r="G38" s="1" t="s">
        <v>37</v>
      </c>
      <c r="H38" s="9" t="s">
        <v>33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LENOVO TOUCH &amp; FLIP 4 / 128</v>
      </c>
      <c r="D39" s="8" t="s">
        <v>4</v>
      </c>
      <c r="E39" s="1" t="s">
        <v>16</v>
      </c>
      <c r="F39" s="1"/>
      <c r="G39" s="1" t="s">
        <v>37</v>
      </c>
      <c r="H39" s="9" t="s">
        <v>47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HP TOUCH &amp; FLIP 4 / 32</v>
      </c>
      <c r="D40" s="8" t="s">
        <v>4</v>
      </c>
      <c r="E40" s="1" t="s">
        <v>15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HP TOUCH &amp; FLIP 4 / 128</v>
      </c>
      <c r="D41" s="8" t="s">
        <v>4</v>
      </c>
      <c r="E41" s="1" t="s">
        <v>15</v>
      </c>
      <c r="F41" s="1"/>
      <c r="G41" s="1" t="s">
        <v>37</v>
      </c>
      <c r="H41" s="9" t="s">
        <v>47</v>
      </c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ASUS TOUCH &amp; FLIP 4 / 32</v>
      </c>
      <c r="D42" s="8" t="s">
        <v>4</v>
      </c>
      <c r="E42" s="1" t="s">
        <v>13</v>
      </c>
      <c r="F42" s="1"/>
      <c r="G42" s="1" t="s">
        <v>37</v>
      </c>
      <c r="H42" s="9" t="s">
        <v>33</v>
      </c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CTL TOUCH &amp; FLIP 4 / 32</v>
      </c>
      <c r="D43" s="8" t="s">
        <v>4</v>
      </c>
      <c r="E43" s="1" t="s">
        <v>44</v>
      </c>
      <c r="F43" s="1"/>
      <c r="G43" s="1" t="s">
        <v>37</v>
      </c>
      <c r="H43" s="9" t="s">
        <v>33</v>
      </c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Macbook Intel i3</v>
      </c>
      <c r="D44" s="8" t="s">
        <v>4</v>
      </c>
      <c r="E44" s="1" t="s">
        <v>48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Macbook Intel i5</v>
      </c>
      <c r="D45" s="8" t="s">
        <v>4</v>
      </c>
      <c r="E45" s="1" t="s">
        <v>48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Fujitsu</v>
      </c>
      <c r="D46" s="8" t="s">
        <v>4</v>
      </c>
      <c r="E46" s="1" t="s">
        <v>49</v>
      </c>
      <c r="F46" s="1"/>
      <c r="G46" s="1"/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DELL Intel i3</v>
      </c>
      <c r="D47" s="8" t="s">
        <v>4</v>
      </c>
      <c r="E47" s="1" t="s">
        <v>14</v>
      </c>
      <c r="F47" s="1"/>
      <c r="G47" s="1" t="s">
        <v>39</v>
      </c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DELL Intel i5</v>
      </c>
      <c r="D48" s="8" t="s">
        <v>4</v>
      </c>
      <c r="E48" s="1" t="s">
        <v>14</v>
      </c>
      <c r="F48" s="1"/>
      <c r="G48" s="1" t="s">
        <v>40</v>
      </c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DELL Intel i7</v>
      </c>
      <c r="D49" s="8" t="s">
        <v>4</v>
      </c>
      <c r="E49" s="1" t="s">
        <v>14</v>
      </c>
      <c r="F49" s="1"/>
      <c r="G49" s="1" t="s">
        <v>53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Avgo</v>
      </c>
      <c r="D50" s="8" t="s">
        <v>4</v>
      </c>
      <c r="E50" s="1" t="s">
        <v>50</v>
      </c>
      <c r="F50" s="1"/>
      <c r="G50" s="1"/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Toshiba</v>
      </c>
      <c r="D51" s="8" t="s">
        <v>4</v>
      </c>
      <c r="E51" s="1" t="s">
        <v>51</v>
      </c>
      <c r="F51" s="1"/>
      <c r="G51" s="1"/>
      <c r="H51" s="9"/>
    </row>
    <row r="52" spans="2:8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LENOVO Intel i3</v>
      </c>
      <c r="D52" s="8" t="s">
        <v>4</v>
      </c>
      <c r="E52" s="1" t="s">
        <v>16</v>
      </c>
      <c r="F52" s="1"/>
      <c r="G52" s="1" t="s">
        <v>39</v>
      </c>
      <c r="H52" s="9"/>
    </row>
    <row r="53" spans="2:8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LENOVO Intel i5</v>
      </c>
      <c r="D53" s="8" t="s">
        <v>4</v>
      </c>
      <c r="E53" s="1" t="s">
        <v>16</v>
      </c>
      <c r="F53" s="1"/>
      <c r="G53" s="1" t="s">
        <v>40</v>
      </c>
      <c r="H53" s="9"/>
    </row>
    <row r="54" spans="2:8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Nec</v>
      </c>
      <c r="D54" s="8" t="s">
        <v>4</v>
      </c>
      <c r="E54" s="1" t="s">
        <v>52</v>
      </c>
      <c r="F54" s="1"/>
      <c r="G54" s="1"/>
      <c r="H54" s="9"/>
    </row>
    <row r="55" spans="2:8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Computer Table</v>
      </c>
      <c r="D55" s="8" t="s">
        <v>112</v>
      </c>
      <c r="E55" s="1"/>
      <c r="F55" s="1" t="s">
        <v>54</v>
      </c>
      <c r="G55" s="1"/>
      <c r="H55" s="9"/>
    </row>
    <row r="56" spans="2:8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Keyboard/Mouse</v>
      </c>
      <c r="D56" s="8" t="s">
        <v>112</v>
      </c>
      <c r="E56" s="1"/>
      <c r="F56" s="1" t="s">
        <v>55</v>
      </c>
      <c r="G56" s="1"/>
      <c r="H56" s="9"/>
    </row>
    <row r="57" spans="2:8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Large Mouse pad</v>
      </c>
      <c r="D57" s="8" t="s">
        <v>112</v>
      </c>
      <c r="E57" s="1"/>
      <c r="F57" s="1" t="s">
        <v>56</v>
      </c>
      <c r="G57" s="1"/>
      <c r="H57" s="9"/>
    </row>
    <row r="58" spans="2:8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Wifi-dongle</v>
      </c>
      <c r="D58" s="8" t="s">
        <v>112</v>
      </c>
      <c r="E58" s="1"/>
      <c r="F58" s="1" t="s">
        <v>57</v>
      </c>
      <c r="G58" s="1"/>
      <c r="H58" s="9"/>
    </row>
    <row r="59" spans="2:8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Speaker</v>
      </c>
      <c r="D59" s="8" t="s">
        <v>112</v>
      </c>
      <c r="E59" s="1"/>
      <c r="F59" s="1" t="s">
        <v>58</v>
      </c>
      <c r="G59" s="1"/>
      <c r="H59" s="9"/>
    </row>
    <row r="60" spans="2:8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Webcam</v>
      </c>
      <c r="D60" s="8" t="s">
        <v>112</v>
      </c>
      <c r="E60" s="1"/>
      <c r="F60" s="1" t="s">
        <v>59</v>
      </c>
      <c r="G60" s="1"/>
      <c r="H60" s="9"/>
    </row>
    <row r="61" spans="2:8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VGA</v>
      </c>
      <c r="D61" s="8" t="s">
        <v>112</v>
      </c>
      <c r="E61" s="1"/>
      <c r="F61" s="1" t="s">
        <v>60</v>
      </c>
      <c r="G61" s="1"/>
      <c r="H61" s="9"/>
    </row>
    <row r="62" spans="2:8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Power Cord</v>
      </c>
      <c r="D62" s="8" t="s">
        <v>112</v>
      </c>
      <c r="E62" s="1"/>
      <c r="F62" s="1" t="s">
        <v>61</v>
      </c>
      <c r="G62" s="1"/>
      <c r="H62" s="9"/>
    </row>
    <row r="63" spans="2:8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Laptop Table</v>
      </c>
      <c r="D63" s="8" t="s">
        <v>112</v>
      </c>
      <c r="E63" s="1"/>
      <c r="F63" s="1" t="s">
        <v>62</v>
      </c>
      <c r="G63" s="1"/>
      <c r="H63" s="9"/>
    </row>
    <row r="64" spans="2:8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Mouse</v>
      </c>
      <c r="D64" s="8" t="s">
        <v>112</v>
      </c>
      <c r="E64" s="1"/>
      <c r="F64" s="1" t="s">
        <v>63</v>
      </c>
      <c r="G64" s="1"/>
      <c r="H64" s="9"/>
    </row>
    <row r="65" spans="2:8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Mouse Pad</v>
      </c>
      <c r="D65" s="8" t="s">
        <v>112</v>
      </c>
      <c r="E65" s="1"/>
      <c r="F65" s="1" t="s">
        <v>64</v>
      </c>
      <c r="G65" s="1"/>
      <c r="H65" s="9"/>
    </row>
    <row r="66" spans="2:8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P47 Headphone</v>
      </c>
      <c r="D66" s="8" t="s">
        <v>112</v>
      </c>
      <c r="E66" s="1"/>
      <c r="F66" s="1" t="s">
        <v>65</v>
      </c>
      <c r="G66" s="1"/>
      <c r="H66" s="9"/>
    </row>
    <row r="67" spans="2:8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Laptop Stand</v>
      </c>
      <c r="D67" s="8" t="s">
        <v>112</v>
      </c>
      <c r="E67" s="1"/>
      <c r="F67" s="1" t="s">
        <v>66</v>
      </c>
      <c r="G67" s="1"/>
      <c r="H67" s="9"/>
    </row>
    <row r="68" spans="2:8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Laptop Brush</v>
      </c>
      <c r="D68" s="8" t="s">
        <v>112</v>
      </c>
      <c r="E68" s="1"/>
      <c r="F68" s="1" t="s">
        <v>67</v>
      </c>
      <c r="G68" s="1"/>
      <c r="H68" s="9"/>
    </row>
    <row r="69" spans="2:8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Laptop Bag</v>
      </c>
      <c r="D69" s="8" t="s">
        <v>112</v>
      </c>
      <c r="E69" s="1"/>
      <c r="F69" s="1" t="s">
        <v>68</v>
      </c>
      <c r="G69" s="1"/>
      <c r="H69" s="9"/>
    </row>
    <row r="70" spans="2:8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Stylus Pen</v>
      </c>
      <c r="D70" s="8" t="s">
        <v>112</v>
      </c>
      <c r="E70" s="1"/>
      <c r="F70" s="1" t="s">
        <v>69</v>
      </c>
      <c r="G70" s="1"/>
      <c r="H70" s="9"/>
    </row>
    <row r="71" spans="2:8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SD Card</v>
      </c>
      <c r="D71" s="8" t="s">
        <v>112</v>
      </c>
      <c r="E71" s="1"/>
      <c r="F71" s="1" t="s">
        <v>70</v>
      </c>
      <c r="G71" s="1"/>
      <c r="H71" s="9"/>
    </row>
    <row r="72" spans="2:8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Mic Stand</v>
      </c>
      <c r="D72" s="8" t="s">
        <v>112</v>
      </c>
      <c r="E72" s="1"/>
      <c r="F72" s="1" t="s">
        <v>71</v>
      </c>
      <c r="G72" s="1"/>
      <c r="H72" s="9"/>
    </row>
    <row r="73" spans="2:8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B. Keyboard/M.</v>
      </c>
      <c r="D73" s="8" t="s">
        <v>112</v>
      </c>
      <c r="E73" s="1"/>
      <c r="F73" s="1" t="s">
        <v>72</v>
      </c>
      <c r="G73" s="1"/>
      <c r="H73" s="9"/>
    </row>
    <row r="74" spans="2:8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AVR</v>
      </c>
      <c r="D74" s="8" t="s">
        <v>112</v>
      </c>
      <c r="E74" s="1"/>
      <c r="F74" s="1" t="s">
        <v>73</v>
      </c>
      <c r="G74" s="1"/>
      <c r="H74" s="9"/>
    </row>
    <row r="75" spans="2:8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S.Earphones</v>
      </c>
      <c r="D75" s="8" t="s">
        <v>112</v>
      </c>
      <c r="E75" s="1"/>
      <c r="F75" s="1" t="s">
        <v>74</v>
      </c>
      <c r="G75" s="1"/>
      <c r="H75" s="9"/>
    </row>
    <row r="76" spans="2:8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Powerbank</v>
      </c>
      <c r="D76" s="8" t="s">
        <v>112</v>
      </c>
      <c r="E76" s="1"/>
      <c r="F76" s="1" t="s">
        <v>75</v>
      </c>
      <c r="G76" s="1"/>
      <c r="H76" s="9"/>
    </row>
    <row r="77" spans="2:8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Cool Pad</v>
      </c>
      <c r="D77" s="8" t="s">
        <v>112</v>
      </c>
      <c r="E77" s="1"/>
      <c r="F77" s="1" t="s">
        <v>76</v>
      </c>
      <c r="G77" s="1"/>
      <c r="H77" s="9"/>
    </row>
    <row r="78" spans="2:8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Vacuum Cleaner</v>
      </c>
      <c r="D78" s="8" t="s">
        <v>112</v>
      </c>
      <c r="E78" s="1"/>
      <c r="F78" s="1" t="s">
        <v>77</v>
      </c>
      <c r="G78" s="1"/>
      <c r="H78" s="9"/>
    </row>
    <row r="79" spans="2:8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S.Neckband</v>
      </c>
      <c r="D79" s="8" t="s">
        <v>112</v>
      </c>
      <c r="E79" s="1"/>
      <c r="F79" s="1" t="s">
        <v>78</v>
      </c>
      <c r="G79" s="1"/>
      <c r="H79" s="9"/>
    </row>
    <row r="80" spans="2:8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Selfie Stick</v>
      </c>
      <c r="D80" s="8" t="s">
        <v>112</v>
      </c>
      <c r="E80" s="1"/>
      <c r="F80" s="1" t="s">
        <v>79</v>
      </c>
      <c r="G80" s="1"/>
      <c r="H80" s="9"/>
    </row>
    <row r="81" spans="2:8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W.Speaker B.</v>
      </c>
      <c r="D81" s="8" t="s">
        <v>112</v>
      </c>
      <c r="E81" s="1"/>
      <c r="F81" s="1" t="s">
        <v>80</v>
      </c>
      <c r="G81" s="1"/>
      <c r="H81" s="9"/>
    </row>
    <row r="82" spans="2:8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Micro Stand</v>
      </c>
      <c r="D82" s="8" t="s">
        <v>112</v>
      </c>
      <c r="E82" s="1"/>
      <c r="F82" s="1" t="s">
        <v>81</v>
      </c>
      <c r="G82" s="1"/>
      <c r="H82" s="9"/>
    </row>
    <row r="83" spans="2:8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Extra Base Sony</v>
      </c>
      <c r="D83" s="8" t="s">
        <v>112</v>
      </c>
      <c r="E83" s="1"/>
      <c r="F83" s="1" t="s">
        <v>82</v>
      </c>
      <c r="G83" s="1"/>
      <c r="H83" s="9"/>
    </row>
    <row r="84" spans="2:8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Card Reader</v>
      </c>
      <c r="D84" s="8" t="s">
        <v>112</v>
      </c>
      <c r="E84" s="1"/>
      <c r="F84" s="1" t="s">
        <v>83</v>
      </c>
      <c r="G84" s="1"/>
      <c r="H84" s="9"/>
    </row>
    <row r="85" spans="2:8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TV Box</v>
      </c>
      <c r="D85" s="8" t="s">
        <v>112</v>
      </c>
      <c r="E85" s="1"/>
      <c r="F85" s="1" t="s">
        <v>84</v>
      </c>
      <c r="G85" s="1"/>
      <c r="H85" s="9"/>
    </row>
    <row r="86" spans="2:8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Dynamic S.</v>
      </c>
      <c r="D86" s="8" t="s">
        <v>112</v>
      </c>
      <c r="E86" s="1"/>
      <c r="F86" s="1" t="s">
        <v>85</v>
      </c>
      <c r="G86" s="1"/>
      <c r="H86" s="9"/>
    </row>
    <row r="87" spans="2:8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I Karaoke Box Big</v>
      </c>
      <c r="D87" s="8" t="s">
        <v>112</v>
      </c>
      <c r="E87" s="1"/>
      <c r="F87" s="1" t="s">
        <v>86</v>
      </c>
      <c r="G87" s="1"/>
      <c r="H87" s="9"/>
    </row>
    <row r="88" spans="2:8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I Karaoke Box Small</v>
      </c>
      <c r="D88" s="8" t="s">
        <v>112</v>
      </c>
      <c r="E88" s="1"/>
      <c r="F88" s="1" t="s">
        <v>87</v>
      </c>
      <c r="G88" s="1"/>
      <c r="H88" s="9"/>
    </row>
    <row r="89" spans="2:8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Oudio Bop 12.5</v>
      </c>
      <c r="D89" s="8" t="s">
        <v>112</v>
      </c>
      <c r="E89" s="1"/>
      <c r="F89" s="1" t="s">
        <v>88</v>
      </c>
      <c r="G89" s="1"/>
      <c r="H89" s="9"/>
    </row>
    <row r="90" spans="2:8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Oudio Bop 8.5x3</v>
      </c>
      <c r="D90" s="8" t="s">
        <v>112</v>
      </c>
      <c r="E90" s="1"/>
      <c r="F90" s="1" t="s">
        <v>89</v>
      </c>
      <c r="G90" s="1"/>
      <c r="H90" s="9"/>
    </row>
    <row r="91" spans="2:8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Oudio Bop 8.5x2</v>
      </c>
      <c r="D91" s="8" t="s">
        <v>112</v>
      </c>
      <c r="E91" s="1"/>
      <c r="F91" s="1" t="s">
        <v>90</v>
      </c>
      <c r="G91" s="1"/>
      <c r="H91" s="9"/>
    </row>
    <row r="92" spans="2:8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Big Box</v>
      </c>
      <c r="D92" s="8" t="s">
        <v>112</v>
      </c>
      <c r="E92" s="1"/>
      <c r="F92" s="1" t="s">
        <v>91</v>
      </c>
      <c r="G92" s="1"/>
      <c r="H92" s="9"/>
    </row>
    <row r="93" spans="2:8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Small Box</v>
      </c>
      <c r="D93" s="8" t="s">
        <v>112</v>
      </c>
      <c r="E93" s="1"/>
      <c r="F93" s="1" t="s">
        <v>92</v>
      </c>
      <c r="G93" s="1"/>
      <c r="H93" s="9"/>
    </row>
    <row r="94" spans="2:8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Echo Bag</v>
      </c>
      <c r="D94" s="8" t="s">
        <v>112</v>
      </c>
      <c r="E94" s="1"/>
      <c r="F94" s="1" t="s">
        <v>93</v>
      </c>
      <c r="G94" s="1"/>
      <c r="H94" s="9"/>
    </row>
    <row r="95" spans="2:8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Paper Cutter</v>
      </c>
      <c r="D95" s="8" t="s">
        <v>112</v>
      </c>
      <c r="E95" s="1"/>
      <c r="F95" s="1" t="s">
        <v>94</v>
      </c>
      <c r="G95" s="1"/>
      <c r="H95" s="9"/>
    </row>
    <row r="96" spans="2:8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Laminator</v>
      </c>
      <c r="D96" s="8" t="s">
        <v>112</v>
      </c>
      <c r="E96" s="1"/>
      <c r="F96" s="1" t="s">
        <v>95</v>
      </c>
      <c r="G96" s="1"/>
      <c r="H96" s="9"/>
    </row>
    <row r="97" spans="2:8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1080p Sports Cam</v>
      </c>
      <c r="D97" s="8" t="s">
        <v>112</v>
      </c>
      <c r="E97" s="1"/>
      <c r="F97" s="1" t="s">
        <v>96</v>
      </c>
      <c r="G97" s="1"/>
      <c r="H97" s="9"/>
    </row>
    <row r="98" spans="2:8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Helmet</v>
      </c>
      <c r="D98" s="8" t="s">
        <v>112</v>
      </c>
      <c r="E98" s="1"/>
      <c r="F98" s="1" t="s">
        <v>97</v>
      </c>
      <c r="G98" s="1"/>
      <c r="H98" s="9"/>
    </row>
    <row r="99" spans="2:8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Cherry Mobile</v>
      </c>
      <c r="D99" s="8" t="s">
        <v>112</v>
      </c>
      <c r="E99" s="1"/>
      <c r="F99" s="1" t="s">
        <v>98</v>
      </c>
      <c r="G99" s="1"/>
      <c r="H99" s="9"/>
    </row>
    <row r="100" spans="2:8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Sytem Intel i5 4th Gen</v>
      </c>
      <c r="D100" s="8" t="s">
        <v>10</v>
      </c>
      <c r="E100" s="1"/>
      <c r="F100" s="1" t="s">
        <v>100</v>
      </c>
      <c r="G100" s="1" t="s">
        <v>40</v>
      </c>
      <c r="H100" s="9" t="s">
        <v>99</v>
      </c>
    </row>
    <row r="101" spans="2:8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System Ryzen 3</v>
      </c>
      <c r="D101" s="8" t="s">
        <v>10</v>
      </c>
      <c r="E101" s="1"/>
      <c r="F101" s="1" t="s">
        <v>101</v>
      </c>
      <c r="G101" s="1" t="s">
        <v>41</v>
      </c>
      <c r="H101" s="9"/>
    </row>
    <row r="102" spans="2:8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Monitor</v>
      </c>
      <c r="D102" s="8" t="s">
        <v>10</v>
      </c>
      <c r="E102" s="1"/>
      <c r="F102" s="1" t="s">
        <v>102</v>
      </c>
      <c r="G102" s="1"/>
      <c r="H102" s="9"/>
    </row>
    <row r="103" spans="2:8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TS 207</v>
      </c>
      <c r="D103" s="8" t="s">
        <v>104</v>
      </c>
      <c r="E103" s="1"/>
      <c r="F103" s="1" t="s">
        <v>106</v>
      </c>
      <c r="G103" s="1"/>
      <c r="H103" s="9"/>
    </row>
    <row r="104" spans="2:8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MG 2570 S</v>
      </c>
      <c r="D104" s="8" t="s">
        <v>104</v>
      </c>
      <c r="E104" s="1"/>
      <c r="F104" s="1" t="s">
        <v>108</v>
      </c>
      <c r="G104" s="1"/>
      <c r="H104" s="9"/>
    </row>
    <row r="105" spans="2:8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MG 3070 S</v>
      </c>
      <c r="D105" s="8" t="s">
        <v>104</v>
      </c>
      <c r="E105" s="1"/>
      <c r="F105" s="1" t="s">
        <v>107</v>
      </c>
      <c r="G105" s="1"/>
      <c r="H105" s="9"/>
    </row>
    <row r="106" spans="2:8" x14ac:dyDescent="0.25">
      <c r="B106" s="4">
        <v>104</v>
      </c>
      <c r="C106" s="1" t="str">
        <f>_xlfn.TEXTJOIN(" ", TRUE, _TBL_INVENTORY[[#This Row],[BRAND]], _TBL_INVENTORY[[#This Row],[CODE]], _TBL_INVENTORY[[#This Row],[VARIANT]], _TBL_INVENTORY[[#This Row],[SPECS]])</f>
        <v>G 2010</v>
      </c>
      <c r="D106" s="8" t="s">
        <v>104</v>
      </c>
      <c r="E106" s="1"/>
      <c r="F106" s="1" t="s">
        <v>184</v>
      </c>
      <c r="G106" s="1"/>
      <c r="H106" s="9"/>
    </row>
    <row r="107" spans="2:8" x14ac:dyDescent="0.25">
      <c r="B107" s="4">
        <v>105</v>
      </c>
      <c r="C107" t="str">
        <f>_xlfn.TEXTJOIN(" ", TRUE, _TBL_INVENTORY[[#This Row],[BRAND]], _TBL_INVENTORY[[#This Row],[CODE]], _TBL_INVENTORY[[#This Row],[VARIANT]], _TBL_INVENTORY[[#This Row],[SPECS]])</f>
        <v>G 2021</v>
      </c>
      <c r="D107" s="8" t="s">
        <v>104</v>
      </c>
      <c r="E107" s="1"/>
      <c r="F107" s="1" t="s">
        <v>109</v>
      </c>
      <c r="G107" s="1"/>
      <c r="H107" s="9"/>
    </row>
    <row r="108" spans="2:8" x14ac:dyDescent="0.25">
      <c r="B108" s="4">
        <v>106</v>
      </c>
      <c r="C108" t="str">
        <f>_xlfn.TEXTJOIN(" ", TRUE, _TBL_INVENTORY[[#This Row],[BRAND]], _TBL_INVENTORY[[#This Row],[CODE]], _TBL_INVENTORY[[#This Row],[VARIANT]], _TBL_INVENTORY[[#This Row],[SPECS]])</f>
        <v>L 121</v>
      </c>
      <c r="D108" s="8" t="s">
        <v>104</v>
      </c>
      <c r="E108" s="1"/>
      <c r="F108" s="1" t="s">
        <v>110</v>
      </c>
      <c r="G108" s="1"/>
      <c r="H108" s="9"/>
    </row>
    <row r="109" spans="2:8" x14ac:dyDescent="0.25">
      <c r="B109" s="4">
        <v>107</v>
      </c>
      <c r="C109" t="str">
        <f>_xlfn.TEXTJOIN(" ", TRUE, _TBL_INVENTORY[[#This Row],[BRAND]], _TBL_INVENTORY[[#This Row],[CODE]], _TBL_INVENTORY[[#This Row],[VARIANT]], _TBL_INVENTORY[[#This Row],[SPECS]])</f>
        <v>Brother 3420 W</v>
      </c>
      <c r="D109" s="8" t="s">
        <v>104</v>
      </c>
      <c r="E109" s="1"/>
      <c r="F109" s="1" t="s">
        <v>111</v>
      </c>
      <c r="G109" s="1"/>
      <c r="H109" s="9"/>
    </row>
    <row r="110" spans="2:8" x14ac:dyDescent="0.25">
      <c r="B110" s="4">
        <v>108</v>
      </c>
      <c r="C110" t="str">
        <f>_xlfn.TEXTJOIN(" ", TRUE, _TBL_INVENTORY[[#This Row],[BRAND]], _TBL_INVENTORY[[#This Row],[CODE]], _TBL_INVENTORY[[#This Row],[VARIANT]], _TBL_INVENTORY[[#This Row],[SPECS]])</f>
        <v>Charger</v>
      </c>
      <c r="D110" s="8" t="s">
        <v>113</v>
      </c>
      <c r="E110" s="1"/>
      <c r="F110" s="1" t="s">
        <v>113</v>
      </c>
      <c r="G110" s="1"/>
      <c r="H110" s="9"/>
    </row>
    <row r="111" spans="2:8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x14ac:dyDescent="0.25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8"/>
      <c r="E112" s="1"/>
      <c r="F112" s="1"/>
      <c r="G112" s="1"/>
      <c r="H112" s="9"/>
    </row>
    <row r="113" spans="2:8" x14ac:dyDescent="0.25">
      <c r="B113" s="4"/>
      <c r="C113" t="str">
        <f>_xlfn.TEXTJOIN(" ", TRUE, _TBL_INVENTORY[[#This Row],[BRAND]], _TBL_INVENTORY[[#This Row],[CODE]], _TBL_INVENTORY[[#This Row],[VARIANT]], _TBL_INVENTORY[[#This Row],[SPECS]])</f>
        <v/>
      </c>
      <c r="D113" s="8"/>
      <c r="E113" s="1"/>
      <c r="F113" s="1"/>
      <c r="G113" s="1"/>
      <c r="H113" s="9"/>
    </row>
    <row r="114" spans="2:8" x14ac:dyDescent="0.25">
      <c r="B114" s="4"/>
      <c r="C114" t="str">
        <f>_xlfn.TEXTJOIN(" ", TRUE, _TBL_INVENTORY[[#This Row],[BRAND]], _TBL_INVENTORY[[#This Row],[CODE]], _TBL_INVENTORY[[#This Row],[VARIANT]], _TBL_INVENTORY[[#This Row],[SPECS]])</f>
        <v/>
      </c>
      <c r="D114" s="8"/>
      <c r="E114" s="1"/>
      <c r="F114" s="1"/>
      <c r="G114" s="1"/>
      <c r="H114" s="9"/>
    </row>
    <row r="115" spans="2:8" x14ac:dyDescent="0.25">
      <c r="B115" s="4"/>
      <c r="C115" t="str">
        <f>_xlfn.TEXTJOIN(" ", TRUE, _TBL_INVENTORY[[#This Row],[BRAND]], _TBL_INVENTORY[[#This Row],[CODE]], _TBL_INVENTORY[[#This Row],[VARIANT]], _TBL_INVENTORY[[#This Row],[SPECS]])</f>
        <v/>
      </c>
      <c r="D115" s="8"/>
      <c r="E115" s="1"/>
      <c r="F115" s="1"/>
      <c r="G115" s="1"/>
      <c r="H115" s="9"/>
    </row>
    <row r="116" spans="2:8" ht="15.75" thickBot="1" x14ac:dyDescent="0.3">
      <c r="B116" s="4"/>
      <c r="C116" t="str">
        <f>_xlfn.TEXTJOIN(" ", TRUE, _TBL_INVENTORY[[#This Row],[BRAND]], _TBL_INVENTORY[[#This Row],[CODE]], _TBL_INVENTORY[[#This Row],[VARIANT]], _TBL_INVENTORY[[#This Row],[SPECS]])</f>
        <v/>
      </c>
      <c r="D116" s="10"/>
      <c r="E116" s="11"/>
      <c r="F116" s="11"/>
      <c r="G116" s="11"/>
      <c r="H116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6" xr:uid="{44BDB95B-5B4E-4673-9420-35482EF4C7E9}">
      <formula1>NAMES_INVENTORY_TYPE</formula1>
    </dataValidation>
    <dataValidation type="list" allowBlank="1" showInputMessage="1" showErrorMessage="1" sqref="E3:E116" xr:uid="{15CD93F5-EDDA-40BE-979F-372A7B92F62A}">
      <formula1>NAMES_BRAND</formula1>
    </dataValidation>
    <dataValidation type="list" allowBlank="1" showInputMessage="1" showErrorMessage="1" sqref="H3:H116" xr:uid="{E5A0D6AD-DEB7-4B21-BB88-E2B89E2DFEFD}">
      <formula1>NAMES_SPECS</formula1>
    </dataValidation>
    <dataValidation type="list" allowBlank="1" showInputMessage="1" showErrorMessage="1" sqref="G3:G116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M207"/>
  <sheetViews>
    <sheetView zoomScale="94" workbookViewId="0">
      <selection activeCell="M62" sqref="M62"/>
    </sheetView>
  </sheetViews>
  <sheetFormatPr defaultRowHeight="15" outlineLevelCol="1" x14ac:dyDescent="0.25"/>
  <cols>
    <col min="2" max="2" width="11" customWidth="1"/>
    <col min="3" max="3" width="34.28515625" style="23" customWidth="1"/>
    <col min="4" max="4" width="16.7109375" style="22" bestFit="1" customWidth="1"/>
    <col min="5" max="12" width="11.140625" hidden="1" customWidth="1" outlineLevel="1"/>
    <col min="13" max="13" width="9.140625" collapsed="1"/>
  </cols>
  <sheetData>
    <row r="2" spans="2:12" x14ac:dyDescent="0.25">
      <c r="B2" t="s">
        <v>0</v>
      </c>
      <c r="C2" s="23" t="s">
        <v>117</v>
      </c>
      <c r="D2" s="22" t="s">
        <v>118</v>
      </c>
      <c r="E2" t="s">
        <v>114</v>
      </c>
      <c r="F2" t="s">
        <v>115</v>
      </c>
      <c r="G2" t="s">
        <v>116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</row>
    <row r="3" spans="2:12" x14ac:dyDescent="0.25">
      <c r="B3">
        <v>1</v>
      </c>
      <c r="C3" s="23" t="s">
        <v>126</v>
      </c>
      <c r="D3" s="22">
        <v>3990</v>
      </c>
      <c r="E3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DELL REGULAR 2 / 16</v>
      </c>
      <c r="F3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/>
      </c>
      <c r="G3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/>
      </c>
      <c r="H3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/>
      </c>
      <c r="I3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J3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K3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L3" t="str" cm="1">
        <f t="array" ref="L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2" x14ac:dyDescent="0.25">
      <c r="B4">
        <v>2</v>
      </c>
      <c r="C4" s="23" t="s">
        <v>119</v>
      </c>
      <c r="D4" s="22">
        <v>3990</v>
      </c>
      <c r="E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DELL REGULAR 4 / 16</v>
      </c>
      <c r="F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G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H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I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J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K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L4" t="str" cm="1">
        <f t="array" ref="L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2" x14ac:dyDescent="0.25">
      <c r="B5">
        <v>3</v>
      </c>
      <c r="C5" s="23" t="s">
        <v>134</v>
      </c>
      <c r="D5" s="22">
        <v>3990</v>
      </c>
      <c r="E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DELL REGULAR 4 / 32</v>
      </c>
      <c r="F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G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H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I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J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K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L5" t="str" cm="1">
        <f t="array" ref="L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2" x14ac:dyDescent="0.25">
      <c r="B6">
        <v>4</v>
      </c>
      <c r="C6" s="23" t="s">
        <v>120</v>
      </c>
      <c r="D6" s="22">
        <v>3990</v>
      </c>
      <c r="E6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HP REGULAR 4 / 16</v>
      </c>
      <c r="F6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G6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H6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I6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J6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K6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L6" t="str" cm="1">
        <f t="array" ref="L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2" x14ac:dyDescent="0.25">
      <c r="B7">
        <v>5</v>
      </c>
      <c r="C7" s="23" t="s">
        <v>135</v>
      </c>
      <c r="D7" s="22">
        <v>3990</v>
      </c>
      <c r="E7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HP REGULAR 4 / 32</v>
      </c>
      <c r="F7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G7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H7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I7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J7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K7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L7" t="str" cm="1">
        <f t="array" ref="L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2" x14ac:dyDescent="0.25">
      <c r="B8">
        <v>6</v>
      </c>
      <c r="C8" s="23" t="s">
        <v>136</v>
      </c>
      <c r="D8" s="22">
        <v>3990</v>
      </c>
      <c r="E8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CTL REGULAR 4 / 16</v>
      </c>
      <c r="F8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G8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H8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I8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J8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K8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L8" t="str" cm="1">
        <f t="array" ref="L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2" x14ac:dyDescent="0.25">
      <c r="B9">
        <v>7</v>
      </c>
      <c r="C9" s="23" t="s">
        <v>137</v>
      </c>
      <c r="D9" s="22">
        <v>3990</v>
      </c>
      <c r="E9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LENOVO REGULAR 4 / 16</v>
      </c>
      <c r="F9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/>
      </c>
      <c r="G9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H9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I9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J9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K9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L9" t="str" cm="1">
        <f t="array" ref="L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2" x14ac:dyDescent="0.25">
      <c r="B10">
        <v>8</v>
      </c>
      <c r="C10" s="23" t="s">
        <v>138</v>
      </c>
      <c r="D10" s="22">
        <v>3990</v>
      </c>
      <c r="E10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LENOVO REGULAR 4 / 32</v>
      </c>
      <c r="F10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G10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H10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I10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J10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K10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L10" t="str" cm="1">
        <f t="array" ref="L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2" x14ac:dyDescent="0.25">
      <c r="B11">
        <v>9</v>
      </c>
      <c r="C11" s="23" t="s">
        <v>139</v>
      </c>
      <c r="D11" s="22">
        <v>3990</v>
      </c>
      <c r="E11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HP TOUCHSCREEN 4 / 16</v>
      </c>
      <c r="F11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G11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H11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I11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J11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K11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L11" t="str" cm="1">
        <f t="array" ref="L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2" x14ac:dyDescent="0.25">
      <c r="B12">
        <v>10</v>
      </c>
      <c r="C12" s="23" t="s">
        <v>140</v>
      </c>
      <c r="D12" s="22">
        <v>3990</v>
      </c>
      <c r="E12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HP TOUCHSCREEN 4 / 32</v>
      </c>
      <c r="F12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G12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H12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I12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J12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K12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L12" t="str" cm="1">
        <f t="array" ref="L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2" x14ac:dyDescent="0.25">
      <c r="B13">
        <v>11</v>
      </c>
      <c r="C13" s="23" t="s">
        <v>141</v>
      </c>
      <c r="D13" s="22">
        <v>3990</v>
      </c>
      <c r="E13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DELL TOUCHSCREEN 4 / 16</v>
      </c>
      <c r="F13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G13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H13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I13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J13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K13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L13" t="str" cm="1">
        <f t="array" ref="L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2" x14ac:dyDescent="0.25">
      <c r="B14">
        <v>12</v>
      </c>
      <c r="C14" s="23" t="s">
        <v>142</v>
      </c>
      <c r="D14" s="22">
        <v>3990</v>
      </c>
      <c r="E1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DELL TOUCHSCREEN 4 / 32</v>
      </c>
      <c r="F1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G1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H1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I1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J1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K1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L14" t="str" cm="1">
        <f t="array" ref="L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2" x14ac:dyDescent="0.25">
      <c r="B15">
        <v>13</v>
      </c>
      <c r="C15" s="23" t="s">
        <v>143</v>
      </c>
      <c r="D15" s="22">
        <v>3990</v>
      </c>
      <c r="E1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ACER TOUCHSCREEN 4 / 32</v>
      </c>
      <c r="F1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G1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H1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I1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J1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K1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L15" t="str" cm="1">
        <f t="array" ref="L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2" x14ac:dyDescent="0.25">
      <c r="B16">
        <v>14</v>
      </c>
      <c r="C16" s="23" t="s">
        <v>144</v>
      </c>
      <c r="D16" s="22">
        <v>3990</v>
      </c>
      <c r="E16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>ACER TOUCHSCREEN 4 / 16</v>
      </c>
      <c r="F16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G16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H16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I16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J16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K16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L16" t="str" cm="1">
        <f t="array" ref="L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2" x14ac:dyDescent="0.25">
      <c r="B17">
        <v>15</v>
      </c>
      <c r="C17" s="23" t="s">
        <v>145</v>
      </c>
      <c r="D17" s="22">
        <v>3990</v>
      </c>
      <c r="E17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LENOVO TOUCHSCREEN 4 / 16</v>
      </c>
      <c r="F17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/>
      </c>
      <c r="G17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/>
      </c>
      <c r="H17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/>
      </c>
      <c r="I17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/>
      </c>
      <c r="J17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/>
      </c>
      <c r="K17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/>
      </c>
      <c r="L17" t="str" cm="1">
        <f t="array" ref="L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/>
      </c>
    </row>
    <row r="18" spans="2:12" x14ac:dyDescent="0.25">
      <c r="B18">
        <v>16</v>
      </c>
      <c r="C18" s="23" t="s">
        <v>146</v>
      </c>
      <c r="D18" s="22">
        <v>3990</v>
      </c>
      <c r="E18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CTL TOUCHSCREEN 4 / 32</v>
      </c>
      <c r="F18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/>
      </c>
      <c r="G18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/>
      </c>
      <c r="H18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/>
      </c>
      <c r="I18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/>
      </c>
      <c r="J18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/>
      </c>
      <c r="K18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/>
      </c>
      <c r="L18" t="str" cm="1">
        <f t="array" ref="L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/>
      </c>
    </row>
    <row r="19" spans="2:12" x14ac:dyDescent="0.25">
      <c r="B19">
        <v>17</v>
      </c>
      <c r="C19" s="23" t="s">
        <v>147</v>
      </c>
      <c r="D19" s="22">
        <v>3990</v>
      </c>
      <c r="E19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14' 4 / 16</v>
      </c>
      <c r="F19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/>
      </c>
      <c r="G19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/>
      </c>
      <c r="H19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/>
      </c>
      <c r="I19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/>
      </c>
      <c r="J19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/>
      </c>
      <c r="K19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/>
      </c>
      <c r="L19" t="str" cm="1">
        <f t="array" ref="L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/>
      </c>
    </row>
    <row r="20" spans="2:12" x14ac:dyDescent="0.25">
      <c r="B20">
        <v>18</v>
      </c>
      <c r="C20" s="23" t="s">
        <v>148</v>
      </c>
      <c r="D20" s="22">
        <v>3990</v>
      </c>
      <c r="E20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HP 14' 2 / 16</v>
      </c>
      <c r="F20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/>
      </c>
      <c r="G20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/>
      </c>
      <c r="H20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/>
      </c>
      <c r="I20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/>
      </c>
      <c r="J20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/>
      </c>
      <c r="K20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/>
      </c>
      <c r="L20" t="str" cm="1">
        <f t="array" ref="L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/>
      </c>
    </row>
    <row r="21" spans="2:12" x14ac:dyDescent="0.25">
      <c r="B21">
        <v>19</v>
      </c>
      <c r="C21" s="23" t="s">
        <v>149</v>
      </c>
      <c r="D21" s="22">
        <v>3990</v>
      </c>
      <c r="E21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HP 14' 4 / 16</v>
      </c>
      <c r="F21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/>
      </c>
      <c r="G21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/>
      </c>
      <c r="H21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/>
      </c>
      <c r="I21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/>
      </c>
      <c r="J21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/>
      </c>
      <c r="K21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/>
      </c>
      <c r="L21" t="str" cm="1">
        <f t="array" ref="L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/>
      </c>
    </row>
    <row r="22" spans="2:12" x14ac:dyDescent="0.25">
      <c r="B22">
        <v>20</v>
      </c>
      <c r="C22" s="23" t="s">
        <v>150</v>
      </c>
      <c r="D22" s="22">
        <v>3990</v>
      </c>
      <c r="E22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HP 14' 4 / 32</v>
      </c>
      <c r="F22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/>
      </c>
      <c r="G22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/>
      </c>
      <c r="H22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/>
      </c>
      <c r="I22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/>
      </c>
      <c r="J22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/>
      </c>
      <c r="K22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/>
      </c>
      <c r="L22" t="str" cm="1">
        <f t="array" ref="L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/>
      </c>
    </row>
    <row r="23" spans="2:12" x14ac:dyDescent="0.25">
      <c r="B23">
        <v>21</v>
      </c>
      <c r="C23" s="23" t="s">
        <v>151</v>
      </c>
      <c r="D23" s="22">
        <v>3990</v>
      </c>
      <c r="E23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HP 14' 4 / 64</v>
      </c>
      <c r="F23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/>
      </c>
      <c r="G23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/>
      </c>
      <c r="H23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/>
      </c>
      <c r="I23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/>
      </c>
      <c r="J23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/>
      </c>
      <c r="K23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/>
      </c>
      <c r="L23" t="str" cm="1">
        <f t="array" ref="L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/>
      </c>
    </row>
    <row r="24" spans="2:12" x14ac:dyDescent="0.25">
      <c r="B24">
        <v>22</v>
      </c>
      <c r="C24" s="23" t="s">
        <v>152</v>
      </c>
      <c r="D24" s="22">
        <v>3990</v>
      </c>
      <c r="E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HP 14' 8 / 32</v>
      </c>
      <c r="F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/>
      </c>
      <c r="G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/>
      </c>
      <c r="H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/>
      </c>
      <c r="I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/>
      </c>
      <c r="J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/>
      </c>
      <c r="K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/>
      </c>
      <c r="L24" t="str" cm="1">
        <f t="array" ref="L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/>
      </c>
    </row>
    <row r="25" spans="2:12" x14ac:dyDescent="0.25">
      <c r="B25">
        <v>23</v>
      </c>
      <c r="C25" s="23" t="s">
        <v>153</v>
      </c>
      <c r="D25" s="22">
        <v>3990</v>
      </c>
      <c r="E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ACER 14' 2 / 16</v>
      </c>
      <c r="F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/>
      </c>
      <c r="G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/>
      </c>
      <c r="H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/>
      </c>
      <c r="I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/>
      </c>
      <c r="J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/>
      </c>
      <c r="K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/>
      </c>
      <c r="L25" t="str" cm="1">
        <f t="array" ref="L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/>
      </c>
    </row>
    <row r="26" spans="2:12" x14ac:dyDescent="0.25">
      <c r="B26">
        <v>24</v>
      </c>
      <c r="C26" s="23" t="s">
        <v>154</v>
      </c>
      <c r="D26" s="22">
        <v>3990</v>
      </c>
      <c r="E26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ACER 14' 4 / 16</v>
      </c>
      <c r="F26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/>
      </c>
      <c r="G26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/>
      </c>
      <c r="H26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/>
      </c>
      <c r="I26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/>
      </c>
      <c r="J26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/>
      </c>
      <c r="K26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/>
      </c>
      <c r="L26" t="str" cm="1">
        <f t="array" ref="L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/>
      </c>
    </row>
    <row r="27" spans="2:12" x14ac:dyDescent="0.25">
      <c r="B27">
        <v>25</v>
      </c>
      <c r="C27" s="23" t="s">
        <v>155</v>
      </c>
      <c r="D27" s="22">
        <v>3990</v>
      </c>
      <c r="E27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ASUS 14' 2 / 16</v>
      </c>
      <c r="F27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/>
      </c>
      <c r="G27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/>
      </c>
      <c r="H27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/>
      </c>
      <c r="I27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/>
      </c>
      <c r="J27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/>
      </c>
      <c r="K27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/>
      </c>
      <c r="L27" t="str" cm="1">
        <f t="array" ref="L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/>
      </c>
    </row>
    <row r="28" spans="2:12" x14ac:dyDescent="0.25">
      <c r="B28">
        <v>26</v>
      </c>
      <c r="C28" s="23" t="s">
        <v>156</v>
      </c>
      <c r="D28" s="22">
        <v>3990</v>
      </c>
      <c r="E28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LENOVO 14' 4 / 16</v>
      </c>
      <c r="F28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/>
      </c>
      <c r="G28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/>
      </c>
      <c r="H28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/>
      </c>
      <c r="I28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/>
      </c>
      <c r="J28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/>
      </c>
      <c r="K28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/>
      </c>
      <c r="L28" t="str" cm="1">
        <f t="array" ref="L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/>
      </c>
    </row>
    <row r="29" spans="2:12" x14ac:dyDescent="0.25">
      <c r="B29">
        <v>27</v>
      </c>
      <c r="C29" s="23" t="s">
        <v>157</v>
      </c>
      <c r="D29" s="22">
        <v>3990</v>
      </c>
      <c r="E29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TOUCH &amp; FLIP 4 / 16</v>
      </c>
      <c r="F29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/>
      </c>
      <c r="G29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/>
      </c>
      <c r="H29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/>
      </c>
      <c r="I29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/>
      </c>
      <c r="J29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/>
      </c>
      <c r="K29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/>
      </c>
      <c r="L29" t="str" cm="1">
        <f t="array" ref="L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/>
      </c>
    </row>
    <row r="30" spans="2:12" x14ac:dyDescent="0.25">
      <c r="B30">
        <v>28</v>
      </c>
      <c r="C30" s="23" t="s">
        <v>158</v>
      </c>
      <c r="D30" s="22">
        <v>3990</v>
      </c>
      <c r="E30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TOUCH &amp; FLIP 4 / 32</v>
      </c>
      <c r="F30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/>
      </c>
      <c r="G30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/>
      </c>
      <c r="H30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/>
      </c>
      <c r="I30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/>
      </c>
      <c r="J30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/>
      </c>
      <c r="K30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/>
      </c>
      <c r="L30" t="str" cm="1">
        <f t="array" ref="L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/>
      </c>
    </row>
    <row r="31" spans="2:12" x14ac:dyDescent="0.25">
      <c r="B31">
        <v>29</v>
      </c>
      <c r="C31" s="23" t="s">
        <v>159</v>
      </c>
      <c r="D31" s="22">
        <v>3990</v>
      </c>
      <c r="E31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TOUCH &amp; FLIP 8 / 128</v>
      </c>
      <c r="F31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/>
      </c>
      <c r="G31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/>
      </c>
      <c r="H31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/>
      </c>
      <c r="I31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/>
      </c>
      <c r="J31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/>
      </c>
      <c r="K31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/>
      </c>
      <c r="L31" t="str" cm="1">
        <f t="array" ref="L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/>
      </c>
    </row>
    <row r="32" spans="2:12" x14ac:dyDescent="0.25">
      <c r="B32">
        <v>30</v>
      </c>
      <c r="C32" s="23" t="s">
        <v>160</v>
      </c>
      <c r="D32" s="22">
        <v>3990</v>
      </c>
      <c r="E32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ACER TOUCH &amp; FLIP 4 / 16</v>
      </c>
      <c r="F32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/>
      </c>
      <c r="G32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/>
      </c>
      <c r="H32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/>
      </c>
      <c r="I32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/>
      </c>
      <c r="J32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/>
      </c>
      <c r="K32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/>
      </c>
      <c r="L32" t="str" cm="1">
        <f t="array" ref="L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/>
      </c>
    </row>
    <row r="33" spans="2:12" x14ac:dyDescent="0.25">
      <c r="B33">
        <v>31</v>
      </c>
      <c r="C33" s="23" t="s">
        <v>161</v>
      </c>
      <c r="D33" s="22">
        <v>3990</v>
      </c>
      <c r="E33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ACER TOUCH &amp; FLIP 4 / 32</v>
      </c>
      <c r="F33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/>
      </c>
      <c r="G33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/>
      </c>
      <c r="H33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/>
      </c>
      <c r="I33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/>
      </c>
      <c r="J33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/>
      </c>
      <c r="K33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/>
      </c>
      <c r="L33" t="str" cm="1">
        <f t="array" ref="L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/>
      </c>
    </row>
    <row r="34" spans="2:12" x14ac:dyDescent="0.25">
      <c r="B34">
        <v>32</v>
      </c>
      <c r="C34" s="23" t="s">
        <v>162</v>
      </c>
      <c r="D34" s="22">
        <v>3990</v>
      </c>
      <c r="E34" t="str" cm="1">
        <f t="array" ref="E34">IFERROR(
    INDEX(
        _TBL_INVENTORY[NAME],
        SMALL(
            IF(
                ISNUMBER(SEARCH($C34, _TBL_INVENTORY[NAME])),
                ROW(_TBL_INVENTORY[NAME]) - MIN(ROW(_TBL_INVENTORY[NAME])) + 1
            ),1
        )
    ),
    ""
)</f>
        <v>LENOVO TOUCH &amp; FLIP 4 / 16</v>
      </c>
      <c r="F34" t="str" cm="1">
        <f t="array" ref="F34">IFERROR(
    INDEX(
        _TBL_INVENTORY[NAME],
        SMALL(
            IF(
                ISNUMBER(SEARCH($C34, _TBL_INVENTORY[NAME])),
                ROW(_TBL_INVENTORY[NAME]) - MIN(ROW(_TBL_INVENTORY[NAME])) + 1
            ),2
        )
    ),
    ""
)</f>
        <v/>
      </c>
      <c r="G34" t="str" cm="1">
        <f t="array" ref="G34">IFERROR(
    INDEX(
        _TBL_INVENTORY[NAME],
        SMALL(
            IF(
                ISNUMBER(SEARCH($C34, _TBL_INVENTORY[NAME])),
                ROW(_TBL_INVENTORY[NAME]) - MIN(ROW(_TBL_INVENTORY[NAME])) + 1
            ),3
        )
    ),
    ""
)</f>
        <v/>
      </c>
      <c r="H34" t="str" cm="1">
        <f t="array" ref="H34">IFERROR(
    INDEX(
        _TBL_INVENTORY[NAME],
        SMALL(
            IF(
                ISNUMBER(SEARCH($C34, _TBL_INVENTORY[NAME])),
                ROW(_TBL_INVENTORY[NAME]) - MIN(ROW(_TBL_INVENTORY[NAME])) + 1
            ),4
        )
    ),
    ""
)</f>
        <v/>
      </c>
      <c r="I34" t="str" cm="1">
        <f t="array" ref="I34">IFERROR(
    INDEX(
        _TBL_INVENTORY[NAME],
        SMALL(
            IF(
                ISNUMBER(SEARCH($C34, _TBL_INVENTORY[NAME])),
                ROW(_TBL_INVENTORY[NAME]) - MIN(ROW(_TBL_INVENTORY[NAME])) + 1
            ),5
        )
    ),
    ""
)</f>
        <v/>
      </c>
      <c r="J34" t="str" cm="1">
        <f t="array" ref="J34">IFERROR(
    INDEX(
        _TBL_INVENTORY[NAME],
        SMALL(
            IF(
                ISNUMBER(SEARCH($C34, _TBL_INVENTORY[NAME])),
                ROW(_TBL_INVENTORY[NAME]) - MIN(ROW(_TBL_INVENTORY[NAME])) + 1
            ),6
        )
    ),
    ""
)</f>
        <v/>
      </c>
      <c r="K34" t="str" cm="1">
        <f t="array" ref="K34">IFERROR(
    INDEX(
        _TBL_INVENTORY[NAME],
        SMALL(
            IF(
                ISNUMBER(SEARCH($C34, _TBL_INVENTORY[NAME])),
                ROW(_TBL_INVENTORY[NAME]) - MIN(ROW(_TBL_INVENTORY[NAME])) + 1
            ),7
        )
    ),
    ""
)</f>
        <v/>
      </c>
      <c r="L34" t="str" cm="1">
        <f t="array" ref="L34">IFERROR(
    INDEX(
        _TBL_INVENTORY[NAME],
        SMALL(
            IF(
                ISNUMBER(SEARCH($C34, _TBL_INVENTORY[NAME])),
                ROW(_TBL_INVENTORY[NAME]) - MIN(ROW(_TBL_INVENTORY[NAME])) + 1
            ),8
        )
    ),
    ""
)</f>
        <v/>
      </c>
    </row>
    <row r="35" spans="2:12" x14ac:dyDescent="0.25">
      <c r="B35">
        <v>33</v>
      </c>
      <c r="C35" s="23" t="s">
        <v>163</v>
      </c>
      <c r="D35" s="22">
        <v>3990</v>
      </c>
      <c r="E35" t="str" cm="1">
        <f t="array" ref="E35">IFERROR(
    INDEX(
        _TBL_INVENTORY[NAME],
        SMALL(
            IF(
                ISNUMBER(SEARCH($C35, _TBL_INVENTORY[NAME])),
                ROW(_TBL_INVENTORY[NAME]) - MIN(ROW(_TBL_INVENTORY[NAME])) + 1
            ),1
        )
    ),
    ""
)</f>
        <v>LENOVO TOUCH &amp; FLIP 4 / 32</v>
      </c>
      <c r="F35" t="str" cm="1">
        <f t="array" ref="F35">IFERROR(
    INDEX(
        _TBL_INVENTORY[NAME],
        SMALL(
            IF(
                ISNUMBER(SEARCH($C35, _TBL_INVENTORY[NAME])),
                ROW(_TBL_INVENTORY[NAME]) - MIN(ROW(_TBL_INVENTORY[NAME])) + 1
            ),2
        )
    ),
    ""
)</f>
        <v/>
      </c>
      <c r="G35" t="str" cm="1">
        <f t="array" ref="G35">IFERROR(
    INDEX(
        _TBL_INVENTORY[NAME],
        SMALL(
            IF(
                ISNUMBER(SEARCH($C35, _TBL_INVENTORY[NAME])),
                ROW(_TBL_INVENTORY[NAME]) - MIN(ROW(_TBL_INVENTORY[NAME])) + 1
            ),3
        )
    ),
    ""
)</f>
        <v/>
      </c>
      <c r="H35" t="str" cm="1">
        <f t="array" ref="H35">IFERROR(
    INDEX(
        _TBL_INVENTORY[NAME],
        SMALL(
            IF(
                ISNUMBER(SEARCH($C35, _TBL_INVENTORY[NAME])),
                ROW(_TBL_INVENTORY[NAME]) - MIN(ROW(_TBL_INVENTORY[NAME])) + 1
            ),4
        )
    ),
    ""
)</f>
        <v/>
      </c>
      <c r="I35" t="str" cm="1">
        <f t="array" ref="I35">IFERROR(
    INDEX(
        _TBL_INVENTORY[NAME],
        SMALL(
            IF(
                ISNUMBER(SEARCH($C35, _TBL_INVENTORY[NAME])),
                ROW(_TBL_INVENTORY[NAME]) - MIN(ROW(_TBL_INVENTORY[NAME])) + 1
            ),5
        )
    ),
    ""
)</f>
        <v/>
      </c>
      <c r="J35" t="str" cm="1">
        <f t="array" ref="J35">IFERROR(
    INDEX(
        _TBL_INVENTORY[NAME],
        SMALL(
            IF(
                ISNUMBER(SEARCH($C35, _TBL_INVENTORY[NAME])),
                ROW(_TBL_INVENTORY[NAME]) - MIN(ROW(_TBL_INVENTORY[NAME])) + 1
            ),6
        )
    ),
    ""
)</f>
        <v/>
      </c>
      <c r="K35" t="str" cm="1">
        <f t="array" ref="K35">IFERROR(
    INDEX(
        _TBL_INVENTORY[NAME],
        SMALL(
            IF(
                ISNUMBER(SEARCH($C35, _TBL_INVENTORY[NAME])),
                ROW(_TBL_INVENTORY[NAME]) - MIN(ROW(_TBL_INVENTORY[NAME])) + 1
            ),7
        )
    ),
    ""
)</f>
        <v/>
      </c>
      <c r="L35" t="str" cm="1">
        <f t="array" ref="L35">IFERROR(
    INDEX(
        _TBL_INVENTORY[NAME],
        SMALL(
            IF(
                ISNUMBER(SEARCH($C35, _TBL_INVENTORY[NAME])),
                ROW(_TBL_INVENTORY[NAME]) - MIN(ROW(_TBL_INVENTORY[NAME])) + 1
            ),8
        )
    ),
    ""
)</f>
        <v/>
      </c>
    </row>
    <row r="36" spans="2:12" x14ac:dyDescent="0.25">
      <c r="B36">
        <v>34</v>
      </c>
      <c r="C36" s="23" t="s">
        <v>164</v>
      </c>
      <c r="D36" s="22">
        <v>3990</v>
      </c>
      <c r="E36" t="str" cm="1">
        <f t="array" ref="E36">IFERROR(
    INDEX(
        _TBL_INVENTORY[NAME],
        SMALL(
            IF(
                ISNUMBER(SEARCH($C36, _TBL_INVENTORY[NAME])),
                ROW(_TBL_INVENTORY[NAME]) - MIN(ROW(_TBL_INVENTORY[NAME])) + 1
            ),1
        )
    ),
    ""
)</f>
        <v>LENOVO TOUCH &amp; FLIP 4 / 128</v>
      </c>
      <c r="F36" t="str" cm="1">
        <f t="array" ref="F36">IFERROR(
    INDEX(
        _TBL_INVENTORY[NAME],
        SMALL(
            IF(
                ISNUMBER(SEARCH($C36, _TBL_INVENTORY[NAME])),
                ROW(_TBL_INVENTORY[NAME]) - MIN(ROW(_TBL_INVENTORY[NAME])) + 1
            ),2
        )
    ),
    ""
)</f>
        <v/>
      </c>
      <c r="G36" t="str" cm="1">
        <f t="array" ref="G36">IFERROR(
    INDEX(
        _TBL_INVENTORY[NAME],
        SMALL(
            IF(
                ISNUMBER(SEARCH($C36, _TBL_INVENTORY[NAME])),
                ROW(_TBL_INVENTORY[NAME]) - MIN(ROW(_TBL_INVENTORY[NAME])) + 1
            ),3
        )
    ),
    ""
)</f>
        <v/>
      </c>
      <c r="H36" t="str" cm="1">
        <f t="array" ref="H36">IFERROR(
    INDEX(
        _TBL_INVENTORY[NAME],
        SMALL(
            IF(
                ISNUMBER(SEARCH($C36, _TBL_INVENTORY[NAME])),
                ROW(_TBL_INVENTORY[NAME]) - MIN(ROW(_TBL_INVENTORY[NAME])) + 1
            ),4
        )
    ),
    ""
)</f>
        <v/>
      </c>
      <c r="I36" t="str" cm="1">
        <f t="array" ref="I36">IFERROR(
    INDEX(
        _TBL_INVENTORY[NAME],
        SMALL(
            IF(
                ISNUMBER(SEARCH($C36, _TBL_INVENTORY[NAME])),
                ROW(_TBL_INVENTORY[NAME]) - MIN(ROW(_TBL_INVENTORY[NAME])) + 1
            ),5
        )
    ),
    ""
)</f>
        <v/>
      </c>
      <c r="J36" t="str" cm="1">
        <f t="array" ref="J36">IFERROR(
    INDEX(
        _TBL_INVENTORY[NAME],
        SMALL(
            IF(
                ISNUMBER(SEARCH($C36, _TBL_INVENTORY[NAME])),
                ROW(_TBL_INVENTORY[NAME]) - MIN(ROW(_TBL_INVENTORY[NAME])) + 1
            ),6
        )
    ),
    ""
)</f>
        <v/>
      </c>
      <c r="K36" t="str" cm="1">
        <f t="array" ref="K36">IFERROR(
    INDEX(
        _TBL_INVENTORY[NAME],
        SMALL(
            IF(
                ISNUMBER(SEARCH($C36, _TBL_INVENTORY[NAME])),
                ROW(_TBL_INVENTORY[NAME]) - MIN(ROW(_TBL_INVENTORY[NAME])) + 1
            ),7
        )
    ),
    ""
)</f>
        <v/>
      </c>
      <c r="L36" t="str" cm="1">
        <f t="array" ref="L36">IFERROR(
    INDEX(
        _TBL_INVENTORY[NAME],
        SMALL(
            IF(
                ISNUMBER(SEARCH($C36, _TBL_INVENTORY[NAME])),
                ROW(_TBL_INVENTORY[NAME]) - MIN(ROW(_TBL_INVENTORY[NAME])) + 1
            ),8
        )
    ),
    ""
)</f>
        <v/>
      </c>
    </row>
    <row r="37" spans="2:12" x14ac:dyDescent="0.25">
      <c r="B37">
        <v>35</v>
      </c>
      <c r="C37" s="23" t="s">
        <v>165</v>
      </c>
      <c r="D37" s="22">
        <v>3990</v>
      </c>
      <c r="E37" t="str" cm="1">
        <f t="array" ref="E37">IFERROR(
    INDEX(
        _TBL_INVENTORY[NAME],
        SMALL(
            IF(
                ISNUMBER(SEARCH($C37, _TBL_INVENTORY[NAME])),
                ROW(_TBL_INVENTORY[NAME]) - MIN(ROW(_TBL_INVENTORY[NAME])) + 1
            ),1
        )
    ),
    ""
)</f>
        <v>HP TOUCH &amp; FLIP 4 / 32</v>
      </c>
      <c r="F37" t="str" cm="1">
        <f t="array" ref="F37">IFERROR(
    INDEX(
        _TBL_INVENTORY[NAME],
        SMALL(
            IF(
                ISNUMBER(SEARCH($C37, _TBL_INVENTORY[NAME])),
                ROW(_TBL_INVENTORY[NAME]) - MIN(ROW(_TBL_INVENTORY[NAME])) + 1
            ),2
        )
    ),
    ""
)</f>
        <v/>
      </c>
      <c r="G37" t="str" cm="1">
        <f t="array" ref="G37">IFERROR(
    INDEX(
        _TBL_INVENTORY[NAME],
        SMALL(
            IF(
                ISNUMBER(SEARCH($C37, _TBL_INVENTORY[NAME])),
                ROW(_TBL_INVENTORY[NAME]) - MIN(ROW(_TBL_INVENTORY[NAME])) + 1
            ),3
        )
    ),
    ""
)</f>
        <v/>
      </c>
      <c r="H37" t="str" cm="1">
        <f t="array" ref="H37">IFERROR(
    INDEX(
        _TBL_INVENTORY[NAME],
        SMALL(
            IF(
                ISNUMBER(SEARCH($C37, _TBL_INVENTORY[NAME])),
                ROW(_TBL_INVENTORY[NAME]) - MIN(ROW(_TBL_INVENTORY[NAME])) + 1
            ),4
        )
    ),
    ""
)</f>
        <v/>
      </c>
      <c r="I37" t="str" cm="1">
        <f t="array" ref="I37">IFERROR(
    INDEX(
        _TBL_INVENTORY[NAME],
        SMALL(
            IF(
                ISNUMBER(SEARCH($C37, _TBL_INVENTORY[NAME])),
                ROW(_TBL_INVENTORY[NAME]) - MIN(ROW(_TBL_INVENTORY[NAME])) + 1
            ),5
        )
    ),
    ""
)</f>
        <v/>
      </c>
      <c r="J37" t="str" cm="1">
        <f t="array" ref="J37">IFERROR(
    INDEX(
        _TBL_INVENTORY[NAME],
        SMALL(
            IF(
                ISNUMBER(SEARCH($C37, _TBL_INVENTORY[NAME])),
                ROW(_TBL_INVENTORY[NAME]) - MIN(ROW(_TBL_INVENTORY[NAME])) + 1
            ),6
        )
    ),
    ""
)</f>
        <v/>
      </c>
      <c r="K37" t="str" cm="1">
        <f t="array" ref="K37">IFERROR(
    INDEX(
        _TBL_INVENTORY[NAME],
        SMALL(
            IF(
                ISNUMBER(SEARCH($C37, _TBL_INVENTORY[NAME])),
                ROW(_TBL_INVENTORY[NAME]) - MIN(ROW(_TBL_INVENTORY[NAME])) + 1
            ),7
        )
    ),
    ""
)</f>
        <v/>
      </c>
      <c r="L37" t="str" cm="1">
        <f t="array" ref="L37">IFERROR(
    INDEX(
        _TBL_INVENTORY[NAME],
        SMALL(
            IF(
                ISNUMBER(SEARCH($C37, _TBL_INVENTORY[NAME])),
                ROW(_TBL_INVENTORY[NAME]) - MIN(ROW(_TBL_INVENTORY[NAME])) + 1
            ),8
        )
    ),
    ""
)</f>
        <v/>
      </c>
    </row>
    <row r="38" spans="2:12" x14ac:dyDescent="0.25">
      <c r="B38">
        <v>36</v>
      </c>
      <c r="C38" s="23" t="s">
        <v>166</v>
      </c>
      <c r="D38" s="22">
        <v>3990</v>
      </c>
      <c r="E38" t="str" cm="1">
        <f t="array" ref="E38">IFERROR(
    INDEX(
        _TBL_INVENTORY[NAME],
        SMALL(
            IF(
                ISNUMBER(SEARCH($C38, _TBL_INVENTORY[NAME])),
                ROW(_TBL_INVENTORY[NAME]) - MIN(ROW(_TBL_INVENTORY[NAME])) + 1
            ),1
        )
    ),
    ""
)</f>
        <v>HP TOUCH &amp; FLIP 4 / 128</v>
      </c>
      <c r="F38" t="str" cm="1">
        <f t="array" ref="F38">IFERROR(
    INDEX(
        _TBL_INVENTORY[NAME],
        SMALL(
            IF(
                ISNUMBER(SEARCH($C38, _TBL_INVENTORY[NAME])),
                ROW(_TBL_INVENTORY[NAME]) - MIN(ROW(_TBL_INVENTORY[NAME])) + 1
            ),2
        )
    ),
    ""
)</f>
        <v/>
      </c>
      <c r="G38" t="str" cm="1">
        <f t="array" ref="G38">IFERROR(
    INDEX(
        _TBL_INVENTORY[NAME],
        SMALL(
            IF(
                ISNUMBER(SEARCH($C38, _TBL_INVENTORY[NAME])),
                ROW(_TBL_INVENTORY[NAME]) - MIN(ROW(_TBL_INVENTORY[NAME])) + 1
            ),3
        )
    ),
    ""
)</f>
        <v/>
      </c>
      <c r="H38" t="str" cm="1">
        <f t="array" ref="H38">IFERROR(
    INDEX(
        _TBL_INVENTORY[NAME],
        SMALL(
            IF(
                ISNUMBER(SEARCH($C38, _TBL_INVENTORY[NAME])),
                ROW(_TBL_INVENTORY[NAME]) - MIN(ROW(_TBL_INVENTORY[NAME])) + 1
            ),4
        )
    ),
    ""
)</f>
        <v/>
      </c>
      <c r="I38" t="str" cm="1">
        <f t="array" ref="I38">IFERROR(
    INDEX(
        _TBL_INVENTORY[NAME],
        SMALL(
            IF(
                ISNUMBER(SEARCH($C38, _TBL_INVENTORY[NAME])),
                ROW(_TBL_INVENTORY[NAME]) - MIN(ROW(_TBL_INVENTORY[NAME])) + 1
            ),5
        )
    ),
    ""
)</f>
        <v/>
      </c>
      <c r="J38" t="str" cm="1">
        <f t="array" ref="J38">IFERROR(
    INDEX(
        _TBL_INVENTORY[NAME],
        SMALL(
            IF(
                ISNUMBER(SEARCH($C38, _TBL_INVENTORY[NAME])),
                ROW(_TBL_INVENTORY[NAME]) - MIN(ROW(_TBL_INVENTORY[NAME])) + 1
            ),6
        )
    ),
    ""
)</f>
        <v/>
      </c>
      <c r="K38" t="str" cm="1">
        <f t="array" ref="K38">IFERROR(
    INDEX(
        _TBL_INVENTORY[NAME],
        SMALL(
            IF(
                ISNUMBER(SEARCH($C38, _TBL_INVENTORY[NAME])),
                ROW(_TBL_INVENTORY[NAME]) - MIN(ROW(_TBL_INVENTORY[NAME])) + 1
            ),7
        )
    ),
    ""
)</f>
        <v/>
      </c>
      <c r="L38" t="str" cm="1">
        <f t="array" ref="L38">IFERROR(
    INDEX(
        _TBL_INVENTORY[NAME],
        SMALL(
            IF(
                ISNUMBER(SEARCH($C38, _TBL_INVENTORY[NAME])),
                ROW(_TBL_INVENTORY[NAME]) - MIN(ROW(_TBL_INVENTORY[NAME])) + 1
            ),8
        )
    ),
    ""
)</f>
        <v/>
      </c>
    </row>
    <row r="39" spans="2:12" x14ac:dyDescent="0.25">
      <c r="B39">
        <v>37</v>
      </c>
      <c r="C39" s="23" t="s">
        <v>167</v>
      </c>
      <c r="D39" s="22">
        <v>3990</v>
      </c>
      <c r="E39" t="str" cm="1">
        <f t="array" ref="E39">IFERROR(
    INDEX(
        _TBL_INVENTORY[NAME],
        SMALL(
            IF(
                ISNUMBER(SEARCH($C39, _TBL_INVENTORY[NAME])),
                ROW(_TBL_INVENTORY[NAME]) - MIN(ROW(_TBL_INVENTORY[NAME])) + 1
            ),1
        )
    ),
    ""
)</f>
        <v>ASUS TOUCH &amp; FLIP 4 / 32</v>
      </c>
      <c r="F39" t="str" cm="1">
        <f t="array" ref="F39">IFERROR(
    INDEX(
        _TBL_INVENTORY[NAME],
        SMALL(
            IF(
                ISNUMBER(SEARCH($C39, _TBL_INVENTORY[NAME])),
                ROW(_TBL_INVENTORY[NAME]) - MIN(ROW(_TBL_INVENTORY[NAME])) + 1
            ),2
        )
    ),
    ""
)</f>
        <v/>
      </c>
      <c r="G39" t="str" cm="1">
        <f t="array" ref="G39">IFERROR(
    INDEX(
        _TBL_INVENTORY[NAME],
        SMALL(
            IF(
                ISNUMBER(SEARCH($C39, _TBL_INVENTORY[NAME])),
                ROW(_TBL_INVENTORY[NAME]) - MIN(ROW(_TBL_INVENTORY[NAME])) + 1
            ),3
        )
    ),
    ""
)</f>
        <v/>
      </c>
      <c r="H39" t="str" cm="1">
        <f t="array" ref="H39">IFERROR(
    INDEX(
        _TBL_INVENTORY[NAME],
        SMALL(
            IF(
                ISNUMBER(SEARCH($C39, _TBL_INVENTORY[NAME])),
                ROW(_TBL_INVENTORY[NAME]) - MIN(ROW(_TBL_INVENTORY[NAME])) + 1
            ),4
        )
    ),
    ""
)</f>
        <v/>
      </c>
      <c r="I39" t="str" cm="1">
        <f t="array" ref="I39">IFERROR(
    INDEX(
        _TBL_INVENTORY[NAME],
        SMALL(
            IF(
                ISNUMBER(SEARCH($C39, _TBL_INVENTORY[NAME])),
                ROW(_TBL_INVENTORY[NAME]) - MIN(ROW(_TBL_INVENTORY[NAME])) + 1
            ),5
        )
    ),
    ""
)</f>
        <v/>
      </c>
      <c r="J39" t="str" cm="1">
        <f t="array" ref="J39">IFERROR(
    INDEX(
        _TBL_INVENTORY[NAME],
        SMALL(
            IF(
                ISNUMBER(SEARCH($C39, _TBL_INVENTORY[NAME])),
                ROW(_TBL_INVENTORY[NAME]) - MIN(ROW(_TBL_INVENTORY[NAME])) + 1
            ),6
        )
    ),
    ""
)</f>
        <v/>
      </c>
      <c r="K39" t="str" cm="1">
        <f t="array" ref="K39">IFERROR(
    INDEX(
        _TBL_INVENTORY[NAME],
        SMALL(
            IF(
                ISNUMBER(SEARCH($C39, _TBL_INVENTORY[NAME])),
                ROW(_TBL_INVENTORY[NAME]) - MIN(ROW(_TBL_INVENTORY[NAME])) + 1
            ),7
        )
    ),
    ""
)</f>
        <v/>
      </c>
      <c r="L39" t="str" cm="1">
        <f t="array" ref="L39">IFERROR(
    INDEX(
        _TBL_INVENTORY[NAME],
        SMALL(
            IF(
                ISNUMBER(SEARCH($C39, _TBL_INVENTORY[NAME])),
                ROW(_TBL_INVENTORY[NAME]) - MIN(ROW(_TBL_INVENTORY[NAME])) + 1
            ),8
        )
    ),
    ""
)</f>
        <v/>
      </c>
    </row>
    <row r="40" spans="2:12" x14ac:dyDescent="0.25">
      <c r="B40">
        <v>38</v>
      </c>
      <c r="C40" s="23" t="s">
        <v>168</v>
      </c>
      <c r="D40" s="22">
        <v>3990</v>
      </c>
      <c r="E40" t="str" cm="1">
        <f t="array" ref="E40">IFERROR(
    INDEX(
        _TBL_INVENTORY[NAME],
        SMALL(
            IF(
                ISNUMBER(SEARCH($C40, _TBL_INVENTORY[NAME])),
                ROW(_TBL_INVENTORY[NAME]) - MIN(ROW(_TBL_INVENTORY[NAME])) + 1
            ),1
        )
    ),
    ""
)</f>
        <v>CTL TOUCH &amp; FLIP 4 / 32</v>
      </c>
      <c r="F40" t="str" cm="1">
        <f t="array" ref="F40">IFERROR(
    INDEX(
        _TBL_INVENTORY[NAME],
        SMALL(
            IF(
                ISNUMBER(SEARCH($C40, _TBL_INVENTORY[NAME])),
                ROW(_TBL_INVENTORY[NAME]) - MIN(ROW(_TBL_INVENTORY[NAME])) + 1
            ),2
        )
    ),
    ""
)</f>
        <v/>
      </c>
      <c r="G40" t="str" cm="1">
        <f t="array" ref="G40">IFERROR(
    INDEX(
        _TBL_INVENTORY[NAME],
        SMALL(
            IF(
                ISNUMBER(SEARCH($C40, _TBL_INVENTORY[NAME])),
                ROW(_TBL_INVENTORY[NAME]) - MIN(ROW(_TBL_INVENTORY[NAME])) + 1
            ),3
        )
    ),
    ""
)</f>
        <v/>
      </c>
      <c r="H40" t="str" cm="1">
        <f t="array" ref="H40">IFERROR(
    INDEX(
        _TBL_INVENTORY[NAME],
        SMALL(
            IF(
                ISNUMBER(SEARCH($C40, _TBL_INVENTORY[NAME])),
                ROW(_TBL_INVENTORY[NAME]) - MIN(ROW(_TBL_INVENTORY[NAME])) + 1
            ),4
        )
    ),
    ""
)</f>
        <v/>
      </c>
      <c r="I40" t="str" cm="1">
        <f t="array" ref="I40">IFERROR(
    INDEX(
        _TBL_INVENTORY[NAME],
        SMALL(
            IF(
                ISNUMBER(SEARCH($C40, _TBL_INVENTORY[NAME])),
                ROW(_TBL_INVENTORY[NAME]) - MIN(ROW(_TBL_INVENTORY[NAME])) + 1
            ),5
        )
    ),
    ""
)</f>
        <v/>
      </c>
      <c r="J40" t="str" cm="1">
        <f t="array" ref="J40">IFERROR(
    INDEX(
        _TBL_INVENTORY[NAME],
        SMALL(
            IF(
                ISNUMBER(SEARCH($C40, _TBL_INVENTORY[NAME])),
                ROW(_TBL_INVENTORY[NAME]) - MIN(ROW(_TBL_INVENTORY[NAME])) + 1
            ),6
        )
    ),
    ""
)</f>
        <v/>
      </c>
      <c r="K40" t="str" cm="1">
        <f t="array" ref="K40">IFERROR(
    INDEX(
        _TBL_INVENTORY[NAME],
        SMALL(
            IF(
                ISNUMBER(SEARCH($C40, _TBL_INVENTORY[NAME])),
                ROW(_TBL_INVENTORY[NAME]) - MIN(ROW(_TBL_INVENTORY[NAME])) + 1
            ),7
        )
    ),
    ""
)</f>
        <v/>
      </c>
      <c r="L40" t="str" cm="1">
        <f t="array" ref="L40">IFERROR(
    INDEX(
        _TBL_INVENTORY[NAME],
        SMALL(
            IF(
                ISNUMBER(SEARCH($C40, _TBL_INVENTORY[NAME])),
                ROW(_TBL_INVENTORY[NAME]) - MIN(ROW(_TBL_INVENTORY[NAME])) + 1
            ),8
        )
    ),
    ""
)</f>
        <v/>
      </c>
    </row>
    <row r="41" spans="2:12" x14ac:dyDescent="0.25">
      <c r="B41">
        <v>39</v>
      </c>
      <c r="C41" s="23" t="s">
        <v>169</v>
      </c>
      <c r="D41" s="22">
        <v>3990</v>
      </c>
      <c r="E41" t="str" cm="1">
        <f t="array" ref="E41">IFERROR(
    INDEX(
        _TBL_INVENTORY[NAME],
        SMALL(
            IF(
                ISNUMBER(SEARCH($C41, _TBL_INVENTORY[NAME])),
                ROW(_TBL_INVENTORY[NAME]) - MIN(ROW(_TBL_INVENTORY[NAME])) + 1
            ),1
        )
    ),
    ""
)</f>
        <v>Macbook Intel i3</v>
      </c>
      <c r="F41" t="str" cm="1">
        <f t="array" ref="F41">IFERROR(
    INDEX(
        _TBL_INVENTORY[NAME],
        SMALL(
            IF(
                ISNUMBER(SEARCH($C41, _TBL_INVENTORY[NAME])),
                ROW(_TBL_INVENTORY[NAME]) - MIN(ROW(_TBL_INVENTORY[NAME])) + 1
            ),2
        )
    ),
    ""
)</f>
        <v/>
      </c>
      <c r="G41" t="str" cm="1">
        <f t="array" ref="G41">IFERROR(
    INDEX(
        _TBL_INVENTORY[NAME],
        SMALL(
            IF(
                ISNUMBER(SEARCH($C41, _TBL_INVENTORY[NAME])),
                ROW(_TBL_INVENTORY[NAME]) - MIN(ROW(_TBL_INVENTORY[NAME])) + 1
            ),3
        )
    ),
    ""
)</f>
        <v/>
      </c>
      <c r="H41" t="str" cm="1">
        <f t="array" ref="H41">IFERROR(
    INDEX(
        _TBL_INVENTORY[NAME],
        SMALL(
            IF(
                ISNUMBER(SEARCH($C41, _TBL_INVENTORY[NAME])),
                ROW(_TBL_INVENTORY[NAME]) - MIN(ROW(_TBL_INVENTORY[NAME])) + 1
            ),4
        )
    ),
    ""
)</f>
        <v/>
      </c>
      <c r="I41" t="str" cm="1">
        <f t="array" ref="I41">IFERROR(
    INDEX(
        _TBL_INVENTORY[NAME],
        SMALL(
            IF(
                ISNUMBER(SEARCH($C41, _TBL_INVENTORY[NAME])),
                ROW(_TBL_INVENTORY[NAME]) - MIN(ROW(_TBL_INVENTORY[NAME])) + 1
            ),5
        )
    ),
    ""
)</f>
        <v/>
      </c>
      <c r="J41" t="str" cm="1">
        <f t="array" ref="J41">IFERROR(
    INDEX(
        _TBL_INVENTORY[NAME],
        SMALL(
            IF(
                ISNUMBER(SEARCH($C41, _TBL_INVENTORY[NAME])),
                ROW(_TBL_INVENTORY[NAME]) - MIN(ROW(_TBL_INVENTORY[NAME])) + 1
            ),6
        )
    ),
    ""
)</f>
        <v/>
      </c>
      <c r="K41" t="str" cm="1">
        <f t="array" ref="K41">IFERROR(
    INDEX(
        _TBL_INVENTORY[NAME],
        SMALL(
            IF(
                ISNUMBER(SEARCH($C41, _TBL_INVENTORY[NAME])),
                ROW(_TBL_INVENTORY[NAME]) - MIN(ROW(_TBL_INVENTORY[NAME])) + 1
            ),7
        )
    ),
    ""
)</f>
        <v/>
      </c>
      <c r="L41" t="str" cm="1">
        <f t="array" ref="L41">IFERROR(
    INDEX(
        _TBL_INVENTORY[NAME],
        SMALL(
            IF(
                ISNUMBER(SEARCH($C41, _TBL_INVENTORY[NAME])),
                ROW(_TBL_INVENTORY[NAME]) - MIN(ROW(_TBL_INVENTORY[NAME])) + 1
            ),8
        )
    ),
    ""
)</f>
        <v/>
      </c>
    </row>
    <row r="42" spans="2:12" x14ac:dyDescent="0.25">
      <c r="B42">
        <v>40</v>
      </c>
      <c r="C42" s="23" t="s">
        <v>170</v>
      </c>
      <c r="D42" s="22">
        <v>3990</v>
      </c>
      <c r="E42" t="str" cm="1">
        <f t="array" ref="E42">IFERROR(
    INDEX(
        _TBL_INVENTORY[NAME],
        SMALL(
            IF(
                ISNUMBER(SEARCH($C42, _TBL_INVENTORY[NAME])),
                ROW(_TBL_INVENTORY[NAME]) - MIN(ROW(_TBL_INVENTORY[NAME])) + 1
            ),1
        )
    ),
    ""
)</f>
        <v>Macbook Intel i5</v>
      </c>
      <c r="F42" t="str" cm="1">
        <f t="array" ref="F42">IFERROR(
    INDEX(
        _TBL_INVENTORY[NAME],
        SMALL(
            IF(
                ISNUMBER(SEARCH($C42, _TBL_INVENTORY[NAME])),
                ROW(_TBL_INVENTORY[NAME]) - MIN(ROW(_TBL_INVENTORY[NAME])) + 1
            ),2
        )
    ),
    ""
)</f>
        <v/>
      </c>
      <c r="G42" t="str" cm="1">
        <f t="array" ref="G42">IFERROR(
    INDEX(
        _TBL_INVENTORY[NAME],
        SMALL(
            IF(
                ISNUMBER(SEARCH($C42, _TBL_INVENTORY[NAME])),
                ROW(_TBL_INVENTORY[NAME]) - MIN(ROW(_TBL_INVENTORY[NAME])) + 1
            ),3
        )
    ),
    ""
)</f>
        <v/>
      </c>
      <c r="H42" t="str" cm="1">
        <f t="array" ref="H42">IFERROR(
    INDEX(
        _TBL_INVENTORY[NAME],
        SMALL(
            IF(
                ISNUMBER(SEARCH($C42, _TBL_INVENTORY[NAME])),
                ROW(_TBL_INVENTORY[NAME]) - MIN(ROW(_TBL_INVENTORY[NAME])) + 1
            ),4
        )
    ),
    ""
)</f>
        <v/>
      </c>
      <c r="I42" t="str" cm="1">
        <f t="array" ref="I42">IFERROR(
    INDEX(
        _TBL_INVENTORY[NAME],
        SMALL(
            IF(
                ISNUMBER(SEARCH($C42, _TBL_INVENTORY[NAME])),
                ROW(_TBL_INVENTORY[NAME]) - MIN(ROW(_TBL_INVENTORY[NAME])) + 1
            ),5
        )
    ),
    ""
)</f>
        <v/>
      </c>
      <c r="J42" t="str" cm="1">
        <f t="array" ref="J42">IFERROR(
    INDEX(
        _TBL_INVENTORY[NAME],
        SMALL(
            IF(
                ISNUMBER(SEARCH($C42, _TBL_INVENTORY[NAME])),
                ROW(_TBL_INVENTORY[NAME]) - MIN(ROW(_TBL_INVENTORY[NAME])) + 1
            ),6
        )
    ),
    ""
)</f>
        <v/>
      </c>
      <c r="K42" t="str" cm="1">
        <f t="array" ref="K42">IFERROR(
    INDEX(
        _TBL_INVENTORY[NAME],
        SMALL(
            IF(
                ISNUMBER(SEARCH($C42, _TBL_INVENTORY[NAME])),
                ROW(_TBL_INVENTORY[NAME]) - MIN(ROW(_TBL_INVENTORY[NAME])) + 1
            ),7
        )
    ),
    ""
)</f>
        <v/>
      </c>
      <c r="L42" t="str" cm="1">
        <f t="array" ref="L42">IFERROR(
    INDEX(
        _TBL_INVENTORY[NAME],
        SMALL(
            IF(
                ISNUMBER(SEARCH($C42, _TBL_INVENTORY[NAME])),
                ROW(_TBL_INVENTORY[NAME]) - MIN(ROW(_TBL_INVENTORY[NAME])) + 1
            ),8
        )
    ),
    ""
)</f>
        <v/>
      </c>
    </row>
    <row r="43" spans="2:12" x14ac:dyDescent="0.25">
      <c r="B43">
        <v>41</v>
      </c>
      <c r="C43" s="23" t="s">
        <v>49</v>
      </c>
      <c r="D43" s="22">
        <v>3990</v>
      </c>
      <c r="E43" t="str" cm="1">
        <f t="array" ref="E43">IFERROR(
    INDEX(
        _TBL_INVENTORY[NAME],
        SMALL(
            IF(
                ISNUMBER(SEARCH($C43, _TBL_INVENTORY[NAME])),
                ROW(_TBL_INVENTORY[NAME]) - MIN(ROW(_TBL_INVENTORY[NAME])) + 1
            ),1
        )
    ),
    ""
)</f>
        <v>Fujitsu</v>
      </c>
      <c r="F43" t="str" cm="1">
        <f t="array" ref="F43">IFERROR(
    INDEX(
        _TBL_INVENTORY[NAME],
        SMALL(
            IF(
                ISNUMBER(SEARCH($C43, _TBL_INVENTORY[NAME])),
                ROW(_TBL_INVENTORY[NAME]) - MIN(ROW(_TBL_INVENTORY[NAME])) + 1
            ),2
        )
    ),
    ""
)</f>
        <v/>
      </c>
      <c r="G43" t="str" cm="1">
        <f t="array" ref="G43">IFERROR(
    INDEX(
        _TBL_INVENTORY[NAME],
        SMALL(
            IF(
                ISNUMBER(SEARCH($C43, _TBL_INVENTORY[NAME])),
                ROW(_TBL_INVENTORY[NAME]) - MIN(ROW(_TBL_INVENTORY[NAME])) + 1
            ),3
        )
    ),
    ""
)</f>
        <v/>
      </c>
      <c r="H43" t="str" cm="1">
        <f t="array" ref="H43">IFERROR(
    INDEX(
        _TBL_INVENTORY[NAME],
        SMALL(
            IF(
                ISNUMBER(SEARCH($C43, _TBL_INVENTORY[NAME])),
                ROW(_TBL_INVENTORY[NAME]) - MIN(ROW(_TBL_INVENTORY[NAME])) + 1
            ),4
        )
    ),
    ""
)</f>
        <v/>
      </c>
      <c r="I43" t="str" cm="1">
        <f t="array" ref="I43">IFERROR(
    INDEX(
        _TBL_INVENTORY[NAME],
        SMALL(
            IF(
                ISNUMBER(SEARCH($C43, _TBL_INVENTORY[NAME])),
                ROW(_TBL_INVENTORY[NAME]) - MIN(ROW(_TBL_INVENTORY[NAME])) + 1
            ),5
        )
    ),
    ""
)</f>
        <v/>
      </c>
      <c r="J43" t="str" cm="1">
        <f t="array" ref="J43">IFERROR(
    INDEX(
        _TBL_INVENTORY[NAME],
        SMALL(
            IF(
                ISNUMBER(SEARCH($C43, _TBL_INVENTORY[NAME])),
                ROW(_TBL_INVENTORY[NAME]) - MIN(ROW(_TBL_INVENTORY[NAME])) + 1
            ),6
        )
    ),
    ""
)</f>
        <v/>
      </c>
      <c r="K43" t="str" cm="1">
        <f t="array" ref="K43">IFERROR(
    INDEX(
        _TBL_INVENTORY[NAME],
        SMALL(
            IF(
                ISNUMBER(SEARCH($C43, _TBL_INVENTORY[NAME])),
                ROW(_TBL_INVENTORY[NAME]) - MIN(ROW(_TBL_INVENTORY[NAME])) + 1
            ),7
        )
    ),
    ""
)</f>
        <v/>
      </c>
      <c r="L43" t="str" cm="1">
        <f t="array" ref="L43">IFERROR(
    INDEX(
        _TBL_INVENTORY[NAME],
        SMALL(
            IF(
                ISNUMBER(SEARCH($C43, _TBL_INVENTORY[NAME])),
                ROW(_TBL_INVENTORY[NAME]) - MIN(ROW(_TBL_INVENTORY[NAME])) + 1
            ),8
        )
    ),
    ""
)</f>
        <v/>
      </c>
    </row>
    <row r="44" spans="2:12" x14ac:dyDescent="0.25">
      <c r="B44">
        <v>42</v>
      </c>
      <c r="C44" s="23" t="s">
        <v>171</v>
      </c>
      <c r="D44" s="22">
        <v>3990</v>
      </c>
      <c r="E44" t="str" cm="1">
        <f t="array" ref="E44">IFERROR(
    INDEX(
        _TBL_INVENTORY[NAME],
        SMALL(
            IF(
                ISNUMBER(SEARCH($C44, _TBL_INVENTORY[NAME])),
                ROW(_TBL_INVENTORY[NAME]) - MIN(ROW(_TBL_INVENTORY[NAME])) + 1
            ),1
        )
    ),
    ""
)</f>
        <v>DELL Intel i3</v>
      </c>
      <c r="F44" t="str" cm="1">
        <f t="array" ref="F44">IFERROR(
    INDEX(
        _TBL_INVENTORY[NAME],
        SMALL(
            IF(
                ISNUMBER(SEARCH($C44, _TBL_INVENTORY[NAME])),
                ROW(_TBL_INVENTORY[NAME]) - MIN(ROW(_TBL_INVENTORY[NAME])) + 1
            ),2
        )
    ),
    ""
)</f>
        <v/>
      </c>
      <c r="G44" t="str" cm="1">
        <f t="array" ref="G44">IFERROR(
    INDEX(
        _TBL_INVENTORY[NAME],
        SMALL(
            IF(
                ISNUMBER(SEARCH($C44, _TBL_INVENTORY[NAME])),
                ROW(_TBL_INVENTORY[NAME]) - MIN(ROW(_TBL_INVENTORY[NAME])) + 1
            ),3
        )
    ),
    ""
)</f>
        <v/>
      </c>
      <c r="H44" t="str" cm="1">
        <f t="array" ref="H44">IFERROR(
    INDEX(
        _TBL_INVENTORY[NAME],
        SMALL(
            IF(
                ISNUMBER(SEARCH($C44, _TBL_INVENTORY[NAME])),
                ROW(_TBL_INVENTORY[NAME]) - MIN(ROW(_TBL_INVENTORY[NAME])) + 1
            ),4
        )
    ),
    ""
)</f>
        <v/>
      </c>
      <c r="I44" t="str" cm="1">
        <f t="array" ref="I44">IFERROR(
    INDEX(
        _TBL_INVENTORY[NAME],
        SMALL(
            IF(
                ISNUMBER(SEARCH($C44, _TBL_INVENTORY[NAME])),
                ROW(_TBL_INVENTORY[NAME]) - MIN(ROW(_TBL_INVENTORY[NAME])) + 1
            ),5
        )
    ),
    ""
)</f>
        <v/>
      </c>
      <c r="J44" t="str" cm="1">
        <f t="array" ref="J44">IFERROR(
    INDEX(
        _TBL_INVENTORY[NAME],
        SMALL(
            IF(
                ISNUMBER(SEARCH($C44, _TBL_INVENTORY[NAME])),
                ROW(_TBL_INVENTORY[NAME]) - MIN(ROW(_TBL_INVENTORY[NAME])) + 1
            ),6
        )
    ),
    ""
)</f>
        <v/>
      </c>
      <c r="K44" t="str" cm="1">
        <f t="array" ref="K44">IFERROR(
    INDEX(
        _TBL_INVENTORY[NAME],
        SMALL(
            IF(
                ISNUMBER(SEARCH($C44, _TBL_INVENTORY[NAME])),
                ROW(_TBL_INVENTORY[NAME]) - MIN(ROW(_TBL_INVENTORY[NAME])) + 1
            ),7
        )
    ),
    ""
)</f>
        <v/>
      </c>
      <c r="L44" t="str" cm="1">
        <f t="array" ref="L44">IFERROR(
    INDEX(
        _TBL_INVENTORY[NAME],
        SMALL(
            IF(
                ISNUMBER(SEARCH($C44, _TBL_INVENTORY[NAME])),
                ROW(_TBL_INVENTORY[NAME]) - MIN(ROW(_TBL_INVENTORY[NAME])) + 1
            ),8
        )
    ),
    ""
)</f>
        <v/>
      </c>
    </row>
    <row r="45" spans="2:12" x14ac:dyDescent="0.25">
      <c r="B45">
        <v>43</v>
      </c>
      <c r="C45" s="23" t="s">
        <v>172</v>
      </c>
      <c r="D45" s="22">
        <v>3990</v>
      </c>
      <c r="E45" t="str" cm="1">
        <f t="array" ref="E45">IFERROR(
    INDEX(
        _TBL_INVENTORY[NAME],
        SMALL(
            IF(
                ISNUMBER(SEARCH($C45, _TBL_INVENTORY[NAME])),
                ROW(_TBL_INVENTORY[NAME]) - MIN(ROW(_TBL_INVENTORY[NAME])) + 1
            ),1
        )
    ),
    ""
)</f>
        <v>DELL Intel i5</v>
      </c>
      <c r="F45" t="str" cm="1">
        <f t="array" ref="F45">IFERROR(
    INDEX(
        _TBL_INVENTORY[NAME],
        SMALL(
            IF(
                ISNUMBER(SEARCH($C45, _TBL_INVENTORY[NAME])),
                ROW(_TBL_INVENTORY[NAME]) - MIN(ROW(_TBL_INVENTORY[NAME])) + 1
            ),2
        )
    ),
    ""
)</f>
        <v/>
      </c>
      <c r="G45" t="str" cm="1">
        <f t="array" ref="G45">IFERROR(
    INDEX(
        _TBL_INVENTORY[NAME],
        SMALL(
            IF(
                ISNUMBER(SEARCH($C45, _TBL_INVENTORY[NAME])),
                ROW(_TBL_INVENTORY[NAME]) - MIN(ROW(_TBL_INVENTORY[NAME])) + 1
            ),3
        )
    ),
    ""
)</f>
        <v/>
      </c>
      <c r="H45" t="str" cm="1">
        <f t="array" ref="H45">IFERROR(
    INDEX(
        _TBL_INVENTORY[NAME],
        SMALL(
            IF(
                ISNUMBER(SEARCH($C45, _TBL_INVENTORY[NAME])),
                ROW(_TBL_INVENTORY[NAME]) - MIN(ROW(_TBL_INVENTORY[NAME])) + 1
            ),4
        )
    ),
    ""
)</f>
        <v/>
      </c>
      <c r="I45" t="str" cm="1">
        <f t="array" ref="I45">IFERROR(
    INDEX(
        _TBL_INVENTORY[NAME],
        SMALL(
            IF(
                ISNUMBER(SEARCH($C45, _TBL_INVENTORY[NAME])),
                ROW(_TBL_INVENTORY[NAME]) - MIN(ROW(_TBL_INVENTORY[NAME])) + 1
            ),5
        )
    ),
    ""
)</f>
        <v/>
      </c>
      <c r="J45" t="str" cm="1">
        <f t="array" ref="J45">IFERROR(
    INDEX(
        _TBL_INVENTORY[NAME],
        SMALL(
            IF(
                ISNUMBER(SEARCH($C45, _TBL_INVENTORY[NAME])),
                ROW(_TBL_INVENTORY[NAME]) - MIN(ROW(_TBL_INVENTORY[NAME])) + 1
            ),6
        )
    ),
    ""
)</f>
        <v/>
      </c>
      <c r="K45" t="str" cm="1">
        <f t="array" ref="K45">IFERROR(
    INDEX(
        _TBL_INVENTORY[NAME],
        SMALL(
            IF(
                ISNUMBER(SEARCH($C45, _TBL_INVENTORY[NAME])),
                ROW(_TBL_INVENTORY[NAME]) - MIN(ROW(_TBL_INVENTORY[NAME])) + 1
            ),7
        )
    ),
    ""
)</f>
        <v/>
      </c>
      <c r="L45" t="str" cm="1">
        <f t="array" ref="L45">IFERROR(
    INDEX(
        _TBL_INVENTORY[NAME],
        SMALL(
            IF(
                ISNUMBER(SEARCH($C45, _TBL_INVENTORY[NAME])),
                ROW(_TBL_INVENTORY[NAME]) - MIN(ROW(_TBL_INVENTORY[NAME])) + 1
            ),8
        )
    ),
    ""
)</f>
        <v/>
      </c>
    </row>
    <row r="46" spans="2:12" x14ac:dyDescent="0.25">
      <c r="B46">
        <v>44</v>
      </c>
      <c r="C46" s="23" t="s">
        <v>173</v>
      </c>
      <c r="D46" s="22">
        <v>3990</v>
      </c>
      <c r="E46" t="str" cm="1">
        <f t="array" ref="E46">IFERROR(
    INDEX(
        _TBL_INVENTORY[NAME],
        SMALL(
            IF(
                ISNUMBER(SEARCH($C46, _TBL_INVENTORY[NAME])),
                ROW(_TBL_INVENTORY[NAME]) - MIN(ROW(_TBL_INVENTORY[NAME])) + 1
            ),1
        )
    ),
    ""
)</f>
        <v>DELL Intel i7</v>
      </c>
      <c r="F46" t="str" cm="1">
        <f t="array" ref="F46">IFERROR(
    INDEX(
        _TBL_INVENTORY[NAME],
        SMALL(
            IF(
                ISNUMBER(SEARCH($C46, _TBL_INVENTORY[NAME])),
                ROW(_TBL_INVENTORY[NAME]) - MIN(ROW(_TBL_INVENTORY[NAME])) + 1
            ),2
        )
    ),
    ""
)</f>
        <v/>
      </c>
      <c r="G46" t="str" cm="1">
        <f t="array" ref="G46">IFERROR(
    INDEX(
        _TBL_INVENTORY[NAME],
        SMALL(
            IF(
                ISNUMBER(SEARCH($C46, _TBL_INVENTORY[NAME])),
                ROW(_TBL_INVENTORY[NAME]) - MIN(ROW(_TBL_INVENTORY[NAME])) + 1
            ),3
        )
    ),
    ""
)</f>
        <v/>
      </c>
      <c r="H46" t="str" cm="1">
        <f t="array" ref="H46">IFERROR(
    INDEX(
        _TBL_INVENTORY[NAME],
        SMALL(
            IF(
                ISNUMBER(SEARCH($C46, _TBL_INVENTORY[NAME])),
                ROW(_TBL_INVENTORY[NAME]) - MIN(ROW(_TBL_INVENTORY[NAME])) + 1
            ),4
        )
    ),
    ""
)</f>
        <v/>
      </c>
      <c r="I46" t="str" cm="1">
        <f t="array" ref="I46">IFERROR(
    INDEX(
        _TBL_INVENTORY[NAME],
        SMALL(
            IF(
                ISNUMBER(SEARCH($C46, _TBL_INVENTORY[NAME])),
                ROW(_TBL_INVENTORY[NAME]) - MIN(ROW(_TBL_INVENTORY[NAME])) + 1
            ),5
        )
    ),
    ""
)</f>
        <v/>
      </c>
      <c r="J46" t="str" cm="1">
        <f t="array" ref="J46">IFERROR(
    INDEX(
        _TBL_INVENTORY[NAME],
        SMALL(
            IF(
                ISNUMBER(SEARCH($C46, _TBL_INVENTORY[NAME])),
                ROW(_TBL_INVENTORY[NAME]) - MIN(ROW(_TBL_INVENTORY[NAME])) + 1
            ),6
        )
    ),
    ""
)</f>
        <v/>
      </c>
      <c r="K46" t="str" cm="1">
        <f t="array" ref="K46">IFERROR(
    INDEX(
        _TBL_INVENTORY[NAME],
        SMALL(
            IF(
                ISNUMBER(SEARCH($C46, _TBL_INVENTORY[NAME])),
                ROW(_TBL_INVENTORY[NAME]) - MIN(ROW(_TBL_INVENTORY[NAME])) + 1
            ),7
        )
    ),
    ""
)</f>
        <v/>
      </c>
      <c r="L46" t="str" cm="1">
        <f t="array" ref="L46">IFERROR(
    INDEX(
        _TBL_INVENTORY[NAME],
        SMALL(
            IF(
                ISNUMBER(SEARCH($C46, _TBL_INVENTORY[NAME])),
                ROW(_TBL_INVENTORY[NAME]) - MIN(ROW(_TBL_INVENTORY[NAME])) + 1
            ),8
        )
    ),
    ""
)</f>
        <v/>
      </c>
    </row>
    <row r="47" spans="2:12" x14ac:dyDescent="0.25">
      <c r="B47">
        <v>45</v>
      </c>
      <c r="C47" s="23" t="s">
        <v>50</v>
      </c>
      <c r="D47" s="22">
        <v>3990</v>
      </c>
      <c r="E47" t="str" cm="1">
        <f t="array" ref="E47">IFERROR(
    INDEX(
        _TBL_INVENTORY[NAME],
        SMALL(
            IF(
                ISNUMBER(SEARCH($C47, _TBL_INVENTORY[NAME])),
                ROW(_TBL_INVENTORY[NAME]) - MIN(ROW(_TBL_INVENTORY[NAME])) + 1
            ),1
        )
    ),
    ""
)</f>
        <v>Avgo</v>
      </c>
      <c r="F47" t="str" cm="1">
        <f t="array" ref="F47">IFERROR(
    INDEX(
        _TBL_INVENTORY[NAME],
        SMALL(
            IF(
                ISNUMBER(SEARCH($C47, _TBL_INVENTORY[NAME])),
                ROW(_TBL_INVENTORY[NAME]) - MIN(ROW(_TBL_INVENTORY[NAME])) + 1
            ),2
        )
    ),
    ""
)</f>
        <v/>
      </c>
      <c r="G47" t="str" cm="1">
        <f t="array" ref="G47">IFERROR(
    INDEX(
        _TBL_INVENTORY[NAME],
        SMALL(
            IF(
                ISNUMBER(SEARCH($C47, _TBL_INVENTORY[NAME])),
                ROW(_TBL_INVENTORY[NAME]) - MIN(ROW(_TBL_INVENTORY[NAME])) + 1
            ),3
        )
    ),
    ""
)</f>
        <v/>
      </c>
      <c r="H47" t="str" cm="1">
        <f t="array" ref="H47">IFERROR(
    INDEX(
        _TBL_INVENTORY[NAME],
        SMALL(
            IF(
                ISNUMBER(SEARCH($C47, _TBL_INVENTORY[NAME])),
                ROW(_TBL_INVENTORY[NAME]) - MIN(ROW(_TBL_INVENTORY[NAME])) + 1
            ),4
        )
    ),
    ""
)</f>
        <v/>
      </c>
      <c r="I47" t="str" cm="1">
        <f t="array" ref="I47">IFERROR(
    INDEX(
        _TBL_INVENTORY[NAME],
        SMALL(
            IF(
                ISNUMBER(SEARCH($C47, _TBL_INVENTORY[NAME])),
                ROW(_TBL_INVENTORY[NAME]) - MIN(ROW(_TBL_INVENTORY[NAME])) + 1
            ),5
        )
    ),
    ""
)</f>
        <v/>
      </c>
      <c r="J47" t="str" cm="1">
        <f t="array" ref="J47">IFERROR(
    INDEX(
        _TBL_INVENTORY[NAME],
        SMALL(
            IF(
                ISNUMBER(SEARCH($C47, _TBL_INVENTORY[NAME])),
                ROW(_TBL_INVENTORY[NAME]) - MIN(ROW(_TBL_INVENTORY[NAME])) + 1
            ),6
        )
    ),
    ""
)</f>
        <v/>
      </c>
      <c r="K47" t="str" cm="1">
        <f t="array" ref="K47">IFERROR(
    INDEX(
        _TBL_INVENTORY[NAME],
        SMALL(
            IF(
                ISNUMBER(SEARCH($C47, _TBL_INVENTORY[NAME])),
                ROW(_TBL_INVENTORY[NAME]) - MIN(ROW(_TBL_INVENTORY[NAME])) + 1
            ),7
        )
    ),
    ""
)</f>
        <v/>
      </c>
      <c r="L47" t="str" cm="1">
        <f t="array" ref="L47">IFERROR(
    INDEX(
        _TBL_INVENTORY[NAME],
        SMALL(
            IF(
                ISNUMBER(SEARCH($C47, _TBL_INVENTORY[NAME])),
                ROW(_TBL_INVENTORY[NAME]) - MIN(ROW(_TBL_INVENTORY[NAME])) + 1
            ),8
        )
    ),
    ""
)</f>
        <v/>
      </c>
    </row>
    <row r="48" spans="2:12" x14ac:dyDescent="0.25">
      <c r="B48">
        <v>46</v>
      </c>
      <c r="C48" s="23" t="s">
        <v>51</v>
      </c>
      <c r="D48" s="22">
        <v>3990</v>
      </c>
      <c r="E48" t="str" cm="1">
        <f t="array" ref="E48">IFERROR(
    INDEX(
        _TBL_INVENTORY[NAME],
        SMALL(
            IF(
                ISNUMBER(SEARCH($C48, _TBL_INVENTORY[NAME])),
                ROW(_TBL_INVENTORY[NAME]) - MIN(ROW(_TBL_INVENTORY[NAME])) + 1
            ),1
        )
    ),
    ""
)</f>
        <v>Toshiba</v>
      </c>
      <c r="F48" t="str" cm="1">
        <f t="array" ref="F48">IFERROR(
    INDEX(
        _TBL_INVENTORY[NAME],
        SMALL(
            IF(
                ISNUMBER(SEARCH($C48, _TBL_INVENTORY[NAME])),
                ROW(_TBL_INVENTORY[NAME]) - MIN(ROW(_TBL_INVENTORY[NAME])) + 1
            ),2
        )
    ),
    ""
)</f>
        <v/>
      </c>
      <c r="G48" t="str" cm="1">
        <f t="array" ref="G48">IFERROR(
    INDEX(
        _TBL_INVENTORY[NAME],
        SMALL(
            IF(
                ISNUMBER(SEARCH($C48, _TBL_INVENTORY[NAME])),
                ROW(_TBL_INVENTORY[NAME]) - MIN(ROW(_TBL_INVENTORY[NAME])) + 1
            ),3
        )
    ),
    ""
)</f>
        <v/>
      </c>
      <c r="H48" t="str" cm="1">
        <f t="array" ref="H48">IFERROR(
    INDEX(
        _TBL_INVENTORY[NAME],
        SMALL(
            IF(
                ISNUMBER(SEARCH($C48, _TBL_INVENTORY[NAME])),
                ROW(_TBL_INVENTORY[NAME]) - MIN(ROW(_TBL_INVENTORY[NAME])) + 1
            ),4
        )
    ),
    ""
)</f>
        <v/>
      </c>
      <c r="I48" t="str" cm="1">
        <f t="array" ref="I48">IFERROR(
    INDEX(
        _TBL_INVENTORY[NAME],
        SMALL(
            IF(
                ISNUMBER(SEARCH($C48, _TBL_INVENTORY[NAME])),
                ROW(_TBL_INVENTORY[NAME]) - MIN(ROW(_TBL_INVENTORY[NAME])) + 1
            ),5
        )
    ),
    ""
)</f>
        <v/>
      </c>
      <c r="J48" t="str" cm="1">
        <f t="array" ref="J48">IFERROR(
    INDEX(
        _TBL_INVENTORY[NAME],
        SMALL(
            IF(
                ISNUMBER(SEARCH($C48, _TBL_INVENTORY[NAME])),
                ROW(_TBL_INVENTORY[NAME]) - MIN(ROW(_TBL_INVENTORY[NAME])) + 1
            ),6
        )
    ),
    ""
)</f>
        <v/>
      </c>
      <c r="K48" t="str" cm="1">
        <f t="array" ref="K48">IFERROR(
    INDEX(
        _TBL_INVENTORY[NAME],
        SMALL(
            IF(
                ISNUMBER(SEARCH($C48, _TBL_INVENTORY[NAME])),
                ROW(_TBL_INVENTORY[NAME]) - MIN(ROW(_TBL_INVENTORY[NAME])) + 1
            ),7
        )
    ),
    ""
)</f>
        <v/>
      </c>
      <c r="L48" t="str" cm="1">
        <f t="array" ref="L48">IFERROR(
    INDEX(
        _TBL_INVENTORY[NAME],
        SMALL(
            IF(
                ISNUMBER(SEARCH($C48, _TBL_INVENTORY[NAME])),
                ROW(_TBL_INVENTORY[NAME]) - MIN(ROW(_TBL_INVENTORY[NAME])) + 1
            ),8
        )
    ),
    ""
)</f>
        <v/>
      </c>
    </row>
    <row r="49" spans="2:12" x14ac:dyDescent="0.25">
      <c r="B49">
        <v>47</v>
      </c>
      <c r="C49" s="23" t="s">
        <v>174</v>
      </c>
      <c r="D49" s="22">
        <v>3990</v>
      </c>
      <c r="E49" t="str" cm="1">
        <f t="array" ref="E49">IFERROR(
    INDEX(
        _TBL_INVENTORY[NAME],
        SMALL(
            IF(
                ISNUMBER(SEARCH($C49, _TBL_INVENTORY[NAME])),
                ROW(_TBL_INVENTORY[NAME]) - MIN(ROW(_TBL_INVENTORY[NAME])) + 1
            ),1
        )
    ),
    ""
)</f>
        <v>LENOVO Intel i3</v>
      </c>
      <c r="F49" t="str" cm="1">
        <f t="array" ref="F49">IFERROR(
    INDEX(
        _TBL_INVENTORY[NAME],
        SMALL(
            IF(
                ISNUMBER(SEARCH($C49, _TBL_INVENTORY[NAME])),
                ROW(_TBL_INVENTORY[NAME]) - MIN(ROW(_TBL_INVENTORY[NAME])) + 1
            ),2
        )
    ),
    ""
)</f>
        <v/>
      </c>
      <c r="G49" t="str" cm="1">
        <f t="array" ref="G49">IFERROR(
    INDEX(
        _TBL_INVENTORY[NAME],
        SMALL(
            IF(
                ISNUMBER(SEARCH($C49, _TBL_INVENTORY[NAME])),
                ROW(_TBL_INVENTORY[NAME]) - MIN(ROW(_TBL_INVENTORY[NAME])) + 1
            ),3
        )
    ),
    ""
)</f>
        <v/>
      </c>
      <c r="H49" t="str" cm="1">
        <f t="array" ref="H49">IFERROR(
    INDEX(
        _TBL_INVENTORY[NAME],
        SMALL(
            IF(
                ISNUMBER(SEARCH($C49, _TBL_INVENTORY[NAME])),
                ROW(_TBL_INVENTORY[NAME]) - MIN(ROW(_TBL_INVENTORY[NAME])) + 1
            ),4
        )
    ),
    ""
)</f>
        <v/>
      </c>
      <c r="I49" t="str" cm="1">
        <f t="array" ref="I49">IFERROR(
    INDEX(
        _TBL_INVENTORY[NAME],
        SMALL(
            IF(
                ISNUMBER(SEARCH($C49, _TBL_INVENTORY[NAME])),
                ROW(_TBL_INVENTORY[NAME]) - MIN(ROW(_TBL_INVENTORY[NAME])) + 1
            ),5
        )
    ),
    ""
)</f>
        <v/>
      </c>
      <c r="J49" t="str" cm="1">
        <f t="array" ref="J49">IFERROR(
    INDEX(
        _TBL_INVENTORY[NAME],
        SMALL(
            IF(
                ISNUMBER(SEARCH($C49, _TBL_INVENTORY[NAME])),
                ROW(_TBL_INVENTORY[NAME]) - MIN(ROW(_TBL_INVENTORY[NAME])) + 1
            ),6
        )
    ),
    ""
)</f>
        <v/>
      </c>
      <c r="K49" t="str" cm="1">
        <f t="array" ref="K49">IFERROR(
    INDEX(
        _TBL_INVENTORY[NAME],
        SMALL(
            IF(
                ISNUMBER(SEARCH($C49, _TBL_INVENTORY[NAME])),
                ROW(_TBL_INVENTORY[NAME]) - MIN(ROW(_TBL_INVENTORY[NAME])) + 1
            ),7
        )
    ),
    ""
)</f>
        <v/>
      </c>
      <c r="L49" t="str" cm="1">
        <f t="array" ref="L49">IFERROR(
    INDEX(
        _TBL_INVENTORY[NAME],
        SMALL(
            IF(
                ISNUMBER(SEARCH($C49, _TBL_INVENTORY[NAME])),
                ROW(_TBL_INVENTORY[NAME]) - MIN(ROW(_TBL_INVENTORY[NAME])) + 1
            ),8
        )
    ),
    ""
)</f>
        <v/>
      </c>
    </row>
    <row r="50" spans="2:12" x14ac:dyDescent="0.25">
      <c r="B50">
        <v>48</v>
      </c>
      <c r="C50" s="23" t="s">
        <v>175</v>
      </c>
      <c r="D50" s="22">
        <v>3990</v>
      </c>
      <c r="E50" t="str" cm="1">
        <f t="array" ref="E50">IFERROR(
    INDEX(
        _TBL_INVENTORY[NAME],
        SMALL(
            IF(
                ISNUMBER(SEARCH($C50, _TBL_INVENTORY[NAME])),
                ROW(_TBL_INVENTORY[NAME]) - MIN(ROW(_TBL_INVENTORY[NAME])) + 1
            ),1
        )
    ),
    ""
)</f>
        <v>LENOVO Intel i5</v>
      </c>
      <c r="F50" t="str" cm="1">
        <f t="array" ref="F50">IFERROR(
    INDEX(
        _TBL_INVENTORY[NAME],
        SMALL(
            IF(
                ISNUMBER(SEARCH($C50, _TBL_INVENTORY[NAME])),
                ROW(_TBL_INVENTORY[NAME]) - MIN(ROW(_TBL_INVENTORY[NAME])) + 1
            ),2
        )
    ),
    ""
)</f>
        <v/>
      </c>
      <c r="G50" t="str" cm="1">
        <f t="array" ref="G50">IFERROR(
    INDEX(
        _TBL_INVENTORY[NAME],
        SMALL(
            IF(
                ISNUMBER(SEARCH($C50, _TBL_INVENTORY[NAME])),
                ROW(_TBL_INVENTORY[NAME]) - MIN(ROW(_TBL_INVENTORY[NAME])) + 1
            ),3
        )
    ),
    ""
)</f>
        <v/>
      </c>
      <c r="H50" t="str" cm="1">
        <f t="array" ref="H50">IFERROR(
    INDEX(
        _TBL_INVENTORY[NAME],
        SMALL(
            IF(
                ISNUMBER(SEARCH($C50, _TBL_INVENTORY[NAME])),
                ROW(_TBL_INVENTORY[NAME]) - MIN(ROW(_TBL_INVENTORY[NAME])) + 1
            ),4
        )
    ),
    ""
)</f>
        <v/>
      </c>
      <c r="I50" t="str" cm="1">
        <f t="array" ref="I50">IFERROR(
    INDEX(
        _TBL_INVENTORY[NAME],
        SMALL(
            IF(
                ISNUMBER(SEARCH($C50, _TBL_INVENTORY[NAME])),
                ROW(_TBL_INVENTORY[NAME]) - MIN(ROW(_TBL_INVENTORY[NAME])) + 1
            ),5
        )
    ),
    ""
)</f>
        <v/>
      </c>
      <c r="J50" t="str" cm="1">
        <f t="array" ref="J50">IFERROR(
    INDEX(
        _TBL_INVENTORY[NAME],
        SMALL(
            IF(
                ISNUMBER(SEARCH($C50, _TBL_INVENTORY[NAME])),
                ROW(_TBL_INVENTORY[NAME]) - MIN(ROW(_TBL_INVENTORY[NAME])) + 1
            ),6
        )
    ),
    ""
)</f>
        <v/>
      </c>
      <c r="K50" t="str" cm="1">
        <f t="array" ref="K50">IFERROR(
    INDEX(
        _TBL_INVENTORY[NAME],
        SMALL(
            IF(
                ISNUMBER(SEARCH($C50, _TBL_INVENTORY[NAME])),
                ROW(_TBL_INVENTORY[NAME]) - MIN(ROW(_TBL_INVENTORY[NAME])) + 1
            ),7
        )
    ),
    ""
)</f>
        <v/>
      </c>
      <c r="L50" t="str" cm="1">
        <f t="array" ref="L50">IFERROR(
    INDEX(
        _TBL_INVENTORY[NAME],
        SMALL(
            IF(
                ISNUMBER(SEARCH($C50, _TBL_INVENTORY[NAME])),
                ROW(_TBL_INVENTORY[NAME]) - MIN(ROW(_TBL_INVENTORY[NAME])) + 1
            ),8
        )
    ),
    ""
)</f>
        <v/>
      </c>
    </row>
    <row r="51" spans="2:12" x14ac:dyDescent="0.25">
      <c r="B51">
        <v>49</v>
      </c>
      <c r="C51" s="23" t="s">
        <v>52</v>
      </c>
      <c r="D51" s="22">
        <v>3990</v>
      </c>
      <c r="E51" t="str" cm="1">
        <f t="array" ref="E51">IFERROR(
    INDEX(
        _TBL_INVENTORY[NAME],
        SMALL(
            IF(
                ISNUMBER(SEARCH($C51, _TBL_INVENTORY[NAME])),
                ROW(_TBL_INVENTORY[NAME]) - MIN(ROW(_TBL_INVENTORY[NAME])) + 1
            ),1
        )
    ),
    ""
)</f>
        <v>Nec</v>
      </c>
      <c r="F51" t="str" cm="1">
        <f t="array" ref="F51">IFERROR(
    INDEX(
        _TBL_INVENTORY[NAME],
        SMALL(
            IF(
                ISNUMBER(SEARCH($C51, _TBL_INVENTORY[NAME])),
                ROW(_TBL_INVENTORY[NAME]) - MIN(ROW(_TBL_INVENTORY[NAME])) + 1
            ),2
        )
    ),
    ""
)</f>
        <v>S.Neckband</v>
      </c>
      <c r="G51" t="str" cm="1">
        <f t="array" ref="G51">IFERROR(
    INDEX(
        _TBL_INVENTORY[NAME],
        SMALL(
            IF(
                ISNUMBER(SEARCH($C51, _TBL_INVENTORY[NAME])),
                ROW(_TBL_INVENTORY[NAME]) - MIN(ROW(_TBL_INVENTORY[NAME])) + 1
            ),3
        )
    ),
    ""
)</f>
        <v/>
      </c>
      <c r="H51" t="str" cm="1">
        <f t="array" ref="H51">IFERROR(
    INDEX(
        _TBL_INVENTORY[NAME],
        SMALL(
            IF(
                ISNUMBER(SEARCH($C51, _TBL_INVENTORY[NAME])),
                ROW(_TBL_INVENTORY[NAME]) - MIN(ROW(_TBL_INVENTORY[NAME])) + 1
            ),4
        )
    ),
    ""
)</f>
        <v/>
      </c>
      <c r="I51" t="str" cm="1">
        <f t="array" ref="I51">IFERROR(
    INDEX(
        _TBL_INVENTORY[NAME],
        SMALL(
            IF(
                ISNUMBER(SEARCH($C51, _TBL_INVENTORY[NAME])),
                ROW(_TBL_INVENTORY[NAME]) - MIN(ROW(_TBL_INVENTORY[NAME])) + 1
            ),5
        )
    ),
    ""
)</f>
        <v/>
      </c>
      <c r="J51" t="str" cm="1">
        <f t="array" ref="J51">IFERROR(
    INDEX(
        _TBL_INVENTORY[NAME],
        SMALL(
            IF(
                ISNUMBER(SEARCH($C51, _TBL_INVENTORY[NAME])),
                ROW(_TBL_INVENTORY[NAME]) - MIN(ROW(_TBL_INVENTORY[NAME])) + 1
            ),6
        )
    ),
    ""
)</f>
        <v/>
      </c>
      <c r="K51" t="str" cm="1">
        <f t="array" ref="K51">IFERROR(
    INDEX(
        _TBL_INVENTORY[NAME],
        SMALL(
            IF(
                ISNUMBER(SEARCH($C51, _TBL_INVENTORY[NAME])),
                ROW(_TBL_INVENTORY[NAME]) - MIN(ROW(_TBL_INVENTORY[NAME])) + 1
            ),7
        )
    ),
    ""
)</f>
        <v/>
      </c>
      <c r="L51" t="str" cm="1">
        <f t="array" ref="L51">IFERROR(
    INDEX(
        _TBL_INVENTORY[NAME],
        SMALL(
            IF(
                ISNUMBER(SEARCH($C51, _TBL_INVENTORY[NAME])),
                ROW(_TBL_INVENTORY[NAME]) - MIN(ROW(_TBL_INVENTORY[NAME])) + 1
            ),8
        )
    ),
    ""
)</f>
        <v/>
      </c>
    </row>
    <row r="52" spans="2:12" x14ac:dyDescent="0.25">
      <c r="E52" t="str" cm="1">
        <f t="array" ref="E52">IFERROR(
    INDEX(
        _TBL_INVENTORY[NAME],
        SMALL(
            IF(
                ISNUMBER(SEARCH($C52, _TBL_INVENTORY[NAME])),
                ROW(_TBL_INVENTORY[NAME]) - MIN(ROW(_TBL_INVENTORY[NAME])) + 1
            ),1
        )
    ),
    ""
)</f>
        <v>DELL REGULAR 2 / 16</v>
      </c>
      <c r="F52" t="str" cm="1">
        <f t="array" ref="F52">IFERROR(
    INDEX(
        _TBL_INVENTORY[NAME],
        SMALL(
            IF(
                ISNUMBER(SEARCH($C52, _TBL_INVENTORY[NAME])),
                ROW(_TBL_INVENTORY[NAME]) - MIN(ROW(_TBL_INVENTORY[NAME])) + 1
            ),2
        )
    ),
    ""
)</f>
        <v>DELL REGULAR 4 / 16</v>
      </c>
      <c r="G52" t="str" cm="1">
        <f t="array" ref="G52">IFERROR(
    INDEX(
        _TBL_INVENTORY[NAME],
        SMALL(
            IF(
                ISNUMBER(SEARCH($C52, _TBL_INVENTORY[NAME])),
                ROW(_TBL_INVENTORY[NAME]) - MIN(ROW(_TBL_INVENTORY[NAME])) + 1
            ),3
        )
    ),
    ""
)</f>
        <v>DELL REGULAR 4 / 32</v>
      </c>
      <c r="H52" t="str" cm="1">
        <f t="array" ref="H52">IFERROR(
    INDEX(
        _TBL_INVENTORY[NAME],
        SMALL(
            IF(
                ISNUMBER(SEARCH($C52, _TBL_INVENTORY[NAME])),
                ROW(_TBL_INVENTORY[NAME]) - MIN(ROW(_TBL_INVENTORY[NAME])) + 1
            ),4
        )
    ),
    ""
)</f>
        <v>HP REGULAR 4 / 16</v>
      </c>
      <c r="I52" t="str" cm="1">
        <f t="array" ref="I52">IFERROR(
    INDEX(
        _TBL_INVENTORY[NAME],
        SMALL(
            IF(
                ISNUMBER(SEARCH($C52, _TBL_INVENTORY[NAME])),
                ROW(_TBL_INVENTORY[NAME]) - MIN(ROW(_TBL_INVENTORY[NAME])) + 1
            ),5
        )
    ),
    ""
)</f>
        <v>HP REGULAR 4 / 32</v>
      </c>
      <c r="J52" t="str" cm="1">
        <f t="array" ref="J52">IFERROR(
    INDEX(
        _TBL_INVENTORY[NAME],
        SMALL(
            IF(
                ISNUMBER(SEARCH($C52, _TBL_INVENTORY[NAME])),
                ROW(_TBL_INVENTORY[NAME]) - MIN(ROW(_TBL_INVENTORY[NAME])) + 1
            ),6
        )
    ),
    ""
)</f>
        <v>CTL REGULAR 4 / 16</v>
      </c>
      <c r="K52" t="str" cm="1">
        <f t="array" ref="K52">IFERROR(
    INDEX(
        _TBL_INVENTORY[NAME],
        SMALL(
            IF(
                ISNUMBER(SEARCH($C52, _TBL_INVENTORY[NAME])),
                ROW(_TBL_INVENTORY[NAME]) - MIN(ROW(_TBL_INVENTORY[NAME])) + 1
            ),7
        )
    ),
    ""
)</f>
        <v>LENOVO REGULAR 4 / 16</v>
      </c>
      <c r="L52" t="str" cm="1">
        <f t="array" ref="L52">IFERROR(
    INDEX(
        _TBL_INVENTORY[NAME],
        SMALL(
            IF(
                ISNUMBER(SEARCH($C52, _TBL_INVENTORY[NAME])),
                ROW(_TBL_INVENTORY[NAME]) - MIN(ROW(_TBL_INVENTORY[NAME])) + 1
            ),8
        )
    ),
    ""
)</f>
        <v>LENOVO REGULAR 4 / 32</v>
      </c>
    </row>
    <row r="53" spans="2:12" x14ac:dyDescent="0.25">
      <c r="E53" t="str" cm="1">
        <f t="array" ref="E53">IFERROR(
    INDEX(
        _TBL_INVENTORY[NAME],
        SMALL(
            IF(
                ISNUMBER(SEARCH($C53, _TBL_INVENTORY[NAME])),
                ROW(_TBL_INVENTORY[NAME]) - MIN(ROW(_TBL_INVENTORY[NAME])) + 1
            ),1
        )
    ),
    ""
)</f>
        <v>DELL REGULAR 2 / 16</v>
      </c>
      <c r="F53" t="str" cm="1">
        <f t="array" ref="F53">IFERROR(
    INDEX(
        _TBL_INVENTORY[NAME],
        SMALL(
            IF(
                ISNUMBER(SEARCH($C53, _TBL_INVENTORY[NAME])),
                ROW(_TBL_INVENTORY[NAME]) - MIN(ROW(_TBL_INVENTORY[NAME])) + 1
            ),2
        )
    ),
    ""
)</f>
        <v>DELL REGULAR 4 / 16</v>
      </c>
      <c r="G53" t="str" cm="1">
        <f t="array" ref="G53">IFERROR(
    INDEX(
        _TBL_INVENTORY[NAME],
        SMALL(
            IF(
                ISNUMBER(SEARCH($C53, _TBL_INVENTORY[NAME])),
                ROW(_TBL_INVENTORY[NAME]) - MIN(ROW(_TBL_INVENTORY[NAME])) + 1
            ),3
        )
    ),
    ""
)</f>
        <v>DELL REGULAR 4 / 32</v>
      </c>
      <c r="H53" t="str" cm="1">
        <f t="array" ref="H53">IFERROR(
    INDEX(
        _TBL_INVENTORY[NAME],
        SMALL(
            IF(
                ISNUMBER(SEARCH($C53, _TBL_INVENTORY[NAME])),
                ROW(_TBL_INVENTORY[NAME]) - MIN(ROW(_TBL_INVENTORY[NAME])) + 1
            ),4
        )
    ),
    ""
)</f>
        <v>HP REGULAR 4 / 16</v>
      </c>
      <c r="I53" t="str" cm="1">
        <f t="array" ref="I53">IFERROR(
    INDEX(
        _TBL_INVENTORY[NAME],
        SMALL(
            IF(
                ISNUMBER(SEARCH($C53, _TBL_INVENTORY[NAME])),
                ROW(_TBL_INVENTORY[NAME]) - MIN(ROW(_TBL_INVENTORY[NAME])) + 1
            ),5
        )
    ),
    ""
)</f>
        <v>HP REGULAR 4 / 32</v>
      </c>
      <c r="J53" t="str" cm="1">
        <f t="array" ref="J53">IFERROR(
    INDEX(
        _TBL_INVENTORY[NAME],
        SMALL(
            IF(
                ISNUMBER(SEARCH($C53, _TBL_INVENTORY[NAME])),
                ROW(_TBL_INVENTORY[NAME]) - MIN(ROW(_TBL_INVENTORY[NAME])) + 1
            ),6
        )
    ),
    ""
)</f>
        <v>CTL REGULAR 4 / 16</v>
      </c>
      <c r="K53" t="str" cm="1">
        <f t="array" ref="K53">IFERROR(
    INDEX(
        _TBL_INVENTORY[NAME],
        SMALL(
            IF(
                ISNUMBER(SEARCH($C53, _TBL_INVENTORY[NAME])),
                ROW(_TBL_INVENTORY[NAME]) - MIN(ROW(_TBL_INVENTORY[NAME])) + 1
            ),7
        )
    ),
    ""
)</f>
        <v>LENOVO REGULAR 4 / 16</v>
      </c>
      <c r="L53" t="str" cm="1">
        <f t="array" ref="L53">IFERROR(
    INDEX(
        _TBL_INVENTORY[NAME],
        SMALL(
            IF(
                ISNUMBER(SEARCH($C53, _TBL_INVENTORY[NAME])),
                ROW(_TBL_INVENTORY[NAME]) - MIN(ROW(_TBL_INVENTORY[NAME])) + 1
            ),8
        )
    ),
    ""
)</f>
        <v>LENOVO REGULAR 4 / 32</v>
      </c>
    </row>
    <row r="54" spans="2:12" x14ac:dyDescent="0.25">
      <c r="E54" t="str" cm="1">
        <f t="array" ref="E54">IFERROR(
    INDEX(
        _TBL_INVENTORY[NAME],
        SMALL(
            IF(
                ISNUMBER(SEARCH($C54, _TBL_INVENTORY[NAME])),
                ROW(_TBL_INVENTORY[NAME]) - MIN(ROW(_TBL_INVENTORY[NAME])) + 1
            ),1
        )
    ),
    ""
)</f>
        <v>DELL REGULAR 2 / 16</v>
      </c>
      <c r="F54" t="str" cm="1">
        <f t="array" ref="F54">IFERROR(
    INDEX(
        _TBL_INVENTORY[NAME],
        SMALL(
            IF(
                ISNUMBER(SEARCH($C54, _TBL_INVENTORY[NAME])),
                ROW(_TBL_INVENTORY[NAME]) - MIN(ROW(_TBL_INVENTORY[NAME])) + 1
            ),2
        )
    ),
    ""
)</f>
        <v>DELL REGULAR 4 / 16</v>
      </c>
      <c r="G54" t="str" cm="1">
        <f t="array" ref="G54">IFERROR(
    INDEX(
        _TBL_INVENTORY[NAME],
        SMALL(
            IF(
                ISNUMBER(SEARCH($C54, _TBL_INVENTORY[NAME])),
                ROW(_TBL_INVENTORY[NAME]) - MIN(ROW(_TBL_INVENTORY[NAME])) + 1
            ),3
        )
    ),
    ""
)</f>
        <v>DELL REGULAR 4 / 32</v>
      </c>
      <c r="H54" t="str" cm="1">
        <f t="array" ref="H54">IFERROR(
    INDEX(
        _TBL_INVENTORY[NAME],
        SMALL(
            IF(
                ISNUMBER(SEARCH($C54, _TBL_INVENTORY[NAME])),
                ROW(_TBL_INVENTORY[NAME]) - MIN(ROW(_TBL_INVENTORY[NAME])) + 1
            ),4
        )
    ),
    ""
)</f>
        <v>HP REGULAR 4 / 16</v>
      </c>
      <c r="I54" t="str" cm="1">
        <f t="array" ref="I54">IFERROR(
    INDEX(
        _TBL_INVENTORY[NAME],
        SMALL(
            IF(
                ISNUMBER(SEARCH($C54, _TBL_INVENTORY[NAME])),
                ROW(_TBL_INVENTORY[NAME]) - MIN(ROW(_TBL_INVENTORY[NAME])) + 1
            ),5
        )
    ),
    ""
)</f>
        <v>HP REGULAR 4 / 32</v>
      </c>
      <c r="J54" t="str" cm="1">
        <f t="array" ref="J54">IFERROR(
    INDEX(
        _TBL_INVENTORY[NAME],
        SMALL(
            IF(
                ISNUMBER(SEARCH($C54, _TBL_INVENTORY[NAME])),
                ROW(_TBL_INVENTORY[NAME]) - MIN(ROW(_TBL_INVENTORY[NAME])) + 1
            ),6
        )
    ),
    ""
)</f>
        <v>CTL REGULAR 4 / 16</v>
      </c>
      <c r="K54" t="str" cm="1">
        <f t="array" ref="K54">IFERROR(
    INDEX(
        _TBL_INVENTORY[NAME],
        SMALL(
            IF(
                ISNUMBER(SEARCH($C54, _TBL_INVENTORY[NAME])),
                ROW(_TBL_INVENTORY[NAME]) - MIN(ROW(_TBL_INVENTORY[NAME])) + 1
            ),7
        )
    ),
    ""
)</f>
        <v>LENOVO REGULAR 4 / 16</v>
      </c>
      <c r="L54" t="str" cm="1">
        <f t="array" ref="L54">IFERROR(
    INDEX(
        _TBL_INVENTORY[NAME],
        SMALL(
            IF(
                ISNUMBER(SEARCH($C54, _TBL_INVENTORY[NAME])),
                ROW(_TBL_INVENTORY[NAME]) - MIN(ROW(_TBL_INVENTORY[NAME])) + 1
            ),8
        )
    ),
    ""
)</f>
        <v>LENOVO REGULAR 4 / 32</v>
      </c>
    </row>
    <row r="55" spans="2:12" x14ac:dyDescent="0.25">
      <c r="E55" t="str" cm="1">
        <f t="array" ref="E55">IFERROR(
    INDEX(
        _TBL_INVENTORY[NAME],
        SMALL(
            IF(
                ISNUMBER(SEARCH($C55, _TBL_INVENTORY[NAME])),
                ROW(_TBL_INVENTORY[NAME]) - MIN(ROW(_TBL_INVENTORY[NAME])) + 1
            ),1
        )
    ),
    ""
)</f>
        <v>DELL REGULAR 2 / 16</v>
      </c>
      <c r="F55" t="str" cm="1">
        <f t="array" ref="F55">IFERROR(
    INDEX(
        _TBL_INVENTORY[NAME],
        SMALL(
            IF(
                ISNUMBER(SEARCH($C55, _TBL_INVENTORY[NAME])),
                ROW(_TBL_INVENTORY[NAME]) - MIN(ROW(_TBL_INVENTORY[NAME])) + 1
            ),2
        )
    ),
    ""
)</f>
        <v>DELL REGULAR 4 / 16</v>
      </c>
      <c r="G55" t="str" cm="1">
        <f t="array" ref="G55">IFERROR(
    INDEX(
        _TBL_INVENTORY[NAME],
        SMALL(
            IF(
                ISNUMBER(SEARCH($C55, _TBL_INVENTORY[NAME])),
                ROW(_TBL_INVENTORY[NAME]) - MIN(ROW(_TBL_INVENTORY[NAME])) + 1
            ),3
        )
    ),
    ""
)</f>
        <v>DELL REGULAR 4 / 32</v>
      </c>
      <c r="H55" t="str" cm="1">
        <f t="array" ref="H55">IFERROR(
    INDEX(
        _TBL_INVENTORY[NAME],
        SMALL(
            IF(
                ISNUMBER(SEARCH($C55, _TBL_INVENTORY[NAME])),
                ROW(_TBL_INVENTORY[NAME]) - MIN(ROW(_TBL_INVENTORY[NAME])) + 1
            ),4
        )
    ),
    ""
)</f>
        <v>HP REGULAR 4 / 16</v>
      </c>
      <c r="I55" t="str" cm="1">
        <f t="array" ref="I55">IFERROR(
    INDEX(
        _TBL_INVENTORY[NAME],
        SMALL(
            IF(
                ISNUMBER(SEARCH($C55, _TBL_INVENTORY[NAME])),
                ROW(_TBL_INVENTORY[NAME]) - MIN(ROW(_TBL_INVENTORY[NAME])) + 1
            ),5
        )
    ),
    ""
)</f>
        <v>HP REGULAR 4 / 32</v>
      </c>
      <c r="J55" t="str" cm="1">
        <f t="array" ref="J55">IFERROR(
    INDEX(
        _TBL_INVENTORY[NAME],
        SMALL(
            IF(
                ISNUMBER(SEARCH($C55, _TBL_INVENTORY[NAME])),
                ROW(_TBL_INVENTORY[NAME]) - MIN(ROW(_TBL_INVENTORY[NAME])) + 1
            ),6
        )
    ),
    ""
)</f>
        <v>CTL REGULAR 4 / 16</v>
      </c>
      <c r="K55" t="str" cm="1">
        <f t="array" ref="K55">IFERROR(
    INDEX(
        _TBL_INVENTORY[NAME],
        SMALL(
            IF(
                ISNUMBER(SEARCH($C55, _TBL_INVENTORY[NAME])),
                ROW(_TBL_INVENTORY[NAME]) - MIN(ROW(_TBL_INVENTORY[NAME])) + 1
            ),7
        )
    ),
    ""
)</f>
        <v>LENOVO REGULAR 4 / 16</v>
      </c>
      <c r="L55" t="str" cm="1">
        <f t="array" ref="L55">IFERROR(
    INDEX(
        _TBL_INVENTORY[NAME],
        SMALL(
            IF(
                ISNUMBER(SEARCH($C55, _TBL_INVENTORY[NAME])),
                ROW(_TBL_INVENTORY[NAME]) - MIN(ROW(_TBL_INVENTORY[NAME])) + 1
            ),8
        )
    ),
    ""
)</f>
        <v>LENOVO REGULAR 4 / 32</v>
      </c>
    </row>
    <row r="56" spans="2:12" x14ac:dyDescent="0.25">
      <c r="E56" t="str" cm="1">
        <f t="array" ref="E56">IFERROR(
    INDEX(
        _TBL_INVENTORY[NAME],
        SMALL(
            IF(
                ISNUMBER(SEARCH($C56, _TBL_INVENTORY[NAME])),
                ROW(_TBL_INVENTORY[NAME]) - MIN(ROW(_TBL_INVENTORY[NAME])) + 1
            ),1
        )
    ),
    ""
)</f>
        <v>DELL REGULAR 2 / 16</v>
      </c>
      <c r="F56" t="str" cm="1">
        <f t="array" ref="F56">IFERROR(
    INDEX(
        _TBL_INVENTORY[NAME],
        SMALL(
            IF(
                ISNUMBER(SEARCH($C56, _TBL_INVENTORY[NAME])),
                ROW(_TBL_INVENTORY[NAME]) - MIN(ROW(_TBL_INVENTORY[NAME])) + 1
            ),2
        )
    ),
    ""
)</f>
        <v>DELL REGULAR 4 / 16</v>
      </c>
      <c r="G56" t="str" cm="1">
        <f t="array" ref="G56">IFERROR(
    INDEX(
        _TBL_INVENTORY[NAME],
        SMALL(
            IF(
                ISNUMBER(SEARCH($C56, _TBL_INVENTORY[NAME])),
                ROW(_TBL_INVENTORY[NAME]) - MIN(ROW(_TBL_INVENTORY[NAME])) + 1
            ),3
        )
    ),
    ""
)</f>
        <v>DELL REGULAR 4 / 32</v>
      </c>
      <c r="H56" t="str" cm="1">
        <f t="array" ref="H56">IFERROR(
    INDEX(
        _TBL_INVENTORY[NAME],
        SMALL(
            IF(
                ISNUMBER(SEARCH($C56, _TBL_INVENTORY[NAME])),
                ROW(_TBL_INVENTORY[NAME]) - MIN(ROW(_TBL_INVENTORY[NAME])) + 1
            ),4
        )
    ),
    ""
)</f>
        <v>HP REGULAR 4 / 16</v>
      </c>
      <c r="I56" t="str" cm="1">
        <f t="array" ref="I56">IFERROR(
    INDEX(
        _TBL_INVENTORY[NAME],
        SMALL(
            IF(
                ISNUMBER(SEARCH($C56, _TBL_INVENTORY[NAME])),
                ROW(_TBL_INVENTORY[NAME]) - MIN(ROW(_TBL_INVENTORY[NAME])) + 1
            ),5
        )
    ),
    ""
)</f>
        <v>HP REGULAR 4 / 32</v>
      </c>
      <c r="J56" t="str" cm="1">
        <f t="array" ref="J56">IFERROR(
    INDEX(
        _TBL_INVENTORY[NAME],
        SMALL(
            IF(
                ISNUMBER(SEARCH($C56, _TBL_INVENTORY[NAME])),
                ROW(_TBL_INVENTORY[NAME]) - MIN(ROW(_TBL_INVENTORY[NAME])) + 1
            ),6
        )
    ),
    ""
)</f>
        <v>CTL REGULAR 4 / 16</v>
      </c>
      <c r="K56" t="str" cm="1">
        <f t="array" ref="K56">IFERROR(
    INDEX(
        _TBL_INVENTORY[NAME],
        SMALL(
            IF(
                ISNUMBER(SEARCH($C56, _TBL_INVENTORY[NAME])),
                ROW(_TBL_INVENTORY[NAME]) - MIN(ROW(_TBL_INVENTORY[NAME])) + 1
            ),7
        )
    ),
    ""
)</f>
        <v>LENOVO REGULAR 4 / 16</v>
      </c>
      <c r="L56" t="str" cm="1">
        <f t="array" ref="L56">IFERROR(
    INDEX(
        _TBL_INVENTORY[NAME],
        SMALL(
            IF(
                ISNUMBER(SEARCH($C56, _TBL_INVENTORY[NAME])),
                ROW(_TBL_INVENTORY[NAME]) - MIN(ROW(_TBL_INVENTORY[NAME])) + 1
            ),8
        )
    ),
    ""
)</f>
        <v>LENOVO REGULAR 4 / 32</v>
      </c>
    </row>
    <row r="57" spans="2:12" x14ac:dyDescent="0.25">
      <c r="E57" t="str" cm="1">
        <f t="array" ref="E57">IFERROR(
    INDEX(
        _TBL_INVENTORY[NAME],
        SMALL(
            IF(
                ISNUMBER(SEARCH($C57, _TBL_INVENTORY[NAME])),
                ROW(_TBL_INVENTORY[NAME]) - MIN(ROW(_TBL_INVENTORY[NAME])) + 1
            ),1
        )
    ),
    ""
)</f>
        <v>DELL REGULAR 2 / 16</v>
      </c>
      <c r="F57" t="str" cm="1">
        <f t="array" ref="F57">IFERROR(
    INDEX(
        _TBL_INVENTORY[NAME],
        SMALL(
            IF(
                ISNUMBER(SEARCH($C57, _TBL_INVENTORY[NAME])),
                ROW(_TBL_INVENTORY[NAME]) - MIN(ROW(_TBL_INVENTORY[NAME])) + 1
            ),2
        )
    ),
    ""
)</f>
        <v>DELL REGULAR 4 / 16</v>
      </c>
      <c r="G57" t="str" cm="1">
        <f t="array" ref="G57">IFERROR(
    INDEX(
        _TBL_INVENTORY[NAME],
        SMALL(
            IF(
                ISNUMBER(SEARCH($C57, _TBL_INVENTORY[NAME])),
                ROW(_TBL_INVENTORY[NAME]) - MIN(ROW(_TBL_INVENTORY[NAME])) + 1
            ),3
        )
    ),
    ""
)</f>
        <v>DELL REGULAR 4 / 32</v>
      </c>
      <c r="H57" t="str" cm="1">
        <f t="array" ref="H57">IFERROR(
    INDEX(
        _TBL_INVENTORY[NAME],
        SMALL(
            IF(
                ISNUMBER(SEARCH($C57, _TBL_INVENTORY[NAME])),
                ROW(_TBL_INVENTORY[NAME]) - MIN(ROW(_TBL_INVENTORY[NAME])) + 1
            ),4
        )
    ),
    ""
)</f>
        <v>HP REGULAR 4 / 16</v>
      </c>
      <c r="I57" t="str" cm="1">
        <f t="array" ref="I57">IFERROR(
    INDEX(
        _TBL_INVENTORY[NAME],
        SMALL(
            IF(
                ISNUMBER(SEARCH($C57, _TBL_INVENTORY[NAME])),
                ROW(_TBL_INVENTORY[NAME]) - MIN(ROW(_TBL_INVENTORY[NAME])) + 1
            ),5
        )
    ),
    ""
)</f>
        <v>HP REGULAR 4 / 32</v>
      </c>
      <c r="J57" t="str" cm="1">
        <f t="array" ref="J57">IFERROR(
    INDEX(
        _TBL_INVENTORY[NAME],
        SMALL(
            IF(
                ISNUMBER(SEARCH($C57, _TBL_INVENTORY[NAME])),
                ROW(_TBL_INVENTORY[NAME]) - MIN(ROW(_TBL_INVENTORY[NAME])) + 1
            ),6
        )
    ),
    ""
)</f>
        <v>CTL REGULAR 4 / 16</v>
      </c>
      <c r="K57" t="str" cm="1">
        <f t="array" ref="K57">IFERROR(
    INDEX(
        _TBL_INVENTORY[NAME],
        SMALL(
            IF(
                ISNUMBER(SEARCH($C57, _TBL_INVENTORY[NAME])),
                ROW(_TBL_INVENTORY[NAME]) - MIN(ROW(_TBL_INVENTORY[NAME])) + 1
            ),7
        )
    ),
    ""
)</f>
        <v>LENOVO REGULAR 4 / 16</v>
      </c>
      <c r="L57" t="str" cm="1">
        <f t="array" ref="L57">IFERROR(
    INDEX(
        _TBL_INVENTORY[NAME],
        SMALL(
            IF(
                ISNUMBER(SEARCH($C57, _TBL_INVENTORY[NAME])),
                ROW(_TBL_INVENTORY[NAME]) - MIN(ROW(_TBL_INVENTORY[NAME])) + 1
            ),8
        )
    ),
    ""
)</f>
        <v>LENOVO REGULAR 4 / 32</v>
      </c>
    </row>
    <row r="58" spans="2:12" x14ac:dyDescent="0.25">
      <c r="E58" t="str" cm="1">
        <f t="array" ref="E58">IFERROR(
    INDEX(
        _TBL_INVENTORY[NAME],
        SMALL(
            IF(
                ISNUMBER(SEARCH($C58, _TBL_INVENTORY[NAME])),
                ROW(_TBL_INVENTORY[NAME]) - MIN(ROW(_TBL_INVENTORY[NAME])) + 1
            ),1
        )
    ),
    ""
)</f>
        <v>DELL REGULAR 2 / 16</v>
      </c>
      <c r="F58" t="str" cm="1">
        <f t="array" ref="F58">IFERROR(
    INDEX(
        _TBL_INVENTORY[NAME],
        SMALL(
            IF(
                ISNUMBER(SEARCH($C58, _TBL_INVENTORY[NAME])),
                ROW(_TBL_INVENTORY[NAME]) - MIN(ROW(_TBL_INVENTORY[NAME])) + 1
            ),2
        )
    ),
    ""
)</f>
        <v>DELL REGULAR 4 / 16</v>
      </c>
      <c r="G58" t="str" cm="1">
        <f t="array" ref="G58">IFERROR(
    INDEX(
        _TBL_INVENTORY[NAME],
        SMALL(
            IF(
                ISNUMBER(SEARCH($C58, _TBL_INVENTORY[NAME])),
                ROW(_TBL_INVENTORY[NAME]) - MIN(ROW(_TBL_INVENTORY[NAME])) + 1
            ),3
        )
    ),
    ""
)</f>
        <v>DELL REGULAR 4 / 32</v>
      </c>
      <c r="H58" t="str" cm="1">
        <f t="array" ref="H58">IFERROR(
    INDEX(
        _TBL_INVENTORY[NAME],
        SMALL(
            IF(
                ISNUMBER(SEARCH($C58, _TBL_INVENTORY[NAME])),
                ROW(_TBL_INVENTORY[NAME]) - MIN(ROW(_TBL_INVENTORY[NAME])) + 1
            ),4
        )
    ),
    ""
)</f>
        <v>HP REGULAR 4 / 16</v>
      </c>
      <c r="I58" t="str" cm="1">
        <f t="array" ref="I58">IFERROR(
    INDEX(
        _TBL_INVENTORY[NAME],
        SMALL(
            IF(
                ISNUMBER(SEARCH($C58, _TBL_INVENTORY[NAME])),
                ROW(_TBL_INVENTORY[NAME]) - MIN(ROW(_TBL_INVENTORY[NAME])) + 1
            ),5
        )
    ),
    ""
)</f>
        <v>HP REGULAR 4 / 32</v>
      </c>
      <c r="J58" t="str" cm="1">
        <f t="array" ref="J58">IFERROR(
    INDEX(
        _TBL_INVENTORY[NAME],
        SMALL(
            IF(
                ISNUMBER(SEARCH($C58, _TBL_INVENTORY[NAME])),
                ROW(_TBL_INVENTORY[NAME]) - MIN(ROW(_TBL_INVENTORY[NAME])) + 1
            ),6
        )
    ),
    ""
)</f>
        <v>CTL REGULAR 4 / 16</v>
      </c>
      <c r="K58" t="str" cm="1">
        <f t="array" ref="K58">IFERROR(
    INDEX(
        _TBL_INVENTORY[NAME],
        SMALL(
            IF(
                ISNUMBER(SEARCH($C58, _TBL_INVENTORY[NAME])),
                ROW(_TBL_INVENTORY[NAME]) - MIN(ROW(_TBL_INVENTORY[NAME])) + 1
            ),7
        )
    ),
    ""
)</f>
        <v>LENOVO REGULAR 4 / 16</v>
      </c>
      <c r="L58" t="str" cm="1">
        <f t="array" ref="L58">IFERROR(
    INDEX(
        _TBL_INVENTORY[NAME],
        SMALL(
            IF(
                ISNUMBER(SEARCH($C58, _TBL_INVENTORY[NAME])),
                ROW(_TBL_INVENTORY[NAME]) - MIN(ROW(_TBL_INVENTORY[NAME])) + 1
            ),8
        )
    ),
    ""
)</f>
        <v>LENOVO REGULAR 4 / 32</v>
      </c>
    </row>
    <row r="59" spans="2:12" x14ac:dyDescent="0.25">
      <c r="E59" t="str" cm="1">
        <f t="array" ref="E59">IFERROR(
    INDEX(
        _TBL_INVENTORY[NAME],
        SMALL(
            IF(
                ISNUMBER(SEARCH($C59, _TBL_INVENTORY[NAME])),
                ROW(_TBL_INVENTORY[NAME]) - MIN(ROW(_TBL_INVENTORY[NAME])) + 1
            ),1
        )
    ),
    ""
)</f>
        <v>DELL REGULAR 2 / 16</v>
      </c>
      <c r="F59" t="str" cm="1">
        <f t="array" ref="F59">IFERROR(
    INDEX(
        _TBL_INVENTORY[NAME],
        SMALL(
            IF(
                ISNUMBER(SEARCH($C59, _TBL_INVENTORY[NAME])),
                ROW(_TBL_INVENTORY[NAME]) - MIN(ROW(_TBL_INVENTORY[NAME])) + 1
            ),2
        )
    ),
    ""
)</f>
        <v>DELL REGULAR 4 / 16</v>
      </c>
      <c r="G59" t="str" cm="1">
        <f t="array" ref="G59">IFERROR(
    INDEX(
        _TBL_INVENTORY[NAME],
        SMALL(
            IF(
                ISNUMBER(SEARCH($C59, _TBL_INVENTORY[NAME])),
                ROW(_TBL_INVENTORY[NAME]) - MIN(ROW(_TBL_INVENTORY[NAME])) + 1
            ),3
        )
    ),
    ""
)</f>
        <v>DELL REGULAR 4 / 32</v>
      </c>
      <c r="H59" t="str" cm="1">
        <f t="array" ref="H59">IFERROR(
    INDEX(
        _TBL_INVENTORY[NAME],
        SMALL(
            IF(
                ISNUMBER(SEARCH($C59, _TBL_INVENTORY[NAME])),
                ROW(_TBL_INVENTORY[NAME]) - MIN(ROW(_TBL_INVENTORY[NAME])) + 1
            ),4
        )
    ),
    ""
)</f>
        <v>HP REGULAR 4 / 16</v>
      </c>
      <c r="I59" t="str" cm="1">
        <f t="array" ref="I59">IFERROR(
    INDEX(
        _TBL_INVENTORY[NAME],
        SMALL(
            IF(
                ISNUMBER(SEARCH($C59, _TBL_INVENTORY[NAME])),
                ROW(_TBL_INVENTORY[NAME]) - MIN(ROW(_TBL_INVENTORY[NAME])) + 1
            ),5
        )
    ),
    ""
)</f>
        <v>HP REGULAR 4 / 32</v>
      </c>
      <c r="J59" t="str" cm="1">
        <f t="array" ref="J59">IFERROR(
    INDEX(
        _TBL_INVENTORY[NAME],
        SMALL(
            IF(
                ISNUMBER(SEARCH($C59, _TBL_INVENTORY[NAME])),
                ROW(_TBL_INVENTORY[NAME]) - MIN(ROW(_TBL_INVENTORY[NAME])) + 1
            ),6
        )
    ),
    ""
)</f>
        <v>CTL REGULAR 4 / 16</v>
      </c>
      <c r="K59" t="str" cm="1">
        <f t="array" ref="K59">IFERROR(
    INDEX(
        _TBL_INVENTORY[NAME],
        SMALL(
            IF(
                ISNUMBER(SEARCH($C59, _TBL_INVENTORY[NAME])),
                ROW(_TBL_INVENTORY[NAME]) - MIN(ROW(_TBL_INVENTORY[NAME])) + 1
            ),7
        )
    ),
    ""
)</f>
        <v>LENOVO REGULAR 4 / 16</v>
      </c>
      <c r="L59" t="str" cm="1">
        <f t="array" ref="L59">IFERROR(
    INDEX(
        _TBL_INVENTORY[NAME],
        SMALL(
            IF(
                ISNUMBER(SEARCH($C59, _TBL_INVENTORY[NAME])),
                ROW(_TBL_INVENTORY[NAME]) - MIN(ROW(_TBL_INVENTORY[NAME])) + 1
            ),8
        )
    ),
    ""
)</f>
        <v>LENOVO REGULAR 4 / 32</v>
      </c>
    </row>
    <row r="60" spans="2:12" x14ac:dyDescent="0.25">
      <c r="E60" t="str" cm="1">
        <f t="array" ref="E60">IFERROR(
    INDEX(
        _TBL_INVENTORY[NAME],
        SMALL(
            IF(
                ISNUMBER(SEARCH($C60, _TBL_INVENTORY[NAME])),
                ROW(_TBL_INVENTORY[NAME]) - MIN(ROW(_TBL_INVENTORY[NAME])) + 1
            ),1
        )
    ),
    ""
)</f>
        <v>DELL REGULAR 2 / 16</v>
      </c>
      <c r="F60" t="str" cm="1">
        <f t="array" ref="F60">IFERROR(
    INDEX(
        _TBL_INVENTORY[NAME],
        SMALL(
            IF(
                ISNUMBER(SEARCH($C60, _TBL_INVENTORY[NAME])),
                ROW(_TBL_INVENTORY[NAME]) - MIN(ROW(_TBL_INVENTORY[NAME])) + 1
            ),2
        )
    ),
    ""
)</f>
        <v>DELL REGULAR 4 / 16</v>
      </c>
      <c r="G60" t="str" cm="1">
        <f t="array" ref="G60">IFERROR(
    INDEX(
        _TBL_INVENTORY[NAME],
        SMALL(
            IF(
                ISNUMBER(SEARCH($C60, _TBL_INVENTORY[NAME])),
                ROW(_TBL_INVENTORY[NAME]) - MIN(ROW(_TBL_INVENTORY[NAME])) + 1
            ),3
        )
    ),
    ""
)</f>
        <v>DELL REGULAR 4 / 32</v>
      </c>
      <c r="H60" t="str" cm="1">
        <f t="array" ref="H60">IFERROR(
    INDEX(
        _TBL_INVENTORY[NAME],
        SMALL(
            IF(
                ISNUMBER(SEARCH($C60, _TBL_INVENTORY[NAME])),
                ROW(_TBL_INVENTORY[NAME]) - MIN(ROW(_TBL_INVENTORY[NAME])) + 1
            ),4
        )
    ),
    ""
)</f>
        <v>HP REGULAR 4 / 16</v>
      </c>
      <c r="I60" t="str" cm="1">
        <f t="array" ref="I60">IFERROR(
    INDEX(
        _TBL_INVENTORY[NAME],
        SMALL(
            IF(
                ISNUMBER(SEARCH($C60, _TBL_INVENTORY[NAME])),
                ROW(_TBL_INVENTORY[NAME]) - MIN(ROW(_TBL_INVENTORY[NAME])) + 1
            ),5
        )
    ),
    ""
)</f>
        <v>HP REGULAR 4 / 32</v>
      </c>
      <c r="J60" t="str" cm="1">
        <f t="array" ref="J60">IFERROR(
    INDEX(
        _TBL_INVENTORY[NAME],
        SMALL(
            IF(
                ISNUMBER(SEARCH($C60, _TBL_INVENTORY[NAME])),
                ROW(_TBL_INVENTORY[NAME]) - MIN(ROW(_TBL_INVENTORY[NAME])) + 1
            ),6
        )
    ),
    ""
)</f>
        <v>CTL REGULAR 4 / 16</v>
      </c>
      <c r="K60" t="str" cm="1">
        <f t="array" ref="K60">IFERROR(
    INDEX(
        _TBL_INVENTORY[NAME],
        SMALL(
            IF(
                ISNUMBER(SEARCH($C60, _TBL_INVENTORY[NAME])),
                ROW(_TBL_INVENTORY[NAME]) - MIN(ROW(_TBL_INVENTORY[NAME])) + 1
            ),7
        )
    ),
    ""
)</f>
        <v>LENOVO REGULAR 4 / 16</v>
      </c>
      <c r="L60" t="str" cm="1">
        <f t="array" ref="L60">IFERROR(
    INDEX(
        _TBL_INVENTORY[NAME],
        SMALL(
            IF(
                ISNUMBER(SEARCH($C60, _TBL_INVENTORY[NAME])),
                ROW(_TBL_INVENTORY[NAME]) - MIN(ROW(_TBL_INVENTORY[NAME])) + 1
            ),8
        )
    ),
    ""
)</f>
        <v>LENOVO REGULAR 4 / 32</v>
      </c>
    </row>
    <row r="61" spans="2:12" x14ac:dyDescent="0.25">
      <c r="E61" t="str" cm="1">
        <f t="array" ref="E61">IFERROR(
    INDEX(
        _TBL_INVENTORY[NAME],
        SMALL(
            IF(
                ISNUMBER(SEARCH($C61, _TBL_INVENTORY[NAME])),
                ROW(_TBL_INVENTORY[NAME]) - MIN(ROW(_TBL_INVENTORY[NAME])) + 1
            ),1
        )
    ),
    ""
)</f>
        <v>DELL REGULAR 2 / 16</v>
      </c>
      <c r="F61" t="str" cm="1">
        <f t="array" ref="F61">IFERROR(
    INDEX(
        _TBL_INVENTORY[NAME],
        SMALL(
            IF(
                ISNUMBER(SEARCH($C61, _TBL_INVENTORY[NAME])),
                ROW(_TBL_INVENTORY[NAME]) - MIN(ROW(_TBL_INVENTORY[NAME])) + 1
            ),2
        )
    ),
    ""
)</f>
        <v>DELL REGULAR 4 / 16</v>
      </c>
      <c r="G61" t="str" cm="1">
        <f t="array" ref="G61">IFERROR(
    INDEX(
        _TBL_INVENTORY[NAME],
        SMALL(
            IF(
                ISNUMBER(SEARCH($C61, _TBL_INVENTORY[NAME])),
                ROW(_TBL_INVENTORY[NAME]) - MIN(ROW(_TBL_INVENTORY[NAME])) + 1
            ),3
        )
    ),
    ""
)</f>
        <v>DELL REGULAR 4 / 32</v>
      </c>
      <c r="H61" t="str" cm="1">
        <f t="array" ref="H61">IFERROR(
    INDEX(
        _TBL_INVENTORY[NAME],
        SMALL(
            IF(
                ISNUMBER(SEARCH($C61, _TBL_INVENTORY[NAME])),
                ROW(_TBL_INVENTORY[NAME]) - MIN(ROW(_TBL_INVENTORY[NAME])) + 1
            ),4
        )
    ),
    ""
)</f>
        <v>HP REGULAR 4 / 16</v>
      </c>
      <c r="I61" t="str" cm="1">
        <f t="array" ref="I61">IFERROR(
    INDEX(
        _TBL_INVENTORY[NAME],
        SMALL(
            IF(
                ISNUMBER(SEARCH($C61, _TBL_INVENTORY[NAME])),
                ROW(_TBL_INVENTORY[NAME]) - MIN(ROW(_TBL_INVENTORY[NAME])) + 1
            ),5
        )
    ),
    ""
)</f>
        <v>HP REGULAR 4 / 32</v>
      </c>
      <c r="J61" t="str" cm="1">
        <f t="array" ref="J61">IFERROR(
    INDEX(
        _TBL_INVENTORY[NAME],
        SMALL(
            IF(
                ISNUMBER(SEARCH($C61, _TBL_INVENTORY[NAME])),
                ROW(_TBL_INVENTORY[NAME]) - MIN(ROW(_TBL_INVENTORY[NAME])) + 1
            ),6
        )
    ),
    ""
)</f>
        <v>CTL REGULAR 4 / 16</v>
      </c>
      <c r="K61" t="str" cm="1">
        <f t="array" ref="K61">IFERROR(
    INDEX(
        _TBL_INVENTORY[NAME],
        SMALL(
            IF(
                ISNUMBER(SEARCH($C61, _TBL_INVENTORY[NAME])),
                ROW(_TBL_INVENTORY[NAME]) - MIN(ROW(_TBL_INVENTORY[NAME])) + 1
            ),7
        )
    ),
    ""
)</f>
        <v>LENOVO REGULAR 4 / 16</v>
      </c>
      <c r="L61" t="str" cm="1">
        <f t="array" ref="L61">IFERROR(
    INDEX(
        _TBL_INVENTORY[NAME],
        SMALL(
            IF(
                ISNUMBER(SEARCH($C61, _TBL_INVENTORY[NAME])),
                ROW(_TBL_INVENTORY[NAME]) - MIN(ROW(_TBL_INVENTORY[NAME])) + 1
            ),8
        )
    ),
    ""
)</f>
        <v>LENOVO REGULAR 4 / 32</v>
      </c>
    </row>
    <row r="62" spans="2:12" x14ac:dyDescent="0.25">
      <c r="E62" t="str" cm="1">
        <f t="array" ref="E62">IFERROR(
    INDEX(
        _TBL_INVENTORY[NAME],
        SMALL(
            IF(
                ISNUMBER(SEARCH($C62, _TBL_INVENTORY[NAME])),
                ROW(_TBL_INVENTORY[NAME]) - MIN(ROW(_TBL_INVENTORY[NAME])) + 1
            ),1
        )
    ),
    ""
)</f>
        <v>DELL REGULAR 2 / 16</v>
      </c>
      <c r="F62" t="str" cm="1">
        <f t="array" ref="F62">IFERROR(
    INDEX(
        _TBL_INVENTORY[NAME],
        SMALL(
            IF(
                ISNUMBER(SEARCH($C62, _TBL_INVENTORY[NAME])),
                ROW(_TBL_INVENTORY[NAME]) - MIN(ROW(_TBL_INVENTORY[NAME])) + 1
            ),2
        )
    ),
    ""
)</f>
        <v>DELL REGULAR 4 / 16</v>
      </c>
      <c r="G62" t="str" cm="1">
        <f t="array" ref="G62">IFERROR(
    INDEX(
        _TBL_INVENTORY[NAME],
        SMALL(
            IF(
                ISNUMBER(SEARCH($C62, _TBL_INVENTORY[NAME])),
                ROW(_TBL_INVENTORY[NAME]) - MIN(ROW(_TBL_INVENTORY[NAME])) + 1
            ),3
        )
    ),
    ""
)</f>
        <v>DELL REGULAR 4 / 32</v>
      </c>
      <c r="H62" t="str" cm="1">
        <f t="array" ref="H62">IFERROR(
    INDEX(
        _TBL_INVENTORY[NAME],
        SMALL(
            IF(
                ISNUMBER(SEARCH($C62, _TBL_INVENTORY[NAME])),
                ROW(_TBL_INVENTORY[NAME]) - MIN(ROW(_TBL_INVENTORY[NAME])) + 1
            ),4
        )
    ),
    ""
)</f>
        <v>HP REGULAR 4 / 16</v>
      </c>
      <c r="I62" t="str" cm="1">
        <f t="array" ref="I62">IFERROR(
    INDEX(
        _TBL_INVENTORY[NAME],
        SMALL(
            IF(
                ISNUMBER(SEARCH($C62, _TBL_INVENTORY[NAME])),
                ROW(_TBL_INVENTORY[NAME]) - MIN(ROW(_TBL_INVENTORY[NAME])) + 1
            ),5
        )
    ),
    ""
)</f>
        <v>HP REGULAR 4 / 32</v>
      </c>
      <c r="J62" t="str" cm="1">
        <f t="array" ref="J62">IFERROR(
    INDEX(
        _TBL_INVENTORY[NAME],
        SMALL(
            IF(
                ISNUMBER(SEARCH($C62, _TBL_INVENTORY[NAME])),
                ROW(_TBL_INVENTORY[NAME]) - MIN(ROW(_TBL_INVENTORY[NAME])) + 1
            ),6
        )
    ),
    ""
)</f>
        <v>CTL REGULAR 4 / 16</v>
      </c>
      <c r="K62" t="str" cm="1">
        <f t="array" ref="K62">IFERROR(
    INDEX(
        _TBL_INVENTORY[NAME],
        SMALL(
            IF(
                ISNUMBER(SEARCH($C62, _TBL_INVENTORY[NAME])),
                ROW(_TBL_INVENTORY[NAME]) - MIN(ROW(_TBL_INVENTORY[NAME])) + 1
            ),7
        )
    ),
    ""
)</f>
        <v>LENOVO REGULAR 4 / 16</v>
      </c>
      <c r="L62" t="str" cm="1">
        <f t="array" ref="L62">IFERROR(
    INDEX(
        _TBL_INVENTORY[NAME],
        SMALL(
            IF(
                ISNUMBER(SEARCH($C62, _TBL_INVENTORY[NAME])),
                ROW(_TBL_INVENTORY[NAME]) - MIN(ROW(_TBL_INVENTORY[NAME])) + 1
            ),8
        )
    ),
    ""
)</f>
        <v>LENOVO REGULAR 4 / 32</v>
      </c>
    </row>
    <row r="63" spans="2:12" x14ac:dyDescent="0.25">
      <c r="E63" t="str" cm="1">
        <f t="array" ref="E63">IFERROR(
    INDEX(
        _TBL_INVENTORY[NAME],
        SMALL(
            IF(
                ISNUMBER(SEARCH($C63, _TBL_INVENTORY[NAME])),
                ROW(_TBL_INVENTORY[NAME]) - MIN(ROW(_TBL_INVENTORY[NAME])) + 1
            ),1
        )
    ),
    ""
)</f>
        <v>DELL REGULAR 2 / 16</v>
      </c>
      <c r="F63" t="str" cm="1">
        <f t="array" ref="F63">IFERROR(
    INDEX(
        _TBL_INVENTORY[NAME],
        SMALL(
            IF(
                ISNUMBER(SEARCH($C63, _TBL_INVENTORY[NAME])),
                ROW(_TBL_INVENTORY[NAME]) - MIN(ROW(_TBL_INVENTORY[NAME])) + 1
            ),2
        )
    ),
    ""
)</f>
        <v>DELL REGULAR 4 / 16</v>
      </c>
      <c r="G63" t="str" cm="1">
        <f t="array" ref="G63">IFERROR(
    INDEX(
        _TBL_INVENTORY[NAME],
        SMALL(
            IF(
                ISNUMBER(SEARCH($C63, _TBL_INVENTORY[NAME])),
                ROW(_TBL_INVENTORY[NAME]) - MIN(ROW(_TBL_INVENTORY[NAME])) + 1
            ),3
        )
    ),
    ""
)</f>
        <v>DELL REGULAR 4 / 32</v>
      </c>
      <c r="H63" t="str" cm="1">
        <f t="array" ref="H63">IFERROR(
    INDEX(
        _TBL_INVENTORY[NAME],
        SMALL(
            IF(
                ISNUMBER(SEARCH($C63, _TBL_INVENTORY[NAME])),
                ROW(_TBL_INVENTORY[NAME]) - MIN(ROW(_TBL_INVENTORY[NAME])) + 1
            ),4
        )
    ),
    ""
)</f>
        <v>HP REGULAR 4 / 16</v>
      </c>
      <c r="I63" t="str" cm="1">
        <f t="array" ref="I63">IFERROR(
    INDEX(
        _TBL_INVENTORY[NAME],
        SMALL(
            IF(
                ISNUMBER(SEARCH($C63, _TBL_INVENTORY[NAME])),
                ROW(_TBL_INVENTORY[NAME]) - MIN(ROW(_TBL_INVENTORY[NAME])) + 1
            ),5
        )
    ),
    ""
)</f>
        <v>HP REGULAR 4 / 32</v>
      </c>
      <c r="J63" t="str" cm="1">
        <f t="array" ref="J63">IFERROR(
    INDEX(
        _TBL_INVENTORY[NAME],
        SMALL(
            IF(
                ISNUMBER(SEARCH($C63, _TBL_INVENTORY[NAME])),
                ROW(_TBL_INVENTORY[NAME]) - MIN(ROW(_TBL_INVENTORY[NAME])) + 1
            ),6
        )
    ),
    ""
)</f>
        <v>CTL REGULAR 4 / 16</v>
      </c>
      <c r="K63" t="str" cm="1">
        <f t="array" ref="K63">IFERROR(
    INDEX(
        _TBL_INVENTORY[NAME],
        SMALL(
            IF(
                ISNUMBER(SEARCH($C63, _TBL_INVENTORY[NAME])),
                ROW(_TBL_INVENTORY[NAME]) - MIN(ROW(_TBL_INVENTORY[NAME])) + 1
            ),7
        )
    ),
    ""
)</f>
        <v>LENOVO REGULAR 4 / 16</v>
      </c>
      <c r="L63" t="str" cm="1">
        <f t="array" ref="L63">IFERROR(
    INDEX(
        _TBL_INVENTORY[NAME],
        SMALL(
            IF(
                ISNUMBER(SEARCH($C63, _TBL_INVENTORY[NAME])),
                ROW(_TBL_INVENTORY[NAME]) - MIN(ROW(_TBL_INVENTORY[NAME])) + 1
            ),8
        )
    ),
    ""
)</f>
        <v>LENOVO REGULAR 4 / 32</v>
      </c>
    </row>
    <row r="64" spans="2:12" x14ac:dyDescent="0.25">
      <c r="E64" t="str" cm="1">
        <f t="array" ref="E64">IFERROR(
    INDEX(
        _TBL_INVENTORY[NAME],
        SMALL(
            IF(
                ISNUMBER(SEARCH($C64, _TBL_INVENTORY[NAME])),
                ROW(_TBL_INVENTORY[NAME]) - MIN(ROW(_TBL_INVENTORY[NAME])) + 1
            ),1
        )
    ),
    ""
)</f>
        <v>DELL REGULAR 2 / 16</v>
      </c>
      <c r="F64" t="str" cm="1">
        <f t="array" ref="F64">IFERROR(
    INDEX(
        _TBL_INVENTORY[NAME],
        SMALL(
            IF(
                ISNUMBER(SEARCH($C64, _TBL_INVENTORY[NAME])),
                ROW(_TBL_INVENTORY[NAME]) - MIN(ROW(_TBL_INVENTORY[NAME])) + 1
            ),2
        )
    ),
    ""
)</f>
        <v>DELL REGULAR 4 / 16</v>
      </c>
      <c r="G64" t="str" cm="1">
        <f t="array" ref="G64">IFERROR(
    INDEX(
        _TBL_INVENTORY[NAME],
        SMALL(
            IF(
                ISNUMBER(SEARCH($C64, _TBL_INVENTORY[NAME])),
                ROW(_TBL_INVENTORY[NAME]) - MIN(ROW(_TBL_INVENTORY[NAME])) + 1
            ),3
        )
    ),
    ""
)</f>
        <v>DELL REGULAR 4 / 32</v>
      </c>
      <c r="H64" t="str" cm="1">
        <f t="array" ref="H64">IFERROR(
    INDEX(
        _TBL_INVENTORY[NAME],
        SMALL(
            IF(
                ISNUMBER(SEARCH($C64, _TBL_INVENTORY[NAME])),
                ROW(_TBL_INVENTORY[NAME]) - MIN(ROW(_TBL_INVENTORY[NAME])) + 1
            ),4
        )
    ),
    ""
)</f>
        <v>HP REGULAR 4 / 16</v>
      </c>
      <c r="I64" t="str" cm="1">
        <f t="array" ref="I64">IFERROR(
    INDEX(
        _TBL_INVENTORY[NAME],
        SMALL(
            IF(
                ISNUMBER(SEARCH($C64, _TBL_INVENTORY[NAME])),
                ROW(_TBL_INVENTORY[NAME]) - MIN(ROW(_TBL_INVENTORY[NAME])) + 1
            ),5
        )
    ),
    ""
)</f>
        <v>HP REGULAR 4 / 32</v>
      </c>
      <c r="J64" t="str" cm="1">
        <f t="array" ref="J64">IFERROR(
    INDEX(
        _TBL_INVENTORY[NAME],
        SMALL(
            IF(
                ISNUMBER(SEARCH($C64, _TBL_INVENTORY[NAME])),
                ROW(_TBL_INVENTORY[NAME]) - MIN(ROW(_TBL_INVENTORY[NAME])) + 1
            ),6
        )
    ),
    ""
)</f>
        <v>CTL REGULAR 4 / 16</v>
      </c>
      <c r="K64" t="str" cm="1">
        <f t="array" ref="K64">IFERROR(
    INDEX(
        _TBL_INVENTORY[NAME],
        SMALL(
            IF(
                ISNUMBER(SEARCH($C64, _TBL_INVENTORY[NAME])),
                ROW(_TBL_INVENTORY[NAME]) - MIN(ROW(_TBL_INVENTORY[NAME])) + 1
            ),7
        )
    ),
    ""
)</f>
        <v>LENOVO REGULAR 4 / 16</v>
      </c>
      <c r="L64" t="str" cm="1">
        <f t="array" ref="L64">IFERROR(
    INDEX(
        _TBL_INVENTORY[NAME],
        SMALL(
            IF(
                ISNUMBER(SEARCH($C64, _TBL_INVENTORY[NAME])),
                ROW(_TBL_INVENTORY[NAME]) - MIN(ROW(_TBL_INVENTORY[NAME])) + 1
            ),8
        )
    ),
    ""
)</f>
        <v>LENOVO REGULAR 4 / 32</v>
      </c>
    </row>
    <row r="65" spans="5:12" x14ac:dyDescent="0.25">
      <c r="E65" t="str" cm="1">
        <f t="array" ref="E65">IFERROR(
    INDEX(
        _TBL_INVENTORY[NAME],
        SMALL(
            IF(
                ISNUMBER(SEARCH($C65, _TBL_INVENTORY[NAME])),
                ROW(_TBL_INVENTORY[NAME]) - MIN(ROW(_TBL_INVENTORY[NAME])) + 1
            ),1
        )
    ),
    ""
)</f>
        <v>DELL REGULAR 2 / 16</v>
      </c>
      <c r="F65" t="str" cm="1">
        <f t="array" ref="F65">IFERROR(
    INDEX(
        _TBL_INVENTORY[NAME],
        SMALL(
            IF(
                ISNUMBER(SEARCH($C65, _TBL_INVENTORY[NAME])),
                ROW(_TBL_INVENTORY[NAME]) - MIN(ROW(_TBL_INVENTORY[NAME])) + 1
            ),2
        )
    ),
    ""
)</f>
        <v>DELL REGULAR 4 / 16</v>
      </c>
      <c r="G65" t="str" cm="1">
        <f t="array" ref="G65">IFERROR(
    INDEX(
        _TBL_INVENTORY[NAME],
        SMALL(
            IF(
                ISNUMBER(SEARCH($C65, _TBL_INVENTORY[NAME])),
                ROW(_TBL_INVENTORY[NAME]) - MIN(ROW(_TBL_INVENTORY[NAME])) + 1
            ),3
        )
    ),
    ""
)</f>
        <v>DELL REGULAR 4 / 32</v>
      </c>
      <c r="H65" t="str" cm="1">
        <f t="array" ref="H65">IFERROR(
    INDEX(
        _TBL_INVENTORY[NAME],
        SMALL(
            IF(
                ISNUMBER(SEARCH($C65, _TBL_INVENTORY[NAME])),
                ROW(_TBL_INVENTORY[NAME]) - MIN(ROW(_TBL_INVENTORY[NAME])) + 1
            ),4
        )
    ),
    ""
)</f>
        <v>HP REGULAR 4 / 16</v>
      </c>
      <c r="I65" t="str" cm="1">
        <f t="array" ref="I65">IFERROR(
    INDEX(
        _TBL_INVENTORY[NAME],
        SMALL(
            IF(
                ISNUMBER(SEARCH($C65, _TBL_INVENTORY[NAME])),
                ROW(_TBL_INVENTORY[NAME]) - MIN(ROW(_TBL_INVENTORY[NAME])) + 1
            ),5
        )
    ),
    ""
)</f>
        <v>HP REGULAR 4 / 32</v>
      </c>
      <c r="J65" t="str" cm="1">
        <f t="array" ref="J65">IFERROR(
    INDEX(
        _TBL_INVENTORY[NAME],
        SMALL(
            IF(
                ISNUMBER(SEARCH($C65, _TBL_INVENTORY[NAME])),
                ROW(_TBL_INVENTORY[NAME]) - MIN(ROW(_TBL_INVENTORY[NAME])) + 1
            ),6
        )
    ),
    ""
)</f>
        <v>CTL REGULAR 4 / 16</v>
      </c>
      <c r="K65" t="str" cm="1">
        <f t="array" ref="K65">IFERROR(
    INDEX(
        _TBL_INVENTORY[NAME],
        SMALL(
            IF(
                ISNUMBER(SEARCH($C65, _TBL_INVENTORY[NAME])),
                ROW(_TBL_INVENTORY[NAME]) - MIN(ROW(_TBL_INVENTORY[NAME])) + 1
            ),7
        )
    ),
    ""
)</f>
        <v>LENOVO REGULAR 4 / 16</v>
      </c>
      <c r="L65" t="str" cm="1">
        <f t="array" ref="L65">IFERROR(
    INDEX(
        _TBL_INVENTORY[NAME],
        SMALL(
            IF(
                ISNUMBER(SEARCH($C65, _TBL_INVENTORY[NAME])),
                ROW(_TBL_INVENTORY[NAME]) - MIN(ROW(_TBL_INVENTORY[NAME])) + 1
            ),8
        )
    ),
    ""
)</f>
        <v>LENOVO REGULAR 4 / 32</v>
      </c>
    </row>
    <row r="66" spans="5:12" x14ac:dyDescent="0.25">
      <c r="E66" t="str" cm="1">
        <f t="array" ref="E66">IFERROR(
    INDEX(
        _TBL_INVENTORY[NAME],
        SMALL(
            IF(
                ISNUMBER(SEARCH($C66, _TBL_INVENTORY[NAME])),
                ROW(_TBL_INVENTORY[NAME]) - MIN(ROW(_TBL_INVENTORY[NAME])) + 1
            ),1
        )
    ),
    ""
)</f>
        <v>DELL REGULAR 2 / 16</v>
      </c>
      <c r="F66" t="str" cm="1">
        <f t="array" ref="F66">IFERROR(
    INDEX(
        _TBL_INVENTORY[NAME],
        SMALL(
            IF(
                ISNUMBER(SEARCH($C66, _TBL_INVENTORY[NAME])),
                ROW(_TBL_INVENTORY[NAME]) - MIN(ROW(_TBL_INVENTORY[NAME])) + 1
            ),2
        )
    ),
    ""
)</f>
        <v>DELL REGULAR 4 / 16</v>
      </c>
      <c r="G66" t="str" cm="1">
        <f t="array" ref="G66">IFERROR(
    INDEX(
        _TBL_INVENTORY[NAME],
        SMALL(
            IF(
                ISNUMBER(SEARCH($C66, _TBL_INVENTORY[NAME])),
                ROW(_TBL_INVENTORY[NAME]) - MIN(ROW(_TBL_INVENTORY[NAME])) + 1
            ),3
        )
    ),
    ""
)</f>
        <v>DELL REGULAR 4 / 32</v>
      </c>
      <c r="H66" t="str" cm="1">
        <f t="array" ref="H66">IFERROR(
    INDEX(
        _TBL_INVENTORY[NAME],
        SMALL(
            IF(
                ISNUMBER(SEARCH($C66, _TBL_INVENTORY[NAME])),
                ROW(_TBL_INVENTORY[NAME]) - MIN(ROW(_TBL_INVENTORY[NAME])) + 1
            ),4
        )
    ),
    ""
)</f>
        <v>HP REGULAR 4 / 16</v>
      </c>
      <c r="I66" t="str" cm="1">
        <f t="array" ref="I66">IFERROR(
    INDEX(
        _TBL_INVENTORY[NAME],
        SMALL(
            IF(
                ISNUMBER(SEARCH($C66, _TBL_INVENTORY[NAME])),
                ROW(_TBL_INVENTORY[NAME]) - MIN(ROW(_TBL_INVENTORY[NAME])) + 1
            ),5
        )
    ),
    ""
)</f>
        <v>HP REGULAR 4 / 32</v>
      </c>
      <c r="J66" t="str" cm="1">
        <f t="array" ref="J66">IFERROR(
    INDEX(
        _TBL_INVENTORY[NAME],
        SMALL(
            IF(
                ISNUMBER(SEARCH($C66, _TBL_INVENTORY[NAME])),
                ROW(_TBL_INVENTORY[NAME]) - MIN(ROW(_TBL_INVENTORY[NAME])) + 1
            ),6
        )
    ),
    ""
)</f>
        <v>CTL REGULAR 4 / 16</v>
      </c>
      <c r="K66" t="str" cm="1">
        <f t="array" ref="K66">IFERROR(
    INDEX(
        _TBL_INVENTORY[NAME],
        SMALL(
            IF(
                ISNUMBER(SEARCH($C66, _TBL_INVENTORY[NAME])),
                ROW(_TBL_INVENTORY[NAME]) - MIN(ROW(_TBL_INVENTORY[NAME])) + 1
            ),7
        )
    ),
    ""
)</f>
        <v>LENOVO REGULAR 4 / 16</v>
      </c>
      <c r="L66" t="str" cm="1">
        <f t="array" ref="L66">IFERROR(
    INDEX(
        _TBL_INVENTORY[NAME],
        SMALL(
            IF(
                ISNUMBER(SEARCH($C66, _TBL_INVENTORY[NAME])),
                ROW(_TBL_INVENTORY[NAME]) - MIN(ROW(_TBL_INVENTORY[NAME])) + 1
            ),8
        )
    ),
    ""
)</f>
        <v>LENOVO REGULAR 4 / 32</v>
      </c>
    </row>
    <row r="67" spans="5:12" x14ac:dyDescent="0.25">
      <c r="E67" t="str" cm="1">
        <f t="array" ref="E67">IFERROR(
    INDEX(
        _TBL_INVENTORY[NAME],
        SMALL(
            IF(
                ISNUMBER(SEARCH($C67, _TBL_INVENTORY[NAME])),
                ROW(_TBL_INVENTORY[NAME]) - MIN(ROW(_TBL_INVENTORY[NAME])) + 1
            ),1
        )
    ),
    ""
)</f>
        <v>DELL REGULAR 2 / 16</v>
      </c>
      <c r="F67" t="str" cm="1">
        <f t="array" ref="F67">IFERROR(
    INDEX(
        _TBL_INVENTORY[NAME],
        SMALL(
            IF(
                ISNUMBER(SEARCH($C67, _TBL_INVENTORY[NAME])),
                ROW(_TBL_INVENTORY[NAME]) - MIN(ROW(_TBL_INVENTORY[NAME])) + 1
            ),2
        )
    ),
    ""
)</f>
        <v>DELL REGULAR 4 / 16</v>
      </c>
      <c r="G67" t="str" cm="1">
        <f t="array" ref="G67">IFERROR(
    INDEX(
        _TBL_INVENTORY[NAME],
        SMALL(
            IF(
                ISNUMBER(SEARCH($C67, _TBL_INVENTORY[NAME])),
                ROW(_TBL_INVENTORY[NAME]) - MIN(ROW(_TBL_INVENTORY[NAME])) + 1
            ),3
        )
    ),
    ""
)</f>
        <v>DELL REGULAR 4 / 32</v>
      </c>
      <c r="H67" t="str" cm="1">
        <f t="array" ref="H67">IFERROR(
    INDEX(
        _TBL_INVENTORY[NAME],
        SMALL(
            IF(
                ISNUMBER(SEARCH($C67, _TBL_INVENTORY[NAME])),
                ROW(_TBL_INVENTORY[NAME]) - MIN(ROW(_TBL_INVENTORY[NAME])) + 1
            ),4
        )
    ),
    ""
)</f>
        <v>HP REGULAR 4 / 16</v>
      </c>
      <c r="I67" t="str" cm="1">
        <f t="array" ref="I67">IFERROR(
    INDEX(
        _TBL_INVENTORY[NAME],
        SMALL(
            IF(
                ISNUMBER(SEARCH($C67, _TBL_INVENTORY[NAME])),
                ROW(_TBL_INVENTORY[NAME]) - MIN(ROW(_TBL_INVENTORY[NAME])) + 1
            ),5
        )
    ),
    ""
)</f>
        <v>HP REGULAR 4 / 32</v>
      </c>
      <c r="J67" t="str" cm="1">
        <f t="array" ref="J67">IFERROR(
    INDEX(
        _TBL_INVENTORY[NAME],
        SMALL(
            IF(
                ISNUMBER(SEARCH($C67, _TBL_INVENTORY[NAME])),
                ROW(_TBL_INVENTORY[NAME]) - MIN(ROW(_TBL_INVENTORY[NAME])) + 1
            ),6
        )
    ),
    ""
)</f>
        <v>CTL REGULAR 4 / 16</v>
      </c>
      <c r="K67" t="str" cm="1">
        <f t="array" ref="K67">IFERROR(
    INDEX(
        _TBL_INVENTORY[NAME],
        SMALL(
            IF(
                ISNUMBER(SEARCH($C67, _TBL_INVENTORY[NAME])),
                ROW(_TBL_INVENTORY[NAME]) - MIN(ROW(_TBL_INVENTORY[NAME])) + 1
            ),7
        )
    ),
    ""
)</f>
        <v>LENOVO REGULAR 4 / 16</v>
      </c>
      <c r="L67" t="str" cm="1">
        <f t="array" ref="L67">IFERROR(
    INDEX(
        _TBL_INVENTORY[NAME],
        SMALL(
            IF(
                ISNUMBER(SEARCH($C67, _TBL_INVENTORY[NAME])),
                ROW(_TBL_INVENTORY[NAME]) - MIN(ROW(_TBL_INVENTORY[NAME])) + 1
            ),8
        )
    ),
    ""
)</f>
        <v>LENOVO REGULAR 4 / 32</v>
      </c>
    </row>
    <row r="68" spans="5:12" x14ac:dyDescent="0.25">
      <c r="E68" t="str" cm="1">
        <f t="array" ref="E68">IFERROR(
    INDEX(
        _TBL_INVENTORY[NAME],
        SMALL(
            IF(
                ISNUMBER(SEARCH($C68, _TBL_INVENTORY[NAME])),
                ROW(_TBL_INVENTORY[NAME]) - MIN(ROW(_TBL_INVENTORY[NAME])) + 1
            ),1
        )
    ),
    ""
)</f>
        <v>DELL REGULAR 2 / 16</v>
      </c>
      <c r="F68" t="str" cm="1">
        <f t="array" ref="F68">IFERROR(
    INDEX(
        _TBL_INVENTORY[NAME],
        SMALL(
            IF(
                ISNUMBER(SEARCH($C68, _TBL_INVENTORY[NAME])),
                ROW(_TBL_INVENTORY[NAME]) - MIN(ROW(_TBL_INVENTORY[NAME])) + 1
            ),2
        )
    ),
    ""
)</f>
        <v>DELL REGULAR 4 / 16</v>
      </c>
      <c r="G68" t="str" cm="1">
        <f t="array" ref="G68">IFERROR(
    INDEX(
        _TBL_INVENTORY[NAME],
        SMALL(
            IF(
                ISNUMBER(SEARCH($C68, _TBL_INVENTORY[NAME])),
                ROW(_TBL_INVENTORY[NAME]) - MIN(ROW(_TBL_INVENTORY[NAME])) + 1
            ),3
        )
    ),
    ""
)</f>
        <v>DELL REGULAR 4 / 32</v>
      </c>
      <c r="H68" t="str" cm="1">
        <f t="array" ref="H68">IFERROR(
    INDEX(
        _TBL_INVENTORY[NAME],
        SMALL(
            IF(
                ISNUMBER(SEARCH($C68, _TBL_INVENTORY[NAME])),
                ROW(_TBL_INVENTORY[NAME]) - MIN(ROW(_TBL_INVENTORY[NAME])) + 1
            ),4
        )
    ),
    ""
)</f>
        <v>HP REGULAR 4 / 16</v>
      </c>
      <c r="I68" t="str" cm="1">
        <f t="array" ref="I68">IFERROR(
    INDEX(
        _TBL_INVENTORY[NAME],
        SMALL(
            IF(
                ISNUMBER(SEARCH($C68, _TBL_INVENTORY[NAME])),
                ROW(_TBL_INVENTORY[NAME]) - MIN(ROW(_TBL_INVENTORY[NAME])) + 1
            ),5
        )
    ),
    ""
)</f>
        <v>HP REGULAR 4 / 32</v>
      </c>
      <c r="J68" t="str" cm="1">
        <f t="array" ref="J68">IFERROR(
    INDEX(
        _TBL_INVENTORY[NAME],
        SMALL(
            IF(
                ISNUMBER(SEARCH($C68, _TBL_INVENTORY[NAME])),
                ROW(_TBL_INVENTORY[NAME]) - MIN(ROW(_TBL_INVENTORY[NAME])) + 1
            ),6
        )
    ),
    ""
)</f>
        <v>CTL REGULAR 4 / 16</v>
      </c>
      <c r="K68" t="str" cm="1">
        <f t="array" ref="K68">IFERROR(
    INDEX(
        _TBL_INVENTORY[NAME],
        SMALL(
            IF(
                ISNUMBER(SEARCH($C68, _TBL_INVENTORY[NAME])),
                ROW(_TBL_INVENTORY[NAME]) - MIN(ROW(_TBL_INVENTORY[NAME])) + 1
            ),7
        )
    ),
    ""
)</f>
        <v>LENOVO REGULAR 4 / 16</v>
      </c>
      <c r="L68" t="str" cm="1">
        <f t="array" ref="L68">IFERROR(
    INDEX(
        _TBL_INVENTORY[NAME],
        SMALL(
            IF(
                ISNUMBER(SEARCH($C68, _TBL_INVENTORY[NAME])),
                ROW(_TBL_INVENTORY[NAME]) - MIN(ROW(_TBL_INVENTORY[NAME])) + 1
            ),8
        )
    ),
    ""
)</f>
        <v>LENOVO REGULAR 4 / 32</v>
      </c>
    </row>
    <row r="69" spans="5:12" x14ac:dyDescent="0.25">
      <c r="E69" t="str" cm="1">
        <f t="array" ref="E69">IFERROR(
    INDEX(
        _TBL_INVENTORY[NAME],
        SMALL(
            IF(
                ISNUMBER(SEARCH($C69, _TBL_INVENTORY[NAME])),
                ROW(_TBL_INVENTORY[NAME]) - MIN(ROW(_TBL_INVENTORY[NAME])) + 1
            ),1
        )
    ),
    ""
)</f>
        <v>DELL REGULAR 2 / 16</v>
      </c>
      <c r="F69" t="str" cm="1">
        <f t="array" ref="F69">IFERROR(
    INDEX(
        _TBL_INVENTORY[NAME],
        SMALL(
            IF(
                ISNUMBER(SEARCH($C69, _TBL_INVENTORY[NAME])),
                ROW(_TBL_INVENTORY[NAME]) - MIN(ROW(_TBL_INVENTORY[NAME])) + 1
            ),2
        )
    ),
    ""
)</f>
        <v>DELL REGULAR 4 / 16</v>
      </c>
      <c r="G69" t="str" cm="1">
        <f t="array" ref="G69">IFERROR(
    INDEX(
        _TBL_INVENTORY[NAME],
        SMALL(
            IF(
                ISNUMBER(SEARCH($C69, _TBL_INVENTORY[NAME])),
                ROW(_TBL_INVENTORY[NAME]) - MIN(ROW(_TBL_INVENTORY[NAME])) + 1
            ),3
        )
    ),
    ""
)</f>
        <v>DELL REGULAR 4 / 32</v>
      </c>
      <c r="H69" t="str" cm="1">
        <f t="array" ref="H69">IFERROR(
    INDEX(
        _TBL_INVENTORY[NAME],
        SMALL(
            IF(
                ISNUMBER(SEARCH($C69, _TBL_INVENTORY[NAME])),
                ROW(_TBL_INVENTORY[NAME]) - MIN(ROW(_TBL_INVENTORY[NAME])) + 1
            ),4
        )
    ),
    ""
)</f>
        <v>HP REGULAR 4 / 16</v>
      </c>
      <c r="I69" t="str" cm="1">
        <f t="array" ref="I69">IFERROR(
    INDEX(
        _TBL_INVENTORY[NAME],
        SMALL(
            IF(
                ISNUMBER(SEARCH($C69, _TBL_INVENTORY[NAME])),
                ROW(_TBL_INVENTORY[NAME]) - MIN(ROW(_TBL_INVENTORY[NAME])) + 1
            ),5
        )
    ),
    ""
)</f>
        <v>HP REGULAR 4 / 32</v>
      </c>
      <c r="J69" t="str" cm="1">
        <f t="array" ref="J69">IFERROR(
    INDEX(
        _TBL_INVENTORY[NAME],
        SMALL(
            IF(
                ISNUMBER(SEARCH($C69, _TBL_INVENTORY[NAME])),
                ROW(_TBL_INVENTORY[NAME]) - MIN(ROW(_TBL_INVENTORY[NAME])) + 1
            ),6
        )
    ),
    ""
)</f>
        <v>CTL REGULAR 4 / 16</v>
      </c>
      <c r="K69" t="str" cm="1">
        <f t="array" ref="K69">IFERROR(
    INDEX(
        _TBL_INVENTORY[NAME],
        SMALL(
            IF(
                ISNUMBER(SEARCH($C69, _TBL_INVENTORY[NAME])),
                ROW(_TBL_INVENTORY[NAME]) - MIN(ROW(_TBL_INVENTORY[NAME])) + 1
            ),7
        )
    ),
    ""
)</f>
        <v>LENOVO REGULAR 4 / 16</v>
      </c>
      <c r="L69" t="str" cm="1">
        <f t="array" ref="L69">IFERROR(
    INDEX(
        _TBL_INVENTORY[NAME],
        SMALL(
            IF(
                ISNUMBER(SEARCH($C69, _TBL_INVENTORY[NAME])),
                ROW(_TBL_INVENTORY[NAME]) - MIN(ROW(_TBL_INVENTORY[NAME])) + 1
            ),8
        )
    ),
    ""
)</f>
        <v>LENOVO REGULAR 4 / 32</v>
      </c>
    </row>
    <row r="70" spans="5:12" x14ac:dyDescent="0.25">
      <c r="E70" t="str" cm="1">
        <f t="array" ref="E70">IFERROR(
    INDEX(
        _TBL_INVENTORY[NAME],
        SMALL(
            IF(
                ISNUMBER(SEARCH($C70, _TBL_INVENTORY[NAME])),
                ROW(_TBL_INVENTORY[NAME]) - MIN(ROW(_TBL_INVENTORY[NAME])) + 1
            ),1
        )
    ),
    ""
)</f>
        <v>DELL REGULAR 2 / 16</v>
      </c>
      <c r="F70" t="str" cm="1">
        <f t="array" ref="F70">IFERROR(
    INDEX(
        _TBL_INVENTORY[NAME],
        SMALL(
            IF(
                ISNUMBER(SEARCH($C70, _TBL_INVENTORY[NAME])),
                ROW(_TBL_INVENTORY[NAME]) - MIN(ROW(_TBL_INVENTORY[NAME])) + 1
            ),2
        )
    ),
    ""
)</f>
        <v>DELL REGULAR 4 / 16</v>
      </c>
      <c r="G70" t="str" cm="1">
        <f t="array" ref="G70">IFERROR(
    INDEX(
        _TBL_INVENTORY[NAME],
        SMALL(
            IF(
                ISNUMBER(SEARCH($C70, _TBL_INVENTORY[NAME])),
                ROW(_TBL_INVENTORY[NAME]) - MIN(ROW(_TBL_INVENTORY[NAME])) + 1
            ),3
        )
    ),
    ""
)</f>
        <v>DELL REGULAR 4 / 32</v>
      </c>
      <c r="H70" t="str" cm="1">
        <f t="array" ref="H70">IFERROR(
    INDEX(
        _TBL_INVENTORY[NAME],
        SMALL(
            IF(
                ISNUMBER(SEARCH($C70, _TBL_INVENTORY[NAME])),
                ROW(_TBL_INVENTORY[NAME]) - MIN(ROW(_TBL_INVENTORY[NAME])) + 1
            ),4
        )
    ),
    ""
)</f>
        <v>HP REGULAR 4 / 16</v>
      </c>
      <c r="I70" t="str" cm="1">
        <f t="array" ref="I70">IFERROR(
    INDEX(
        _TBL_INVENTORY[NAME],
        SMALL(
            IF(
                ISNUMBER(SEARCH($C70, _TBL_INVENTORY[NAME])),
                ROW(_TBL_INVENTORY[NAME]) - MIN(ROW(_TBL_INVENTORY[NAME])) + 1
            ),5
        )
    ),
    ""
)</f>
        <v>HP REGULAR 4 / 32</v>
      </c>
      <c r="J70" t="str" cm="1">
        <f t="array" ref="J70">IFERROR(
    INDEX(
        _TBL_INVENTORY[NAME],
        SMALL(
            IF(
                ISNUMBER(SEARCH($C70, _TBL_INVENTORY[NAME])),
                ROW(_TBL_INVENTORY[NAME]) - MIN(ROW(_TBL_INVENTORY[NAME])) + 1
            ),6
        )
    ),
    ""
)</f>
        <v>CTL REGULAR 4 / 16</v>
      </c>
      <c r="K70" t="str" cm="1">
        <f t="array" ref="K70">IFERROR(
    INDEX(
        _TBL_INVENTORY[NAME],
        SMALL(
            IF(
                ISNUMBER(SEARCH($C70, _TBL_INVENTORY[NAME])),
                ROW(_TBL_INVENTORY[NAME]) - MIN(ROW(_TBL_INVENTORY[NAME])) + 1
            ),7
        )
    ),
    ""
)</f>
        <v>LENOVO REGULAR 4 / 16</v>
      </c>
      <c r="L70" t="str" cm="1">
        <f t="array" ref="L70">IFERROR(
    INDEX(
        _TBL_INVENTORY[NAME],
        SMALL(
            IF(
                ISNUMBER(SEARCH($C70, _TBL_INVENTORY[NAME])),
                ROW(_TBL_INVENTORY[NAME]) - MIN(ROW(_TBL_INVENTORY[NAME])) + 1
            ),8
        )
    ),
    ""
)</f>
        <v>LENOVO REGULAR 4 / 32</v>
      </c>
    </row>
    <row r="71" spans="5:12" x14ac:dyDescent="0.25">
      <c r="E71" t="str" cm="1">
        <f t="array" ref="E71">IFERROR(
    INDEX(
        _TBL_INVENTORY[NAME],
        SMALL(
            IF(
                ISNUMBER(SEARCH($C71, _TBL_INVENTORY[NAME])),
                ROW(_TBL_INVENTORY[NAME]) - MIN(ROW(_TBL_INVENTORY[NAME])) + 1
            ),1
        )
    ),
    ""
)</f>
        <v>DELL REGULAR 2 / 16</v>
      </c>
      <c r="F71" t="str" cm="1">
        <f t="array" ref="F71">IFERROR(
    INDEX(
        _TBL_INVENTORY[NAME],
        SMALL(
            IF(
                ISNUMBER(SEARCH($C71, _TBL_INVENTORY[NAME])),
                ROW(_TBL_INVENTORY[NAME]) - MIN(ROW(_TBL_INVENTORY[NAME])) + 1
            ),2
        )
    ),
    ""
)</f>
        <v>DELL REGULAR 4 / 16</v>
      </c>
      <c r="G71" t="str" cm="1">
        <f t="array" ref="G71">IFERROR(
    INDEX(
        _TBL_INVENTORY[NAME],
        SMALL(
            IF(
                ISNUMBER(SEARCH($C71, _TBL_INVENTORY[NAME])),
                ROW(_TBL_INVENTORY[NAME]) - MIN(ROW(_TBL_INVENTORY[NAME])) + 1
            ),3
        )
    ),
    ""
)</f>
        <v>DELL REGULAR 4 / 32</v>
      </c>
      <c r="H71" t="str" cm="1">
        <f t="array" ref="H71">IFERROR(
    INDEX(
        _TBL_INVENTORY[NAME],
        SMALL(
            IF(
                ISNUMBER(SEARCH($C71, _TBL_INVENTORY[NAME])),
                ROW(_TBL_INVENTORY[NAME]) - MIN(ROW(_TBL_INVENTORY[NAME])) + 1
            ),4
        )
    ),
    ""
)</f>
        <v>HP REGULAR 4 / 16</v>
      </c>
      <c r="I71" t="str" cm="1">
        <f t="array" ref="I71">IFERROR(
    INDEX(
        _TBL_INVENTORY[NAME],
        SMALL(
            IF(
                ISNUMBER(SEARCH($C71, _TBL_INVENTORY[NAME])),
                ROW(_TBL_INVENTORY[NAME]) - MIN(ROW(_TBL_INVENTORY[NAME])) + 1
            ),5
        )
    ),
    ""
)</f>
        <v>HP REGULAR 4 / 32</v>
      </c>
      <c r="J71" t="str" cm="1">
        <f t="array" ref="J71">IFERROR(
    INDEX(
        _TBL_INVENTORY[NAME],
        SMALL(
            IF(
                ISNUMBER(SEARCH($C71, _TBL_INVENTORY[NAME])),
                ROW(_TBL_INVENTORY[NAME]) - MIN(ROW(_TBL_INVENTORY[NAME])) + 1
            ),6
        )
    ),
    ""
)</f>
        <v>CTL REGULAR 4 / 16</v>
      </c>
      <c r="K71" t="str" cm="1">
        <f t="array" ref="K71">IFERROR(
    INDEX(
        _TBL_INVENTORY[NAME],
        SMALL(
            IF(
                ISNUMBER(SEARCH($C71, _TBL_INVENTORY[NAME])),
                ROW(_TBL_INVENTORY[NAME]) - MIN(ROW(_TBL_INVENTORY[NAME])) + 1
            ),7
        )
    ),
    ""
)</f>
        <v>LENOVO REGULAR 4 / 16</v>
      </c>
      <c r="L71" t="str" cm="1">
        <f t="array" ref="L71">IFERROR(
    INDEX(
        _TBL_INVENTORY[NAME],
        SMALL(
            IF(
                ISNUMBER(SEARCH($C71, _TBL_INVENTORY[NAME])),
                ROW(_TBL_INVENTORY[NAME]) - MIN(ROW(_TBL_INVENTORY[NAME])) + 1
            ),8
        )
    ),
    ""
)</f>
        <v>LENOVO REGULAR 4 / 32</v>
      </c>
    </row>
    <row r="72" spans="5:12" x14ac:dyDescent="0.25">
      <c r="E72" t="str" cm="1">
        <f t="array" ref="E72">IFERROR(
    INDEX(
        _TBL_INVENTORY[NAME],
        SMALL(
            IF(
                ISNUMBER(SEARCH($C72, _TBL_INVENTORY[NAME])),
                ROW(_TBL_INVENTORY[NAME]) - MIN(ROW(_TBL_INVENTORY[NAME])) + 1
            ),1
        )
    ),
    ""
)</f>
        <v>DELL REGULAR 2 / 16</v>
      </c>
      <c r="F72" t="str" cm="1">
        <f t="array" ref="F72">IFERROR(
    INDEX(
        _TBL_INVENTORY[NAME],
        SMALL(
            IF(
                ISNUMBER(SEARCH($C72, _TBL_INVENTORY[NAME])),
                ROW(_TBL_INVENTORY[NAME]) - MIN(ROW(_TBL_INVENTORY[NAME])) + 1
            ),2
        )
    ),
    ""
)</f>
        <v>DELL REGULAR 4 / 16</v>
      </c>
      <c r="G72" t="str" cm="1">
        <f t="array" ref="G72">IFERROR(
    INDEX(
        _TBL_INVENTORY[NAME],
        SMALL(
            IF(
                ISNUMBER(SEARCH($C72, _TBL_INVENTORY[NAME])),
                ROW(_TBL_INVENTORY[NAME]) - MIN(ROW(_TBL_INVENTORY[NAME])) + 1
            ),3
        )
    ),
    ""
)</f>
        <v>DELL REGULAR 4 / 32</v>
      </c>
      <c r="H72" t="str" cm="1">
        <f t="array" ref="H72">IFERROR(
    INDEX(
        _TBL_INVENTORY[NAME],
        SMALL(
            IF(
                ISNUMBER(SEARCH($C72, _TBL_INVENTORY[NAME])),
                ROW(_TBL_INVENTORY[NAME]) - MIN(ROW(_TBL_INVENTORY[NAME])) + 1
            ),4
        )
    ),
    ""
)</f>
        <v>HP REGULAR 4 / 16</v>
      </c>
      <c r="I72" t="str" cm="1">
        <f t="array" ref="I72">IFERROR(
    INDEX(
        _TBL_INVENTORY[NAME],
        SMALL(
            IF(
                ISNUMBER(SEARCH($C72, _TBL_INVENTORY[NAME])),
                ROW(_TBL_INVENTORY[NAME]) - MIN(ROW(_TBL_INVENTORY[NAME])) + 1
            ),5
        )
    ),
    ""
)</f>
        <v>HP REGULAR 4 / 32</v>
      </c>
      <c r="J72" t="str" cm="1">
        <f t="array" ref="J72">IFERROR(
    INDEX(
        _TBL_INVENTORY[NAME],
        SMALL(
            IF(
                ISNUMBER(SEARCH($C72, _TBL_INVENTORY[NAME])),
                ROW(_TBL_INVENTORY[NAME]) - MIN(ROW(_TBL_INVENTORY[NAME])) + 1
            ),6
        )
    ),
    ""
)</f>
        <v>CTL REGULAR 4 / 16</v>
      </c>
      <c r="K72" t="str" cm="1">
        <f t="array" ref="K72">IFERROR(
    INDEX(
        _TBL_INVENTORY[NAME],
        SMALL(
            IF(
                ISNUMBER(SEARCH($C72, _TBL_INVENTORY[NAME])),
                ROW(_TBL_INVENTORY[NAME]) - MIN(ROW(_TBL_INVENTORY[NAME])) + 1
            ),7
        )
    ),
    ""
)</f>
        <v>LENOVO REGULAR 4 / 16</v>
      </c>
      <c r="L72" t="str" cm="1">
        <f t="array" ref="L72">IFERROR(
    INDEX(
        _TBL_INVENTORY[NAME],
        SMALL(
            IF(
                ISNUMBER(SEARCH($C72, _TBL_INVENTORY[NAME])),
                ROW(_TBL_INVENTORY[NAME]) - MIN(ROW(_TBL_INVENTORY[NAME])) + 1
            ),8
        )
    ),
    ""
)</f>
        <v>LENOVO REGULAR 4 / 32</v>
      </c>
    </row>
    <row r="73" spans="5:12" x14ac:dyDescent="0.25">
      <c r="E73" t="str" cm="1">
        <f t="array" ref="E73">IFERROR(
    INDEX(
        _TBL_INVENTORY[NAME],
        SMALL(
            IF(
                ISNUMBER(SEARCH($C73, _TBL_INVENTORY[NAME])),
                ROW(_TBL_INVENTORY[NAME]) - MIN(ROW(_TBL_INVENTORY[NAME])) + 1
            ),1
        )
    ),
    ""
)</f>
        <v>DELL REGULAR 2 / 16</v>
      </c>
      <c r="F73" t="str" cm="1">
        <f t="array" ref="F73">IFERROR(
    INDEX(
        _TBL_INVENTORY[NAME],
        SMALL(
            IF(
                ISNUMBER(SEARCH($C73, _TBL_INVENTORY[NAME])),
                ROW(_TBL_INVENTORY[NAME]) - MIN(ROW(_TBL_INVENTORY[NAME])) + 1
            ),2
        )
    ),
    ""
)</f>
        <v>DELL REGULAR 4 / 16</v>
      </c>
      <c r="G73" t="str" cm="1">
        <f t="array" ref="G73">IFERROR(
    INDEX(
        _TBL_INVENTORY[NAME],
        SMALL(
            IF(
                ISNUMBER(SEARCH($C73, _TBL_INVENTORY[NAME])),
                ROW(_TBL_INVENTORY[NAME]) - MIN(ROW(_TBL_INVENTORY[NAME])) + 1
            ),3
        )
    ),
    ""
)</f>
        <v>DELL REGULAR 4 / 32</v>
      </c>
      <c r="H73" t="str" cm="1">
        <f t="array" ref="H73">IFERROR(
    INDEX(
        _TBL_INVENTORY[NAME],
        SMALL(
            IF(
                ISNUMBER(SEARCH($C73, _TBL_INVENTORY[NAME])),
                ROW(_TBL_INVENTORY[NAME]) - MIN(ROW(_TBL_INVENTORY[NAME])) + 1
            ),4
        )
    ),
    ""
)</f>
        <v>HP REGULAR 4 / 16</v>
      </c>
      <c r="I73" t="str" cm="1">
        <f t="array" ref="I73">IFERROR(
    INDEX(
        _TBL_INVENTORY[NAME],
        SMALL(
            IF(
                ISNUMBER(SEARCH($C73, _TBL_INVENTORY[NAME])),
                ROW(_TBL_INVENTORY[NAME]) - MIN(ROW(_TBL_INVENTORY[NAME])) + 1
            ),5
        )
    ),
    ""
)</f>
        <v>HP REGULAR 4 / 32</v>
      </c>
      <c r="J73" t="str" cm="1">
        <f t="array" ref="J73">IFERROR(
    INDEX(
        _TBL_INVENTORY[NAME],
        SMALL(
            IF(
                ISNUMBER(SEARCH($C73, _TBL_INVENTORY[NAME])),
                ROW(_TBL_INVENTORY[NAME]) - MIN(ROW(_TBL_INVENTORY[NAME])) + 1
            ),6
        )
    ),
    ""
)</f>
        <v>CTL REGULAR 4 / 16</v>
      </c>
      <c r="K73" t="str" cm="1">
        <f t="array" ref="K73">IFERROR(
    INDEX(
        _TBL_INVENTORY[NAME],
        SMALL(
            IF(
                ISNUMBER(SEARCH($C73, _TBL_INVENTORY[NAME])),
                ROW(_TBL_INVENTORY[NAME]) - MIN(ROW(_TBL_INVENTORY[NAME])) + 1
            ),7
        )
    ),
    ""
)</f>
        <v>LENOVO REGULAR 4 / 16</v>
      </c>
      <c r="L73" t="str" cm="1">
        <f t="array" ref="L73">IFERROR(
    INDEX(
        _TBL_INVENTORY[NAME],
        SMALL(
            IF(
                ISNUMBER(SEARCH($C73, _TBL_INVENTORY[NAME])),
                ROW(_TBL_INVENTORY[NAME]) - MIN(ROW(_TBL_INVENTORY[NAME])) + 1
            ),8
        )
    ),
    ""
)</f>
        <v>LENOVO REGULAR 4 / 32</v>
      </c>
    </row>
    <row r="74" spans="5:12" x14ac:dyDescent="0.25">
      <c r="E74" t="str" cm="1">
        <f t="array" ref="E74">IFERROR(
    INDEX(
        _TBL_INVENTORY[NAME],
        SMALL(
            IF(
                ISNUMBER(SEARCH($C74, _TBL_INVENTORY[NAME])),
                ROW(_TBL_INVENTORY[NAME]) - MIN(ROW(_TBL_INVENTORY[NAME])) + 1
            ),1
        )
    ),
    ""
)</f>
        <v>DELL REGULAR 2 / 16</v>
      </c>
      <c r="F74" t="str" cm="1">
        <f t="array" ref="F74">IFERROR(
    INDEX(
        _TBL_INVENTORY[NAME],
        SMALL(
            IF(
                ISNUMBER(SEARCH($C74, _TBL_INVENTORY[NAME])),
                ROW(_TBL_INVENTORY[NAME]) - MIN(ROW(_TBL_INVENTORY[NAME])) + 1
            ),2
        )
    ),
    ""
)</f>
        <v>DELL REGULAR 4 / 16</v>
      </c>
      <c r="G74" t="str" cm="1">
        <f t="array" ref="G74">IFERROR(
    INDEX(
        _TBL_INVENTORY[NAME],
        SMALL(
            IF(
                ISNUMBER(SEARCH($C74, _TBL_INVENTORY[NAME])),
                ROW(_TBL_INVENTORY[NAME]) - MIN(ROW(_TBL_INVENTORY[NAME])) + 1
            ),3
        )
    ),
    ""
)</f>
        <v>DELL REGULAR 4 / 32</v>
      </c>
      <c r="H74" t="str" cm="1">
        <f t="array" ref="H74">IFERROR(
    INDEX(
        _TBL_INVENTORY[NAME],
        SMALL(
            IF(
                ISNUMBER(SEARCH($C74, _TBL_INVENTORY[NAME])),
                ROW(_TBL_INVENTORY[NAME]) - MIN(ROW(_TBL_INVENTORY[NAME])) + 1
            ),4
        )
    ),
    ""
)</f>
        <v>HP REGULAR 4 / 16</v>
      </c>
      <c r="I74" t="str" cm="1">
        <f t="array" ref="I74">IFERROR(
    INDEX(
        _TBL_INVENTORY[NAME],
        SMALL(
            IF(
                ISNUMBER(SEARCH($C74, _TBL_INVENTORY[NAME])),
                ROW(_TBL_INVENTORY[NAME]) - MIN(ROW(_TBL_INVENTORY[NAME])) + 1
            ),5
        )
    ),
    ""
)</f>
        <v>HP REGULAR 4 / 32</v>
      </c>
      <c r="J74" t="str" cm="1">
        <f t="array" ref="J74">IFERROR(
    INDEX(
        _TBL_INVENTORY[NAME],
        SMALL(
            IF(
                ISNUMBER(SEARCH($C74, _TBL_INVENTORY[NAME])),
                ROW(_TBL_INVENTORY[NAME]) - MIN(ROW(_TBL_INVENTORY[NAME])) + 1
            ),6
        )
    ),
    ""
)</f>
        <v>CTL REGULAR 4 / 16</v>
      </c>
      <c r="K74" t="str" cm="1">
        <f t="array" ref="K74">IFERROR(
    INDEX(
        _TBL_INVENTORY[NAME],
        SMALL(
            IF(
                ISNUMBER(SEARCH($C74, _TBL_INVENTORY[NAME])),
                ROW(_TBL_INVENTORY[NAME]) - MIN(ROW(_TBL_INVENTORY[NAME])) + 1
            ),7
        )
    ),
    ""
)</f>
        <v>LENOVO REGULAR 4 / 16</v>
      </c>
      <c r="L74" t="str" cm="1">
        <f t="array" ref="L74">IFERROR(
    INDEX(
        _TBL_INVENTORY[NAME],
        SMALL(
            IF(
                ISNUMBER(SEARCH($C74, _TBL_INVENTORY[NAME])),
                ROW(_TBL_INVENTORY[NAME]) - MIN(ROW(_TBL_INVENTORY[NAME])) + 1
            ),8
        )
    ),
    ""
)</f>
        <v>LENOVO REGULAR 4 / 32</v>
      </c>
    </row>
    <row r="75" spans="5:12" x14ac:dyDescent="0.25">
      <c r="E75" t="str" cm="1">
        <f t="array" ref="E75">IFERROR(
    INDEX(
        _TBL_INVENTORY[NAME],
        SMALL(
            IF(
                ISNUMBER(SEARCH($C75, _TBL_INVENTORY[NAME])),
                ROW(_TBL_INVENTORY[NAME]) - MIN(ROW(_TBL_INVENTORY[NAME])) + 1
            ),1
        )
    ),
    ""
)</f>
        <v>DELL REGULAR 2 / 16</v>
      </c>
      <c r="F75" t="str" cm="1">
        <f t="array" ref="F75">IFERROR(
    INDEX(
        _TBL_INVENTORY[NAME],
        SMALL(
            IF(
                ISNUMBER(SEARCH($C75, _TBL_INVENTORY[NAME])),
                ROW(_TBL_INVENTORY[NAME]) - MIN(ROW(_TBL_INVENTORY[NAME])) + 1
            ),2
        )
    ),
    ""
)</f>
        <v>DELL REGULAR 4 / 16</v>
      </c>
      <c r="G75" t="str" cm="1">
        <f t="array" ref="G75">IFERROR(
    INDEX(
        _TBL_INVENTORY[NAME],
        SMALL(
            IF(
                ISNUMBER(SEARCH($C75, _TBL_INVENTORY[NAME])),
                ROW(_TBL_INVENTORY[NAME]) - MIN(ROW(_TBL_INVENTORY[NAME])) + 1
            ),3
        )
    ),
    ""
)</f>
        <v>DELL REGULAR 4 / 32</v>
      </c>
      <c r="H75" t="str" cm="1">
        <f t="array" ref="H75">IFERROR(
    INDEX(
        _TBL_INVENTORY[NAME],
        SMALL(
            IF(
                ISNUMBER(SEARCH($C75, _TBL_INVENTORY[NAME])),
                ROW(_TBL_INVENTORY[NAME]) - MIN(ROW(_TBL_INVENTORY[NAME])) + 1
            ),4
        )
    ),
    ""
)</f>
        <v>HP REGULAR 4 / 16</v>
      </c>
      <c r="I75" t="str" cm="1">
        <f t="array" ref="I75">IFERROR(
    INDEX(
        _TBL_INVENTORY[NAME],
        SMALL(
            IF(
                ISNUMBER(SEARCH($C75, _TBL_INVENTORY[NAME])),
                ROW(_TBL_INVENTORY[NAME]) - MIN(ROW(_TBL_INVENTORY[NAME])) + 1
            ),5
        )
    ),
    ""
)</f>
        <v>HP REGULAR 4 / 32</v>
      </c>
      <c r="J75" t="str" cm="1">
        <f t="array" ref="J75">IFERROR(
    INDEX(
        _TBL_INVENTORY[NAME],
        SMALL(
            IF(
                ISNUMBER(SEARCH($C75, _TBL_INVENTORY[NAME])),
                ROW(_TBL_INVENTORY[NAME]) - MIN(ROW(_TBL_INVENTORY[NAME])) + 1
            ),6
        )
    ),
    ""
)</f>
        <v>CTL REGULAR 4 / 16</v>
      </c>
      <c r="K75" t="str" cm="1">
        <f t="array" ref="K75">IFERROR(
    INDEX(
        _TBL_INVENTORY[NAME],
        SMALL(
            IF(
                ISNUMBER(SEARCH($C75, _TBL_INVENTORY[NAME])),
                ROW(_TBL_INVENTORY[NAME]) - MIN(ROW(_TBL_INVENTORY[NAME])) + 1
            ),7
        )
    ),
    ""
)</f>
        <v>LENOVO REGULAR 4 / 16</v>
      </c>
      <c r="L75" t="str" cm="1">
        <f t="array" ref="L75">IFERROR(
    INDEX(
        _TBL_INVENTORY[NAME],
        SMALL(
            IF(
                ISNUMBER(SEARCH($C75, _TBL_INVENTORY[NAME])),
                ROW(_TBL_INVENTORY[NAME]) - MIN(ROW(_TBL_INVENTORY[NAME])) + 1
            ),8
        )
    ),
    ""
)</f>
        <v>LENOVO REGULAR 4 / 32</v>
      </c>
    </row>
    <row r="76" spans="5:12" x14ac:dyDescent="0.25">
      <c r="E76" t="str" cm="1">
        <f t="array" ref="E76">IFERROR(
    INDEX(
        _TBL_INVENTORY[NAME],
        SMALL(
            IF(
                ISNUMBER(SEARCH($C76, _TBL_INVENTORY[NAME])),
                ROW(_TBL_INVENTORY[NAME]) - MIN(ROW(_TBL_INVENTORY[NAME])) + 1
            ),1
        )
    ),
    ""
)</f>
        <v>DELL REGULAR 2 / 16</v>
      </c>
      <c r="F76" t="str" cm="1">
        <f t="array" ref="F76">IFERROR(
    INDEX(
        _TBL_INVENTORY[NAME],
        SMALL(
            IF(
                ISNUMBER(SEARCH($C76, _TBL_INVENTORY[NAME])),
                ROW(_TBL_INVENTORY[NAME]) - MIN(ROW(_TBL_INVENTORY[NAME])) + 1
            ),2
        )
    ),
    ""
)</f>
        <v>DELL REGULAR 4 / 16</v>
      </c>
      <c r="G76" t="str" cm="1">
        <f t="array" ref="G76">IFERROR(
    INDEX(
        _TBL_INVENTORY[NAME],
        SMALL(
            IF(
                ISNUMBER(SEARCH($C76, _TBL_INVENTORY[NAME])),
                ROW(_TBL_INVENTORY[NAME]) - MIN(ROW(_TBL_INVENTORY[NAME])) + 1
            ),3
        )
    ),
    ""
)</f>
        <v>DELL REGULAR 4 / 32</v>
      </c>
      <c r="H76" t="str" cm="1">
        <f t="array" ref="H76">IFERROR(
    INDEX(
        _TBL_INVENTORY[NAME],
        SMALL(
            IF(
                ISNUMBER(SEARCH($C76, _TBL_INVENTORY[NAME])),
                ROW(_TBL_INVENTORY[NAME]) - MIN(ROW(_TBL_INVENTORY[NAME])) + 1
            ),4
        )
    ),
    ""
)</f>
        <v>HP REGULAR 4 / 16</v>
      </c>
      <c r="I76" t="str" cm="1">
        <f t="array" ref="I76">IFERROR(
    INDEX(
        _TBL_INVENTORY[NAME],
        SMALL(
            IF(
                ISNUMBER(SEARCH($C76, _TBL_INVENTORY[NAME])),
                ROW(_TBL_INVENTORY[NAME]) - MIN(ROW(_TBL_INVENTORY[NAME])) + 1
            ),5
        )
    ),
    ""
)</f>
        <v>HP REGULAR 4 / 32</v>
      </c>
      <c r="J76" t="str" cm="1">
        <f t="array" ref="J76">IFERROR(
    INDEX(
        _TBL_INVENTORY[NAME],
        SMALL(
            IF(
                ISNUMBER(SEARCH($C76, _TBL_INVENTORY[NAME])),
                ROW(_TBL_INVENTORY[NAME]) - MIN(ROW(_TBL_INVENTORY[NAME])) + 1
            ),6
        )
    ),
    ""
)</f>
        <v>CTL REGULAR 4 / 16</v>
      </c>
      <c r="K76" t="str" cm="1">
        <f t="array" ref="K76">IFERROR(
    INDEX(
        _TBL_INVENTORY[NAME],
        SMALL(
            IF(
                ISNUMBER(SEARCH($C76, _TBL_INVENTORY[NAME])),
                ROW(_TBL_INVENTORY[NAME]) - MIN(ROW(_TBL_INVENTORY[NAME])) + 1
            ),7
        )
    ),
    ""
)</f>
        <v>LENOVO REGULAR 4 / 16</v>
      </c>
      <c r="L76" t="str" cm="1">
        <f t="array" ref="L76">IFERROR(
    INDEX(
        _TBL_INVENTORY[NAME],
        SMALL(
            IF(
                ISNUMBER(SEARCH($C76, _TBL_INVENTORY[NAME])),
                ROW(_TBL_INVENTORY[NAME]) - MIN(ROW(_TBL_INVENTORY[NAME])) + 1
            ),8
        )
    ),
    ""
)</f>
        <v>LENOVO REGULAR 4 / 32</v>
      </c>
    </row>
    <row r="77" spans="5:12" x14ac:dyDescent="0.25">
      <c r="E77" t="str" cm="1">
        <f t="array" ref="E77">IFERROR(
    INDEX(
        _TBL_INVENTORY[NAME],
        SMALL(
            IF(
                ISNUMBER(SEARCH($C77, _TBL_INVENTORY[NAME])),
                ROW(_TBL_INVENTORY[NAME]) - MIN(ROW(_TBL_INVENTORY[NAME])) + 1
            ),1
        )
    ),
    ""
)</f>
        <v>DELL REGULAR 2 / 16</v>
      </c>
      <c r="F77" t="str" cm="1">
        <f t="array" ref="F77">IFERROR(
    INDEX(
        _TBL_INVENTORY[NAME],
        SMALL(
            IF(
                ISNUMBER(SEARCH($C77, _TBL_INVENTORY[NAME])),
                ROW(_TBL_INVENTORY[NAME]) - MIN(ROW(_TBL_INVENTORY[NAME])) + 1
            ),2
        )
    ),
    ""
)</f>
        <v>DELL REGULAR 4 / 16</v>
      </c>
      <c r="G77" t="str" cm="1">
        <f t="array" ref="G77">IFERROR(
    INDEX(
        _TBL_INVENTORY[NAME],
        SMALL(
            IF(
                ISNUMBER(SEARCH($C77, _TBL_INVENTORY[NAME])),
                ROW(_TBL_INVENTORY[NAME]) - MIN(ROW(_TBL_INVENTORY[NAME])) + 1
            ),3
        )
    ),
    ""
)</f>
        <v>DELL REGULAR 4 / 32</v>
      </c>
      <c r="H77" t="str" cm="1">
        <f t="array" ref="H77">IFERROR(
    INDEX(
        _TBL_INVENTORY[NAME],
        SMALL(
            IF(
                ISNUMBER(SEARCH($C77, _TBL_INVENTORY[NAME])),
                ROW(_TBL_INVENTORY[NAME]) - MIN(ROW(_TBL_INVENTORY[NAME])) + 1
            ),4
        )
    ),
    ""
)</f>
        <v>HP REGULAR 4 / 16</v>
      </c>
      <c r="I77" t="str" cm="1">
        <f t="array" ref="I77">IFERROR(
    INDEX(
        _TBL_INVENTORY[NAME],
        SMALL(
            IF(
                ISNUMBER(SEARCH($C77, _TBL_INVENTORY[NAME])),
                ROW(_TBL_INVENTORY[NAME]) - MIN(ROW(_TBL_INVENTORY[NAME])) + 1
            ),5
        )
    ),
    ""
)</f>
        <v>HP REGULAR 4 / 32</v>
      </c>
      <c r="J77" t="str" cm="1">
        <f t="array" ref="J77">IFERROR(
    INDEX(
        _TBL_INVENTORY[NAME],
        SMALL(
            IF(
                ISNUMBER(SEARCH($C77, _TBL_INVENTORY[NAME])),
                ROW(_TBL_INVENTORY[NAME]) - MIN(ROW(_TBL_INVENTORY[NAME])) + 1
            ),6
        )
    ),
    ""
)</f>
        <v>CTL REGULAR 4 / 16</v>
      </c>
      <c r="K77" t="str" cm="1">
        <f t="array" ref="K77">IFERROR(
    INDEX(
        _TBL_INVENTORY[NAME],
        SMALL(
            IF(
                ISNUMBER(SEARCH($C77, _TBL_INVENTORY[NAME])),
                ROW(_TBL_INVENTORY[NAME]) - MIN(ROW(_TBL_INVENTORY[NAME])) + 1
            ),7
        )
    ),
    ""
)</f>
        <v>LENOVO REGULAR 4 / 16</v>
      </c>
      <c r="L77" t="str" cm="1">
        <f t="array" ref="L77">IFERROR(
    INDEX(
        _TBL_INVENTORY[NAME],
        SMALL(
            IF(
                ISNUMBER(SEARCH($C77, _TBL_INVENTORY[NAME])),
                ROW(_TBL_INVENTORY[NAME]) - MIN(ROW(_TBL_INVENTORY[NAME])) + 1
            ),8
        )
    ),
    ""
)</f>
        <v>LENOVO REGULAR 4 / 32</v>
      </c>
    </row>
    <row r="78" spans="5:12" x14ac:dyDescent="0.25">
      <c r="E78" t="str" cm="1">
        <f t="array" ref="E78">IFERROR(
    INDEX(
        _TBL_INVENTORY[NAME],
        SMALL(
            IF(
                ISNUMBER(SEARCH($C78, _TBL_INVENTORY[NAME])),
                ROW(_TBL_INVENTORY[NAME]) - MIN(ROW(_TBL_INVENTORY[NAME])) + 1
            ),1
        )
    ),
    ""
)</f>
        <v>DELL REGULAR 2 / 16</v>
      </c>
      <c r="F78" t="str" cm="1">
        <f t="array" ref="F78">IFERROR(
    INDEX(
        _TBL_INVENTORY[NAME],
        SMALL(
            IF(
                ISNUMBER(SEARCH($C78, _TBL_INVENTORY[NAME])),
                ROW(_TBL_INVENTORY[NAME]) - MIN(ROW(_TBL_INVENTORY[NAME])) + 1
            ),2
        )
    ),
    ""
)</f>
        <v>DELL REGULAR 4 / 16</v>
      </c>
      <c r="G78" t="str" cm="1">
        <f t="array" ref="G78">IFERROR(
    INDEX(
        _TBL_INVENTORY[NAME],
        SMALL(
            IF(
                ISNUMBER(SEARCH($C78, _TBL_INVENTORY[NAME])),
                ROW(_TBL_INVENTORY[NAME]) - MIN(ROW(_TBL_INVENTORY[NAME])) + 1
            ),3
        )
    ),
    ""
)</f>
        <v>DELL REGULAR 4 / 32</v>
      </c>
      <c r="H78" t="str" cm="1">
        <f t="array" ref="H78">IFERROR(
    INDEX(
        _TBL_INVENTORY[NAME],
        SMALL(
            IF(
                ISNUMBER(SEARCH($C78, _TBL_INVENTORY[NAME])),
                ROW(_TBL_INVENTORY[NAME]) - MIN(ROW(_TBL_INVENTORY[NAME])) + 1
            ),4
        )
    ),
    ""
)</f>
        <v>HP REGULAR 4 / 16</v>
      </c>
      <c r="I78" t="str" cm="1">
        <f t="array" ref="I78">IFERROR(
    INDEX(
        _TBL_INVENTORY[NAME],
        SMALL(
            IF(
                ISNUMBER(SEARCH($C78, _TBL_INVENTORY[NAME])),
                ROW(_TBL_INVENTORY[NAME]) - MIN(ROW(_TBL_INVENTORY[NAME])) + 1
            ),5
        )
    ),
    ""
)</f>
        <v>HP REGULAR 4 / 32</v>
      </c>
      <c r="J78" t="str" cm="1">
        <f t="array" ref="J78">IFERROR(
    INDEX(
        _TBL_INVENTORY[NAME],
        SMALL(
            IF(
                ISNUMBER(SEARCH($C78, _TBL_INVENTORY[NAME])),
                ROW(_TBL_INVENTORY[NAME]) - MIN(ROW(_TBL_INVENTORY[NAME])) + 1
            ),6
        )
    ),
    ""
)</f>
        <v>CTL REGULAR 4 / 16</v>
      </c>
      <c r="K78" t="str" cm="1">
        <f t="array" ref="K78">IFERROR(
    INDEX(
        _TBL_INVENTORY[NAME],
        SMALL(
            IF(
                ISNUMBER(SEARCH($C78, _TBL_INVENTORY[NAME])),
                ROW(_TBL_INVENTORY[NAME]) - MIN(ROW(_TBL_INVENTORY[NAME])) + 1
            ),7
        )
    ),
    ""
)</f>
        <v>LENOVO REGULAR 4 / 16</v>
      </c>
      <c r="L78" t="str" cm="1">
        <f t="array" ref="L78">IFERROR(
    INDEX(
        _TBL_INVENTORY[NAME],
        SMALL(
            IF(
                ISNUMBER(SEARCH($C78, _TBL_INVENTORY[NAME])),
                ROW(_TBL_INVENTORY[NAME]) - MIN(ROW(_TBL_INVENTORY[NAME])) + 1
            ),8
        )
    ),
    ""
)</f>
        <v>LENOVO REGULAR 4 / 32</v>
      </c>
    </row>
    <row r="79" spans="5:12" x14ac:dyDescent="0.25">
      <c r="E79" t="str" cm="1">
        <f t="array" ref="E79">IFERROR(
    INDEX(
        _TBL_INVENTORY[NAME],
        SMALL(
            IF(
                ISNUMBER(SEARCH($C79, _TBL_INVENTORY[NAME])),
                ROW(_TBL_INVENTORY[NAME]) - MIN(ROW(_TBL_INVENTORY[NAME])) + 1
            ),1
        )
    ),
    ""
)</f>
        <v>DELL REGULAR 2 / 16</v>
      </c>
      <c r="F79" t="str" cm="1">
        <f t="array" ref="F79">IFERROR(
    INDEX(
        _TBL_INVENTORY[NAME],
        SMALL(
            IF(
                ISNUMBER(SEARCH($C79, _TBL_INVENTORY[NAME])),
                ROW(_TBL_INVENTORY[NAME]) - MIN(ROW(_TBL_INVENTORY[NAME])) + 1
            ),2
        )
    ),
    ""
)</f>
        <v>DELL REGULAR 4 / 16</v>
      </c>
      <c r="G79" t="str" cm="1">
        <f t="array" ref="G79">IFERROR(
    INDEX(
        _TBL_INVENTORY[NAME],
        SMALL(
            IF(
                ISNUMBER(SEARCH($C79, _TBL_INVENTORY[NAME])),
                ROW(_TBL_INVENTORY[NAME]) - MIN(ROW(_TBL_INVENTORY[NAME])) + 1
            ),3
        )
    ),
    ""
)</f>
        <v>DELL REGULAR 4 / 32</v>
      </c>
      <c r="H79" t="str" cm="1">
        <f t="array" ref="H79">IFERROR(
    INDEX(
        _TBL_INVENTORY[NAME],
        SMALL(
            IF(
                ISNUMBER(SEARCH($C79, _TBL_INVENTORY[NAME])),
                ROW(_TBL_INVENTORY[NAME]) - MIN(ROW(_TBL_INVENTORY[NAME])) + 1
            ),4
        )
    ),
    ""
)</f>
        <v>HP REGULAR 4 / 16</v>
      </c>
      <c r="I79" t="str" cm="1">
        <f t="array" ref="I79">IFERROR(
    INDEX(
        _TBL_INVENTORY[NAME],
        SMALL(
            IF(
                ISNUMBER(SEARCH($C79, _TBL_INVENTORY[NAME])),
                ROW(_TBL_INVENTORY[NAME]) - MIN(ROW(_TBL_INVENTORY[NAME])) + 1
            ),5
        )
    ),
    ""
)</f>
        <v>HP REGULAR 4 / 32</v>
      </c>
      <c r="J79" t="str" cm="1">
        <f t="array" ref="J79">IFERROR(
    INDEX(
        _TBL_INVENTORY[NAME],
        SMALL(
            IF(
                ISNUMBER(SEARCH($C79, _TBL_INVENTORY[NAME])),
                ROW(_TBL_INVENTORY[NAME]) - MIN(ROW(_TBL_INVENTORY[NAME])) + 1
            ),6
        )
    ),
    ""
)</f>
        <v>CTL REGULAR 4 / 16</v>
      </c>
      <c r="K79" t="str" cm="1">
        <f t="array" ref="K79">IFERROR(
    INDEX(
        _TBL_INVENTORY[NAME],
        SMALL(
            IF(
                ISNUMBER(SEARCH($C79, _TBL_INVENTORY[NAME])),
                ROW(_TBL_INVENTORY[NAME]) - MIN(ROW(_TBL_INVENTORY[NAME])) + 1
            ),7
        )
    ),
    ""
)</f>
        <v>LENOVO REGULAR 4 / 16</v>
      </c>
      <c r="L79" t="str" cm="1">
        <f t="array" ref="L79">IFERROR(
    INDEX(
        _TBL_INVENTORY[NAME],
        SMALL(
            IF(
                ISNUMBER(SEARCH($C79, _TBL_INVENTORY[NAME])),
                ROW(_TBL_INVENTORY[NAME]) - MIN(ROW(_TBL_INVENTORY[NAME])) + 1
            ),8
        )
    ),
    ""
)</f>
        <v>LENOVO REGULAR 4 / 32</v>
      </c>
    </row>
    <row r="80" spans="5:12" x14ac:dyDescent="0.25">
      <c r="E80" t="str" cm="1">
        <f t="array" ref="E80">IFERROR(
    INDEX(
        _TBL_INVENTORY[NAME],
        SMALL(
            IF(
                ISNUMBER(SEARCH($C80, _TBL_INVENTORY[NAME])),
                ROW(_TBL_INVENTORY[NAME]) - MIN(ROW(_TBL_INVENTORY[NAME])) + 1
            ),1
        )
    ),
    ""
)</f>
        <v>DELL REGULAR 2 / 16</v>
      </c>
      <c r="F80" t="str" cm="1">
        <f t="array" ref="F80">IFERROR(
    INDEX(
        _TBL_INVENTORY[NAME],
        SMALL(
            IF(
                ISNUMBER(SEARCH($C80, _TBL_INVENTORY[NAME])),
                ROW(_TBL_INVENTORY[NAME]) - MIN(ROW(_TBL_INVENTORY[NAME])) + 1
            ),2
        )
    ),
    ""
)</f>
        <v>DELL REGULAR 4 / 16</v>
      </c>
      <c r="G80" t="str" cm="1">
        <f t="array" ref="G80">IFERROR(
    INDEX(
        _TBL_INVENTORY[NAME],
        SMALL(
            IF(
                ISNUMBER(SEARCH($C80, _TBL_INVENTORY[NAME])),
                ROW(_TBL_INVENTORY[NAME]) - MIN(ROW(_TBL_INVENTORY[NAME])) + 1
            ),3
        )
    ),
    ""
)</f>
        <v>DELL REGULAR 4 / 32</v>
      </c>
      <c r="H80" t="str" cm="1">
        <f t="array" ref="H80">IFERROR(
    INDEX(
        _TBL_INVENTORY[NAME],
        SMALL(
            IF(
                ISNUMBER(SEARCH($C80, _TBL_INVENTORY[NAME])),
                ROW(_TBL_INVENTORY[NAME]) - MIN(ROW(_TBL_INVENTORY[NAME])) + 1
            ),4
        )
    ),
    ""
)</f>
        <v>HP REGULAR 4 / 16</v>
      </c>
      <c r="I80" t="str" cm="1">
        <f t="array" ref="I80">IFERROR(
    INDEX(
        _TBL_INVENTORY[NAME],
        SMALL(
            IF(
                ISNUMBER(SEARCH($C80, _TBL_INVENTORY[NAME])),
                ROW(_TBL_INVENTORY[NAME]) - MIN(ROW(_TBL_INVENTORY[NAME])) + 1
            ),5
        )
    ),
    ""
)</f>
        <v>HP REGULAR 4 / 32</v>
      </c>
      <c r="J80" t="str" cm="1">
        <f t="array" ref="J80">IFERROR(
    INDEX(
        _TBL_INVENTORY[NAME],
        SMALL(
            IF(
                ISNUMBER(SEARCH($C80, _TBL_INVENTORY[NAME])),
                ROW(_TBL_INVENTORY[NAME]) - MIN(ROW(_TBL_INVENTORY[NAME])) + 1
            ),6
        )
    ),
    ""
)</f>
        <v>CTL REGULAR 4 / 16</v>
      </c>
      <c r="K80" t="str" cm="1">
        <f t="array" ref="K80">IFERROR(
    INDEX(
        _TBL_INVENTORY[NAME],
        SMALL(
            IF(
                ISNUMBER(SEARCH($C80, _TBL_INVENTORY[NAME])),
                ROW(_TBL_INVENTORY[NAME]) - MIN(ROW(_TBL_INVENTORY[NAME])) + 1
            ),7
        )
    ),
    ""
)</f>
        <v>LENOVO REGULAR 4 / 16</v>
      </c>
      <c r="L80" t="str" cm="1">
        <f t="array" ref="L80">IFERROR(
    INDEX(
        _TBL_INVENTORY[NAME],
        SMALL(
            IF(
                ISNUMBER(SEARCH($C80, _TBL_INVENTORY[NAME])),
                ROW(_TBL_INVENTORY[NAME]) - MIN(ROW(_TBL_INVENTORY[NAME])) + 1
            ),8
        )
    ),
    ""
)</f>
        <v>LENOVO REGULAR 4 / 32</v>
      </c>
    </row>
    <row r="81" spans="5:12" x14ac:dyDescent="0.25">
      <c r="E81" t="str" cm="1">
        <f t="array" ref="E81">IFERROR(
    INDEX(
        _TBL_INVENTORY[NAME],
        SMALL(
            IF(
                ISNUMBER(SEARCH($C81, _TBL_INVENTORY[NAME])),
                ROW(_TBL_INVENTORY[NAME]) - MIN(ROW(_TBL_INVENTORY[NAME])) + 1
            ),1
        )
    ),
    ""
)</f>
        <v>DELL REGULAR 2 / 16</v>
      </c>
      <c r="F81" t="str" cm="1">
        <f t="array" ref="F81">IFERROR(
    INDEX(
        _TBL_INVENTORY[NAME],
        SMALL(
            IF(
                ISNUMBER(SEARCH($C81, _TBL_INVENTORY[NAME])),
                ROW(_TBL_INVENTORY[NAME]) - MIN(ROW(_TBL_INVENTORY[NAME])) + 1
            ),2
        )
    ),
    ""
)</f>
        <v>DELL REGULAR 4 / 16</v>
      </c>
      <c r="G81" t="str" cm="1">
        <f t="array" ref="G81">IFERROR(
    INDEX(
        _TBL_INVENTORY[NAME],
        SMALL(
            IF(
                ISNUMBER(SEARCH($C81, _TBL_INVENTORY[NAME])),
                ROW(_TBL_INVENTORY[NAME]) - MIN(ROW(_TBL_INVENTORY[NAME])) + 1
            ),3
        )
    ),
    ""
)</f>
        <v>DELL REGULAR 4 / 32</v>
      </c>
      <c r="H81" t="str" cm="1">
        <f t="array" ref="H81">IFERROR(
    INDEX(
        _TBL_INVENTORY[NAME],
        SMALL(
            IF(
                ISNUMBER(SEARCH($C81, _TBL_INVENTORY[NAME])),
                ROW(_TBL_INVENTORY[NAME]) - MIN(ROW(_TBL_INVENTORY[NAME])) + 1
            ),4
        )
    ),
    ""
)</f>
        <v>HP REGULAR 4 / 16</v>
      </c>
      <c r="I81" t="str" cm="1">
        <f t="array" ref="I81">IFERROR(
    INDEX(
        _TBL_INVENTORY[NAME],
        SMALL(
            IF(
                ISNUMBER(SEARCH($C81, _TBL_INVENTORY[NAME])),
                ROW(_TBL_INVENTORY[NAME]) - MIN(ROW(_TBL_INVENTORY[NAME])) + 1
            ),5
        )
    ),
    ""
)</f>
        <v>HP REGULAR 4 / 32</v>
      </c>
      <c r="J81" t="str" cm="1">
        <f t="array" ref="J81">IFERROR(
    INDEX(
        _TBL_INVENTORY[NAME],
        SMALL(
            IF(
                ISNUMBER(SEARCH($C81, _TBL_INVENTORY[NAME])),
                ROW(_TBL_INVENTORY[NAME]) - MIN(ROW(_TBL_INVENTORY[NAME])) + 1
            ),6
        )
    ),
    ""
)</f>
        <v>CTL REGULAR 4 / 16</v>
      </c>
      <c r="K81" t="str" cm="1">
        <f t="array" ref="K81">IFERROR(
    INDEX(
        _TBL_INVENTORY[NAME],
        SMALL(
            IF(
                ISNUMBER(SEARCH($C81, _TBL_INVENTORY[NAME])),
                ROW(_TBL_INVENTORY[NAME]) - MIN(ROW(_TBL_INVENTORY[NAME])) + 1
            ),7
        )
    ),
    ""
)</f>
        <v>LENOVO REGULAR 4 / 16</v>
      </c>
      <c r="L81" t="str" cm="1">
        <f t="array" ref="L81">IFERROR(
    INDEX(
        _TBL_INVENTORY[NAME],
        SMALL(
            IF(
                ISNUMBER(SEARCH($C81, _TBL_INVENTORY[NAME])),
                ROW(_TBL_INVENTORY[NAME]) - MIN(ROW(_TBL_INVENTORY[NAME])) + 1
            ),8
        )
    ),
    ""
)</f>
        <v>LENOVO REGULAR 4 / 32</v>
      </c>
    </row>
    <row r="82" spans="5:12" x14ac:dyDescent="0.25">
      <c r="E82" t="str" cm="1">
        <f t="array" ref="E82">IFERROR(
    INDEX(
        _TBL_INVENTORY[NAME],
        SMALL(
            IF(
                ISNUMBER(SEARCH($C82, _TBL_INVENTORY[NAME])),
                ROW(_TBL_INVENTORY[NAME]) - MIN(ROW(_TBL_INVENTORY[NAME])) + 1
            ),1
        )
    ),
    ""
)</f>
        <v>DELL REGULAR 2 / 16</v>
      </c>
      <c r="F82" t="str" cm="1">
        <f t="array" ref="F82">IFERROR(
    INDEX(
        _TBL_INVENTORY[NAME],
        SMALL(
            IF(
                ISNUMBER(SEARCH($C82, _TBL_INVENTORY[NAME])),
                ROW(_TBL_INVENTORY[NAME]) - MIN(ROW(_TBL_INVENTORY[NAME])) + 1
            ),2
        )
    ),
    ""
)</f>
        <v>DELL REGULAR 4 / 16</v>
      </c>
      <c r="G82" t="str" cm="1">
        <f t="array" ref="G82">IFERROR(
    INDEX(
        _TBL_INVENTORY[NAME],
        SMALL(
            IF(
                ISNUMBER(SEARCH($C82, _TBL_INVENTORY[NAME])),
                ROW(_TBL_INVENTORY[NAME]) - MIN(ROW(_TBL_INVENTORY[NAME])) + 1
            ),3
        )
    ),
    ""
)</f>
        <v>DELL REGULAR 4 / 32</v>
      </c>
      <c r="H82" t="str" cm="1">
        <f t="array" ref="H82">IFERROR(
    INDEX(
        _TBL_INVENTORY[NAME],
        SMALL(
            IF(
                ISNUMBER(SEARCH($C82, _TBL_INVENTORY[NAME])),
                ROW(_TBL_INVENTORY[NAME]) - MIN(ROW(_TBL_INVENTORY[NAME])) + 1
            ),4
        )
    ),
    ""
)</f>
        <v>HP REGULAR 4 / 16</v>
      </c>
      <c r="I82" t="str" cm="1">
        <f t="array" ref="I82">IFERROR(
    INDEX(
        _TBL_INVENTORY[NAME],
        SMALL(
            IF(
                ISNUMBER(SEARCH($C82, _TBL_INVENTORY[NAME])),
                ROW(_TBL_INVENTORY[NAME]) - MIN(ROW(_TBL_INVENTORY[NAME])) + 1
            ),5
        )
    ),
    ""
)</f>
        <v>HP REGULAR 4 / 32</v>
      </c>
      <c r="J82" t="str" cm="1">
        <f t="array" ref="J82">IFERROR(
    INDEX(
        _TBL_INVENTORY[NAME],
        SMALL(
            IF(
                ISNUMBER(SEARCH($C82, _TBL_INVENTORY[NAME])),
                ROW(_TBL_INVENTORY[NAME]) - MIN(ROW(_TBL_INVENTORY[NAME])) + 1
            ),6
        )
    ),
    ""
)</f>
        <v>CTL REGULAR 4 / 16</v>
      </c>
      <c r="K82" t="str" cm="1">
        <f t="array" ref="K82">IFERROR(
    INDEX(
        _TBL_INVENTORY[NAME],
        SMALL(
            IF(
                ISNUMBER(SEARCH($C82, _TBL_INVENTORY[NAME])),
                ROW(_TBL_INVENTORY[NAME]) - MIN(ROW(_TBL_INVENTORY[NAME])) + 1
            ),7
        )
    ),
    ""
)</f>
        <v>LENOVO REGULAR 4 / 16</v>
      </c>
      <c r="L82" t="str" cm="1">
        <f t="array" ref="L82">IFERROR(
    INDEX(
        _TBL_INVENTORY[NAME],
        SMALL(
            IF(
                ISNUMBER(SEARCH($C82, _TBL_INVENTORY[NAME])),
                ROW(_TBL_INVENTORY[NAME]) - MIN(ROW(_TBL_INVENTORY[NAME])) + 1
            ),8
        )
    ),
    ""
)</f>
        <v>LENOVO REGULAR 4 / 32</v>
      </c>
    </row>
    <row r="83" spans="5:12" x14ac:dyDescent="0.25">
      <c r="E83" t="str" cm="1">
        <f t="array" ref="E83">IFERROR(
    INDEX(
        _TBL_INVENTORY[NAME],
        SMALL(
            IF(
                ISNUMBER(SEARCH($C83, _TBL_INVENTORY[NAME])),
                ROW(_TBL_INVENTORY[NAME]) - MIN(ROW(_TBL_INVENTORY[NAME])) + 1
            ),1
        )
    ),
    ""
)</f>
        <v>DELL REGULAR 2 / 16</v>
      </c>
      <c r="F83" t="str" cm="1">
        <f t="array" ref="F83">IFERROR(
    INDEX(
        _TBL_INVENTORY[NAME],
        SMALL(
            IF(
                ISNUMBER(SEARCH($C83, _TBL_INVENTORY[NAME])),
                ROW(_TBL_INVENTORY[NAME]) - MIN(ROW(_TBL_INVENTORY[NAME])) + 1
            ),2
        )
    ),
    ""
)</f>
        <v>DELL REGULAR 4 / 16</v>
      </c>
      <c r="G83" t="str" cm="1">
        <f t="array" ref="G83">IFERROR(
    INDEX(
        _TBL_INVENTORY[NAME],
        SMALL(
            IF(
                ISNUMBER(SEARCH($C83, _TBL_INVENTORY[NAME])),
                ROW(_TBL_INVENTORY[NAME]) - MIN(ROW(_TBL_INVENTORY[NAME])) + 1
            ),3
        )
    ),
    ""
)</f>
        <v>DELL REGULAR 4 / 32</v>
      </c>
      <c r="H83" t="str" cm="1">
        <f t="array" ref="H83">IFERROR(
    INDEX(
        _TBL_INVENTORY[NAME],
        SMALL(
            IF(
                ISNUMBER(SEARCH($C83, _TBL_INVENTORY[NAME])),
                ROW(_TBL_INVENTORY[NAME]) - MIN(ROW(_TBL_INVENTORY[NAME])) + 1
            ),4
        )
    ),
    ""
)</f>
        <v>HP REGULAR 4 / 16</v>
      </c>
      <c r="I83" t="str" cm="1">
        <f t="array" ref="I83">IFERROR(
    INDEX(
        _TBL_INVENTORY[NAME],
        SMALL(
            IF(
                ISNUMBER(SEARCH($C83, _TBL_INVENTORY[NAME])),
                ROW(_TBL_INVENTORY[NAME]) - MIN(ROW(_TBL_INVENTORY[NAME])) + 1
            ),5
        )
    ),
    ""
)</f>
        <v>HP REGULAR 4 / 32</v>
      </c>
      <c r="J83" t="str" cm="1">
        <f t="array" ref="J83">IFERROR(
    INDEX(
        _TBL_INVENTORY[NAME],
        SMALL(
            IF(
                ISNUMBER(SEARCH($C83, _TBL_INVENTORY[NAME])),
                ROW(_TBL_INVENTORY[NAME]) - MIN(ROW(_TBL_INVENTORY[NAME])) + 1
            ),6
        )
    ),
    ""
)</f>
        <v>CTL REGULAR 4 / 16</v>
      </c>
      <c r="K83" t="str" cm="1">
        <f t="array" ref="K83">IFERROR(
    INDEX(
        _TBL_INVENTORY[NAME],
        SMALL(
            IF(
                ISNUMBER(SEARCH($C83, _TBL_INVENTORY[NAME])),
                ROW(_TBL_INVENTORY[NAME]) - MIN(ROW(_TBL_INVENTORY[NAME])) + 1
            ),7
        )
    ),
    ""
)</f>
        <v>LENOVO REGULAR 4 / 16</v>
      </c>
      <c r="L83" t="str" cm="1">
        <f t="array" ref="L83">IFERROR(
    INDEX(
        _TBL_INVENTORY[NAME],
        SMALL(
            IF(
                ISNUMBER(SEARCH($C83, _TBL_INVENTORY[NAME])),
                ROW(_TBL_INVENTORY[NAME]) - MIN(ROW(_TBL_INVENTORY[NAME])) + 1
            ),8
        )
    ),
    ""
)</f>
        <v>LENOVO REGULAR 4 / 32</v>
      </c>
    </row>
    <row r="84" spans="5:12" x14ac:dyDescent="0.25">
      <c r="E84" t="str" cm="1">
        <f t="array" ref="E84">IFERROR(
    INDEX(
        _TBL_INVENTORY[NAME],
        SMALL(
            IF(
                ISNUMBER(SEARCH($C84, _TBL_INVENTORY[NAME])),
                ROW(_TBL_INVENTORY[NAME]) - MIN(ROW(_TBL_INVENTORY[NAME])) + 1
            ),1
        )
    ),
    ""
)</f>
        <v>DELL REGULAR 2 / 16</v>
      </c>
      <c r="F84" t="str" cm="1">
        <f t="array" ref="F84">IFERROR(
    INDEX(
        _TBL_INVENTORY[NAME],
        SMALL(
            IF(
                ISNUMBER(SEARCH($C84, _TBL_INVENTORY[NAME])),
                ROW(_TBL_INVENTORY[NAME]) - MIN(ROW(_TBL_INVENTORY[NAME])) + 1
            ),2
        )
    ),
    ""
)</f>
        <v>DELL REGULAR 4 / 16</v>
      </c>
      <c r="G84" t="str" cm="1">
        <f t="array" ref="G84">IFERROR(
    INDEX(
        _TBL_INVENTORY[NAME],
        SMALL(
            IF(
                ISNUMBER(SEARCH($C84, _TBL_INVENTORY[NAME])),
                ROW(_TBL_INVENTORY[NAME]) - MIN(ROW(_TBL_INVENTORY[NAME])) + 1
            ),3
        )
    ),
    ""
)</f>
        <v>DELL REGULAR 4 / 32</v>
      </c>
      <c r="H84" t="str" cm="1">
        <f t="array" ref="H84">IFERROR(
    INDEX(
        _TBL_INVENTORY[NAME],
        SMALL(
            IF(
                ISNUMBER(SEARCH($C84, _TBL_INVENTORY[NAME])),
                ROW(_TBL_INVENTORY[NAME]) - MIN(ROW(_TBL_INVENTORY[NAME])) + 1
            ),4
        )
    ),
    ""
)</f>
        <v>HP REGULAR 4 / 16</v>
      </c>
      <c r="I84" t="str" cm="1">
        <f t="array" ref="I84">IFERROR(
    INDEX(
        _TBL_INVENTORY[NAME],
        SMALL(
            IF(
                ISNUMBER(SEARCH($C84, _TBL_INVENTORY[NAME])),
                ROW(_TBL_INVENTORY[NAME]) - MIN(ROW(_TBL_INVENTORY[NAME])) + 1
            ),5
        )
    ),
    ""
)</f>
        <v>HP REGULAR 4 / 32</v>
      </c>
      <c r="J84" t="str" cm="1">
        <f t="array" ref="J84">IFERROR(
    INDEX(
        _TBL_INVENTORY[NAME],
        SMALL(
            IF(
                ISNUMBER(SEARCH($C84, _TBL_INVENTORY[NAME])),
                ROW(_TBL_INVENTORY[NAME]) - MIN(ROW(_TBL_INVENTORY[NAME])) + 1
            ),6
        )
    ),
    ""
)</f>
        <v>CTL REGULAR 4 / 16</v>
      </c>
      <c r="K84" t="str" cm="1">
        <f t="array" ref="K84">IFERROR(
    INDEX(
        _TBL_INVENTORY[NAME],
        SMALL(
            IF(
                ISNUMBER(SEARCH($C84, _TBL_INVENTORY[NAME])),
                ROW(_TBL_INVENTORY[NAME]) - MIN(ROW(_TBL_INVENTORY[NAME])) + 1
            ),7
        )
    ),
    ""
)</f>
        <v>LENOVO REGULAR 4 / 16</v>
      </c>
      <c r="L84" t="str" cm="1">
        <f t="array" ref="L84">IFERROR(
    INDEX(
        _TBL_INVENTORY[NAME],
        SMALL(
            IF(
                ISNUMBER(SEARCH($C84, _TBL_INVENTORY[NAME])),
                ROW(_TBL_INVENTORY[NAME]) - MIN(ROW(_TBL_INVENTORY[NAME])) + 1
            ),8
        )
    ),
    ""
)</f>
        <v>LENOVO REGULAR 4 / 32</v>
      </c>
    </row>
    <row r="85" spans="5:12" x14ac:dyDescent="0.25">
      <c r="E85" t="str" cm="1">
        <f t="array" ref="E85">IFERROR(
    INDEX(
        _TBL_INVENTORY[NAME],
        SMALL(
            IF(
                ISNUMBER(SEARCH($C85, _TBL_INVENTORY[NAME])),
                ROW(_TBL_INVENTORY[NAME]) - MIN(ROW(_TBL_INVENTORY[NAME])) + 1
            ),1
        )
    ),
    ""
)</f>
        <v>DELL REGULAR 2 / 16</v>
      </c>
      <c r="F85" t="str" cm="1">
        <f t="array" ref="F85">IFERROR(
    INDEX(
        _TBL_INVENTORY[NAME],
        SMALL(
            IF(
                ISNUMBER(SEARCH($C85, _TBL_INVENTORY[NAME])),
                ROW(_TBL_INVENTORY[NAME]) - MIN(ROW(_TBL_INVENTORY[NAME])) + 1
            ),2
        )
    ),
    ""
)</f>
        <v>DELL REGULAR 4 / 16</v>
      </c>
      <c r="G85" t="str" cm="1">
        <f t="array" ref="G85">IFERROR(
    INDEX(
        _TBL_INVENTORY[NAME],
        SMALL(
            IF(
                ISNUMBER(SEARCH($C85, _TBL_INVENTORY[NAME])),
                ROW(_TBL_INVENTORY[NAME]) - MIN(ROW(_TBL_INVENTORY[NAME])) + 1
            ),3
        )
    ),
    ""
)</f>
        <v>DELL REGULAR 4 / 32</v>
      </c>
      <c r="H85" t="str" cm="1">
        <f t="array" ref="H85">IFERROR(
    INDEX(
        _TBL_INVENTORY[NAME],
        SMALL(
            IF(
                ISNUMBER(SEARCH($C85, _TBL_INVENTORY[NAME])),
                ROW(_TBL_INVENTORY[NAME]) - MIN(ROW(_TBL_INVENTORY[NAME])) + 1
            ),4
        )
    ),
    ""
)</f>
        <v>HP REGULAR 4 / 16</v>
      </c>
      <c r="I85" t="str" cm="1">
        <f t="array" ref="I85">IFERROR(
    INDEX(
        _TBL_INVENTORY[NAME],
        SMALL(
            IF(
                ISNUMBER(SEARCH($C85, _TBL_INVENTORY[NAME])),
                ROW(_TBL_INVENTORY[NAME]) - MIN(ROW(_TBL_INVENTORY[NAME])) + 1
            ),5
        )
    ),
    ""
)</f>
        <v>HP REGULAR 4 / 32</v>
      </c>
      <c r="J85" t="str" cm="1">
        <f t="array" ref="J85">IFERROR(
    INDEX(
        _TBL_INVENTORY[NAME],
        SMALL(
            IF(
                ISNUMBER(SEARCH($C85, _TBL_INVENTORY[NAME])),
                ROW(_TBL_INVENTORY[NAME]) - MIN(ROW(_TBL_INVENTORY[NAME])) + 1
            ),6
        )
    ),
    ""
)</f>
        <v>CTL REGULAR 4 / 16</v>
      </c>
      <c r="K85" t="str" cm="1">
        <f t="array" ref="K85">IFERROR(
    INDEX(
        _TBL_INVENTORY[NAME],
        SMALL(
            IF(
                ISNUMBER(SEARCH($C85, _TBL_INVENTORY[NAME])),
                ROW(_TBL_INVENTORY[NAME]) - MIN(ROW(_TBL_INVENTORY[NAME])) + 1
            ),7
        )
    ),
    ""
)</f>
        <v>LENOVO REGULAR 4 / 16</v>
      </c>
      <c r="L85" t="str" cm="1">
        <f t="array" ref="L85">IFERROR(
    INDEX(
        _TBL_INVENTORY[NAME],
        SMALL(
            IF(
                ISNUMBER(SEARCH($C85, _TBL_INVENTORY[NAME])),
                ROW(_TBL_INVENTORY[NAME]) - MIN(ROW(_TBL_INVENTORY[NAME])) + 1
            ),8
        )
    ),
    ""
)</f>
        <v>LENOVO REGULAR 4 / 32</v>
      </c>
    </row>
    <row r="86" spans="5:12" x14ac:dyDescent="0.25">
      <c r="E86" t="str" cm="1">
        <f t="array" ref="E86">IFERROR(
    INDEX(
        _TBL_INVENTORY[NAME],
        SMALL(
            IF(
                ISNUMBER(SEARCH($C86, _TBL_INVENTORY[NAME])),
                ROW(_TBL_INVENTORY[NAME]) - MIN(ROW(_TBL_INVENTORY[NAME])) + 1
            ),1
        )
    ),
    ""
)</f>
        <v>DELL REGULAR 2 / 16</v>
      </c>
      <c r="F86" t="str" cm="1">
        <f t="array" ref="F86">IFERROR(
    INDEX(
        _TBL_INVENTORY[NAME],
        SMALL(
            IF(
                ISNUMBER(SEARCH($C86, _TBL_INVENTORY[NAME])),
                ROW(_TBL_INVENTORY[NAME]) - MIN(ROW(_TBL_INVENTORY[NAME])) + 1
            ),2
        )
    ),
    ""
)</f>
        <v>DELL REGULAR 4 / 16</v>
      </c>
      <c r="G86" t="str" cm="1">
        <f t="array" ref="G86">IFERROR(
    INDEX(
        _TBL_INVENTORY[NAME],
        SMALL(
            IF(
                ISNUMBER(SEARCH($C86, _TBL_INVENTORY[NAME])),
                ROW(_TBL_INVENTORY[NAME]) - MIN(ROW(_TBL_INVENTORY[NAME])) + 1
            ),3
        )
    ),
    ""
)</f>
        <v>DELL REGULAR 4 / 32</v>
      </c>
      <c r="H86" t="str" cm="1">
        <f t="array" ref="H86">IFERROR(
    INDEX(
        _TBL_INVENTORY[NAME],
        SMALL(
            IF(
                ISNUMBER(SEARCH($C86, _TBL_INVENTORY[NAME])),
                ROW(_TBL_INVENTORY[NAME]) - MIN(ROW(_TBL_INVENTORY[NAME])) + 1
            ),4
        )
    ),
    ""
)</f>
        <v>HP REGULAR 4 / 16</v>
      </c>
      <c r="I86" t="str" cm="1">
        <f t="array" ref="I86">IFERROR(
    INDEX(
        _TBL_INVENTORY[NAME],
        SMALL(
            IF(
                ISNUMBER(SEARCH($C86, _TBL_INVENTORY[NAME])),
                ROW(_TBL_INVENTORY[NAME]) - MIN(ROW(_TBL_INVENTORY[NAME])) + 1
            ),5
        )
    ),
    ""
)</f>
        <v>HP REGULAR 4 / 32</v>
      </c>
      <c r="J86" t="str" cm="1">
        <f t="array" ref="J86">IFERROR(
    INDEX(
        _TBL_INVENTORY[NAME],
        SMALL(
            IF(
                ISNUMBER(SEARCH($C86, _TBL_INVENTORY[NAME])),
                ROW(_TBL_INVENTORY[NAME]) - MIN(ROW(_TBL_INVENTORY[NAME])) + 1
            ),6
        )
    ),
    ""
)</f>
        <v>CTL REGULAR 4 / 16</v>
      </c>
      <c r="K86" t="str" cm="1">
        <f t="array" ref="K86">IFERROR(
    INDEX(
        _TBL_INVENTORY[NAME],
        SMALL(
            IF(
                ISNUMBER(SEARCH($C86, _TBL_INVENTORY[NAME])),
                ROW(_TBL_INVENTORY[NAME]) - MIN(ROW(_TBL_INVENTORY[NAME])) + 1
            ),7
        )
    ),
    ""
)</f>
        <v>LENOVO REGULAR 4 / 16</v>
      </c>
      <c r="L86" t="str" cm="1">
        <f t="array" ref="L86">IFERROR(
    INDEX(
        _TBL_INVENTORY[NAME],
        SMALL(
            IF(
                ISNUMBER(SEARCH($C86, _TBL_INVENTORY[NAME])),
                ROW(_TBL_INVENTORY[NAME]) - MIN(ROW(_TBL_INVENTORY[NAME])) + 1
            ),8
        )
    ),
    ""
)</f>
        <v>LENOVO REGULAR 4 / 32</v>
      </c>
    </row>
    <row r="87" spans="5:12" x14ac:dyDescent="0.25">
      <c r="E87" t="str" cm="1">
        <f t="array" ref="E87">IFERROR(
    INDEX(
        _TBL_INVENTORY[NAME],
        SMALL(
            IF(
                ISNUMBER(SEARCH($C87, _TBL_INVENTORY[NAME])),
                ROW(_TBL_INVENTORY[NAME]) - MIN(ROW(_TBL_INVENTORY[NAME])) + 1
            ),1
        )
    ),
    ""
)</f>
        <v>DELL REGULAR 2 / 16</v>
      </c>
      <c r="F87" t="str" cm="1">
        <f t="array" ref="F87">IFERROR(
    INDEX(
        _TBL_INVENTORY[NAME],
        SMALL(
            IF(
                ISNUMBER(SEARCH($C87, _TBL_INVENTORY[NAME])),
                ROW(_TBL_INVENTORY[NAME]) - MIN(ROW(_TBL_INVENTORY[NAME])) + 1
            ),2
        )
    ),
    ""
)</f>
        <v>DELL REGULAR 4 / 16</v>
      </c>
      <c r="G87" t="str" cm="1">
        <f t="array" ref="G87">IFERROR(
    INDEX(
        _TBL_INVENTORY[NAME],
        SMALL(
            IF(
                ISNUMBER(SEARCH($C87, _TBL_INVENTORY[NAME])),
                ROW(_TBL_INVENTORY[NAME]) - MIN(ROW(_TBL_INVENTORY[NAME])) + 1
            ),3
        )
    ),
    ""
)</f>
        <v>DELL REGULAR 4 / 32</v>
      </c>
      <c r="H87" t="str" cm="1">
        <f t="array" ref="H87">IFERROR(
    INDEX(
        _TBL_INVENTORY[NAME],
        SMALL(
            IF(
                ISNUMBER(SEARCH($C87, _TBL_INVENTORY[NAME])),
                ROW(_TBL_INVENTORY[NAME]) - MIN(ROW(_TBL_INVENTORY[NAME])) + 1
            ),4
        )
    ),
    ""
)</f>
        <v>HP REGULAR 4 / 16</v>
      </c>
      <c r="I87" t="str" cm="1">
        <f t="array" ref="I87">IFERROR(
    INDEX(
        _TBL_INVENTORY[NAME],
        SMALL(
            IF(
                ISNUMBER(SEARCH($C87, _TBL_INVENTORY[NAME])),
                ROW(_TBL_INVENTORY[NAME]) - MIN(ROW(_TBL_INVENTORY[NAME])) + 1
            ),5
        )
    ),
    ""
)</f>
        <v>HP REGULAR 4 / 32</v>
      </c>
      <c r="J87" t="str" cm="1">
        <f t="array" ref="J87">IFERROR(
    INDEX(
        _TBL_INVENTORY[NAME],
        SMALL(
            IF(
                ISNUMBER(SEARCH($C87, _TBL_INVENTORY[NAME])),
                ROW(_TBL_INVENTORY[NAME]) - MIN(ROW(_TBL_INVENTORY[NAME])) + 1
            ),6
        )
    ),
    ""
)</f>
        <v>CTL REGULAR 4 / 16</v>
      </c>
      <c r="K87" t="str" cm="1">
        <f t="array" ref="K87">IFERROR(
    INDEX(
        _TBL_INVENTORY[NAME],
        SMALL(
            IF(
                ISNUMBER(SEARCH($C87, _TBL_INVENTORY[NAME])),
                ROW(_TBL_INVENTORY[NAME]) - MIN(ROW(_TBL_INVENTORY[NAME])) + 1
            ),7
        )
    ),
    ""
)</f>
        <v>LENOVO REGULAR 4 / 16</v>
      </c>
      <c r="L87" t="str" cm="1">
        <f t="array" ref="L87">IFERROR(
    INDEX(
        _TBL_INVENTORY[NAME],
        SMALL(
            IF(
                ISNUMBER(SEARCH($C87, _TBL_INVENTORY[NAME])),
                ROW(_TBL_INVENTORY[NAME]) - MIN(ROW(_TBL_INVENTORY[NAME])) + 1
            ),8
        )
    ),
    ""
)</f>
        <v>LENOVO REGULAR 4 / 32</v>
      </c>
    </row>
    <row r="88" spans="5:12" x14ac:dyDescent="0.25">
      <c r="E88" t="str" cm="1">
        <f t="array" ref="E88">IFERROR(
    INDEX(
        _TBL_INVENTORY[NAME],
        SMALL(
            IF(
                ISNUMBER(SEARCH($C88, _TBL_INVENTORY[NAME])),
                ROW(_TBL_INVENTORY[NAME]) - MIN(ROW(_TBL_INVENTORY[NAME])) + 1
            ),1
        )
    ),
    ""
)</f>
        <v>DELL REGULAR 2 / 16</v>
      </c>
      <c r="F88" t="str" cm="1">
        <f t="array" ref="F88">IFERROR(
    INDEX(
        _TBL_INVENTORY[NAME],
        SMALL(
            IF(
                ISNUMBER(SEARCH($C88, _TBL_INVENTORY[NAME])),
                ROW(_TBL_INVENTORY[NAME]) - MIN(ROW(_TBL_INVENTORY[NAME])) + 1
            ),2
        )
    ),
    ""
)</f>
        <v>DELL REGULAR 4 / 16</v>
      </c>
      <c r="G88" t="str" cm="1">
        <f t="array" ref="G88">IFERROR(
    INDEX(
        _TBL_INVENTORY[NAME],
        SMALL(
            IF(
                ISNUMBER(SEARCH($C88, _TBL_INVENTORY[NAME])),
                ROW(_TBL_INVENTORY[NAME]) - MIN(ROW(_TBL_INVENTORY[NAME])) + 1
            ),3
        )
    ),
    ""
)</f>
        <v>DELL REGULAR 4 / 32</v>
      </c>
      <c r="H88" t="str" cm="1">
        <f t="array" ref="H88">IFERROR(
    INDEX(
        _TBL_INVENTORY[NAME],
        SMALL(
            IF(
                ISNUMBER(SEARCH($C88, _TBL_INVENTORY[NAME])),
                ROW(_TBL_INVENTORY[NAME]) - MIN(ROW(_TBL_INVENTORY[NAME])) + 1
            ),4
        )
    ),
    ""
)</f>
        <v>HP REGULAR 4 / 16</v>
      </c>
      <c r="I88" t="str" cm="1">
        <f t="array" ref="I88">IFERROR(
    INDEX(
        _TBL_INVENTORY[NAME],
        SMALL(
            IF(
                ISNUMBER(SEARCH($C88, _TBL_INVENTORY[NAME])),
                ROW(_TBL_INVENTORY[NAME]) - MIN(ROW(_TBL_INVENTORY[NAME])) + 1
            ),5
        )
    ),
    ""
)</f>
        <v>HP REGULAR 4 / 32</v>
      </c>
      <c r="J88" t="str" cm="1">
        <f t="array" ref="J88">IFERROR(
    INDEX(
        _TBL_INVENTORY[NAME],
        SMALL(
            IF(
                ISNUMBER(SEARCH($C88, _TBL_INVENTORY[NAME])),
                ROW(_TBL_INVENTORY[NAME]) - MIN(ROW(_TBL_INVENTORY[NAME])) + 1
            ),6
        )
    ),
    ""
)</f>
        <v>CTL REGULAR 4 / 16</v>
      </c>
      <c r="K88" t="str" cm="1">
        <f t="array" ref="K88">IFERROR(
    INDEX(
        _TBL_INVENTORY[NAME],
        SMALL(
            IF(
                ISNUMBER(SEARCH($C88, _TBL_INVENTORY[NAME])),
                ROW(_TBL_INVENTORY[NAME]) - MIN(ROW(_TBL_INVENTORY[NAME])) + 1
            ),7
        )
    ),
    ""
)</f>
        <v>LENOVO REGULAR 4 / 16</v>
      </c>
      <c r="L88" t="str" cm="1">
        <f t="array" ref="L88">IFERROR(
    INDEX(
        _TBL_INVENTORY[NAME],
        SMALL(
            IF(
                ISNUMBER(SEARCH($C88, _TBL_INVENTORY[NAME])),
                ROW(_TBL_INVENTORY[NAME]) - MIN(ROW(_TBL_INVENTORY[NAME])) + 1
            ),8
        )
    ),
    ""
)</f>
        <v>LENOVO REGULAR 4 / 32</v>
      </c>
    </row>
    <row r="89" spans="5:12" x14ac:dyDescent="0.25">
      <c r="E89" t="str" cm="1">
        <f t="array" ref="E89">IFERROR(
    INDEX(
        _TBL_INVENTORY[NAME],
        SMALL(
            IF(
                ISNUMBER(SEARCH($C89, _TBL_INVENTORY[NAME])),
                ROW(_TBL_INVENTORY[NAME]) - MIN(ROW(_TBL_INVENTORY[NAME])) + 1
            ),1
        )
    ),
    ""
)</f>
        <v>DELL REGULAR 2 / 16</v>
      </c>
      <c r="F89" t="str" cm="1">
        <f t="array" ref="F89">IFERROR(
    INDEX(
        _TBL_INVENTORY[NAME],
        SMALL(
            IF(
                ISNUMBER(SEARCH($C89, _TBL_INVENTORY[NAME])),
                ROW(_TBL_INVENTORY[NAME]) - MIN(ROW(_TBL_INVENTORY[NAME])) + 1
            ),2
        )
    ),
    ""
)</f>
        <v>DELL REGULAR 4 / 16</v>
      </c>
      <c r="G89" t="str" cm="1">
        <f t="array" ref="G89">IFERROR(
    INDEX(
        _TBL_INVENTORY[NAME],
        SMALL(
            IF(
                ISNUMBER(SEARCH($C89, _TBL_INVENTORY[NAME])),
                ROW(_TBL_INVENTORY[NAME]) - MIN(ROW(_TBL_INVENTORY[NAME])) + 1
            ),3
        )
    ),
    ""
)</f>
        <v>DELL REGULAR 4 / 32</v>
      </c>
      <c r="H89" t="str" cm="1">
        <f t="array" ref="H89">IFERROR(
    INDEX(
        _TBL_INVENTORY[NAME],
        SMALL(
            IF(
                ISNUMBER(SEARCH($C89, _TBL_INVENTORY[NAME])),
                ROW(_TBL_INVENTORY[NAME]) - MIN(ROW(_TBL_INVENTORY[NAME])) + 1
            ),4
        )
    ),
    ""
)</f>
        <v>HP REGULAR 4 / 16</v>
      </c>
      <c r="I89" t="str" cm="1">
        <f t="array" ref="I89">IFERROR(
    INDEX(
        _TBL_INVENTORY[NAME],
        SMALL(
            IF(
                ISNUMBER(SEARCH($C89, _TBL_INVENTORY[NAME])),
                ROW(_TBL_INVENTORY[NAME]) - MIN(ROW(_TBL_INVENTORY[NAME])) + 1
            ),5
        )
    ),
    ""
)</f>
        <v>HP REGULAR 4 / 32</v>
      </c>
      <c r="J89" t="str" cm="1">
        <f t="array" ref="J89">IFERROR(
    INDEX(
        _TBL_INVENTORY[NAME],
        SMALL(
            IF(
                ISNUMBER(SEARCH($C89, _TBL_INVENTORY[NAME])),
                ROW(_TBL_INVENTORY[NAME]) - MIN(ROW(_TBL_INVENTORY[NAME])) + 1
            ),6
        )
    ),
    ""
)</f>
        <v>CTL REGULAR 4 / 16</v>
      </c>
      <c r="K89" t="str" cm="1">
        <f t="array" ref="K89">IFERROR(
    INDEX(
        _TBL_INVENTORY[NAME],
        SMALL(
            IF(
                ISNUMBER(SEARCH($C89, _TBL_INVENTORY[NAME])),
                ROW(_TBL_INVENTORY[NAME]) - MIN(ROW(_TBL_INVENTORY[NAME])) + 1
            ),7
        )
    ),
    ""
)</f>
        <v>LENOVO REGULAR 4 / 16</v>
      </c>
      <c r="L89" t="str" cm="1">
        <f t="array" ref="L89">IFERROR(
    INDEX(
        _TBL_INVENTORY[NAME],
        SMALL(
            IF(
                ISNUMBER(SEARCH($C89, _TBL_INVENTORY[NAME])),
                ROW(_TBL_INVENTORY[NAME]) - MIN(ROW(_TBL_INVENTORY[NAME])) + 1
            ),8
        )
    ),
    ""
)</f>
        <v>LENOVO REGULAR 4 / 32</v>
      </c>
    </row>
    <row r="90" spans="5:12" x14ac:dyDescent="0.25">
      <c r="E90" t="str" cm="1">
        <f t="array" ref="E90">IFERROR(
    INDEX(
        _TBL_INVENTORY[NAME],
        SMALL(
            IF(
                ISNUMBER(SEARCH($C90, _TBL_INVENTORY[NAME])),
                ROW(_TBL_INVENTORY[NAME]) - MIN(ROW(_TBL_INVENTORY[NAME])) + 1
            ),1
        )
    ),
    ""
)</f>
        <v>DELL REGULAR 2 / 16</v>
      </c>
      <c r="F90" t="str" cm="1">
        <f t="array" ref="F90">IFERROR(
    INDEX(
        _TBL_INVENTORY[NAME],
        SMALL(
            IF(
                ISNUMBER(SEARCH($C90, _TBL_INVENTORY[NAME])),
                ROW(_TBL_INVENTORY[NAME]) - MIN(ROW(_TBL_INVENTORY[NAME])) + 1
            ),2
        )
    ),
    ""
)</f>
        <v>DELL REGULAR 4 / 16</v>
      </c>
      <c r="G90" t="str" cm="1">
        <f t="array" ref="G90">IFERROR(
    INDEX(
        _TBL_INVENTORY[NAME],
        SMALL(
            IF(
                ISNUMBER(SEARCH($C90, _TBL_INVENTORY[NAME])),
                ROW(_TBL_INVENTORY[NAME]) - MIN(ROW(_TBL_INVENTORY[NAME])) + 1
            ),3
        )
    ),
    ""
)</f>
        <v>DELL REGULAR 4 / 32</v>
      </c>
      <c r="H90" t="str" cm="1">
        <f t="array" ref="H90">IFERROR(
    INDEX(
        _TBL_INVENTORY[NAME],
        SMALL(
            IF(
                ISNUMBER(SEARCH($C90, _TBL_INVENTORY[NAME])),
                ROW(_TBL_INVENTORY[NAME]) - MIN(ROW(_TBL_INVENTORY[NAME])) + 1
            ),4
        )
    ),
    ""
)</f>
        <v>HP REGULAR 4 / 16</v>
      </c>
      <c r="I90" t="str" cm="1">
        <f t="array" ref="I90">IFERROR(
    INDEX(
        _TBL_INVENTORY[NAME],
        SMALL(
            IF(
                ISNUMBER(SEARCH($C90, _TBL_INVENTORY[NAME])),
                ROW(_TBL_INVENTORY[NAME]) - MIN(ROW(_TBL_INVENTORY[NAME])) + 1
            ),5
        )
    ),
    ""
)</f>
        <v>HP REGULAR 4 / 32</v>
      </c>
      <c r="J90" t="str" cm="1">
        <f t="array" ref="J90">IFERROR(
    INDEX(
        _TBL_INVENTORY[NAME],
        SMALL(
            IF(
                ISNUMBER(SEARCH($C90, _TBL_INVENTORY[NAME])),
                ROW(_TBL_INVENTORY[NAME]) - MIN(ROW(_TBL_INVENTORY[NAME])) + 1
            ),6
        )
    ),
    ""
)</f>
        <v>CTL REGULAR 4 / 16</v>
      </c>
      <c r="K90" t="str" cm="1">
        <f t="array" ref="K90">IFERROR(
    INDEX(
        _TBL_INVENTORY[NAME],
        SMALL(
            IF(
                ISNUMBER(SEARCH($C90, _TBL_INVENTORY[NAME])),
                ROW(_TBL_INVENTORY[NAME]) - MIN(ROW(_TBL_INVENTORY[NAME])) + 1
            ),7
        )
    ),
    ""
)</f>
        <v>LENOVO REGULAR 4 / 16</v>
      </c>
      <c r="L90" t="str" cm="1">
        <f t="array" ref="L90">IFERROR(
    INDEX(
        _TBL_INVENTORY[NAME],
        SMALL(
            IF(
                ISNUMBER(SEARCH($C90, _TBL_INVENTORY[NAME])),
                ROW(_TBL_INVENTORY[NAME]) - MIN(ROW(_TBL_INVENTORY[NAME])) + 1
            ),8
        )
    ),
    ""
)</f>
        <v>LENOVO REGULAR 4 / 32</v>
      </c>
    </row>
    <row r="91" spans="5:12" x14ac:dyDescent="0.25">
      <c r="E91" t="str" cm="1">
        <f t="array" ref="E91">IFERROR(
    INDEX(
        _TBL_INVENTORY[NAME],
        SMALL(
            IF(
                ISNUMBER(SEARCH($C91, _TBL_INVENTORY[NAME])),
                ROW(_TBL_INVENTORY[NAME]) - MIN(ROW(_TBL_INVENTORY[NAME])) + 1
            ),1
        )
    ),
    ""
)</f>
        <v>DELL REGULAR 2 / 16</v>
      </c>
      <c r="F91" t="str" cm="1">
        <f t="array" ref="F91">IFERROR(
    INDEX(
        _TBL_INVENTORY[NAME],
        SMALL(
            IF(
                ISNUMBER(SEARCH($C91, _TBL_INVENTORY[NAME])),
                ROW(_TBL_INVENTORY[NAME]) - MIN(ROW(_TBL_INVENTORY[NAME])) + 1
            ),2
        )
    ),
    ""
)</f>
        <v>DELL REGULAR 4 / 16</v>
      </c>
      <c r="G91" t="str" cm="1">
        <f t="array" ref="G91">IFERROR(
    INDEX(
        _TBL_INVENTORY[NAME],
        SMALL(
            IF(
                ISNUMBER(SEARCH($C91, _TBL_INVENTORY[NAME])),
                ROW(_TBL_INVENTORY[NAME]) - MIN(ROW(_TBL_INVENTORY[NAME])) + 1
            ),3
        )
    ),
    ""
)</f>
        <v>DELL REGULAR 4 / 32</v>
      </c>
      <c r="H91" t="str" cm="1">
        <f t="array" ref="H91">IFERROR(
    INDEX(
        _TBL_INVENTORY[NAME],
        SMALL(
            IF(
                ISNUMBER(SEARCH($C91, _TBL_INVENTORY[NAME])),
                ROW(_TBL_INVENTORY[NAME]) - MIN(ROW(_TBL_INVENTORY[NAME])) + 1
            ),4
        )
    ),
    ""
)</f>
        <v>HP REGULAR 4 / 16</v>
      </c>
      <c r="I91" t="str" cm="1">
        <f t="array" ref="I91">IFERROR(
    INDEX(
        _TBL_INVENTORY[NAME],
        SMALL(
            IF(
                ISNUMBER(SEARCH($C91, _TBL_INVENTORY[NAME])),
                ROW(_TBL_INVENTORY[NAME]) - MIN(ROW(_TBL_INVENTORY[NAME])) + 1
            ),5
        )
    ),
    ""
)</f>
        <v>HP REGULAR 4 / 32</v>
      </c>
      <c r="J91" t="str" cm="1">
        <f t="array" ref="J91">IFERROR(
    INDEX(
        _TBL_INVENTORY[NAME],
        SMALL(
            IF(
                ISNUMBER(SEARCH($C91, _TBL_INVENTORY[NAME])),
                ROW(_TBL_INVENTORY[NAME]) - MIN(ROW(_TBL_INVENTORY[NAME])) + 1
            ),6
        )
    ),
    ""
)</f>
        <v>CTL REGULAR 4 / 16</v>
      </c>
      <c r="K91" t="str" cm="1">
        <f t="array" ref="K91">IFERROR(
    INDEX(
        _TBL_INVENTORY[NAME],
        SMALL(
            IF(
                ISNUMBER(SEARCH($C91, _TBL_INVENTORY[NAME])),
                ROW(_TBL_INVENTORY[NAME]) - MIN(ROW(_TBL_INVENTORY[NAME])) + 1
            ),7
        )
    ),
    ""
)</f>
        <v>LENOVO REGULAR 4 / 16</v>
      </c>
      <c r="L91" t="str" cm="1">
        <f t="array" ref="L91">IFERROR(
    INDEX(
        _TBL_INVENTORY[NAME],
        SMALL(
            IF(
                ISNUMBER(SEARCH($C91, _TBL_INVENTORY[NAME])),
                ROW(_TBL_INVENTORY[NAME]) - MIN(ROW(_TBL_INVENTORY[NAME])) + 1
            ),8
        )
    ),
    ""
)</f>
        <v>LENOVO REGULAR 4 / 32</v>
      </c>
    </row>
    <row r="92" spans="5:12" x14ac:dyDescent="0.25">
      <c r="E92" t="str" cm="1">
        <f t="array" ref="E92">IFERROR(
    INDEX(
        _TBL_INVENTORY[NAME],
        SMALL(
            IF(
                ISNUMBER(SEARCH($C92, _TBL_INVENTORY[NAME])),
                ROW(_TBL_INVENTORY[NAME]) - MIN(ROW(_TBL_INVENTORY[NAME])) + 1
            ),1
        )
    ),
    ""
)</f>
        <v>DELL REGULAR 2 / 16</v>
      </c>
      <c r="F92" t="str" cm="1">
        <f t="array" ref="F92">IFERROR(
    INDEX(
        _TBL_INVENTORY[NAME],
        SMALL(
            IF(
                ISNUMBER(SEARCH($C92, _TBL_INVENTORY[NAME])),
                ROW(_TBL_INVENTORY[NAME]) - MIN(ROW(_TBL_INVENTORY[NAME])) + 1
            ),2
        )
    ),
    ""
)</f>
        <v>DELL REGULAR 4 / 16</v>
      </c>
      <c r="G92" t="str" cm="1">
        <f t="array" ref="G92">IFERROR(
    INDEX(
        _TBL_INVENTORY[NAME],
        SMALL(
            IF(
                ISNUMBER(SEARCH($C92, _TBL_INVENTORY[NAME])),
                ROW(_TBL_INVENTORY[NAME]) - MIN(ROW(_TBL_INVENTORY[NAME])) + 1
            ),3
        )
    ),
    ""
)</f>
        <v>DELL REGULAR 4 / 32</v>
      </c>
      <c r="H92" t="str" cm="1">
        <f t="array" ref="H92">IFERROR(
    INDEX(
        _TBL_INVENTORY[NAME],
        SMALL(
            IF(
                ISNUMBER(SEARCH($C92, _TBL_INVENTORY[NAME])),
                ROW(_TBL_INVENTORY[NAME]) - MIN(ROW(_TBL_INVENTORY[NAME])) + 1
            ),4
        )
    ),
    ""
)</f>
        <v>HP REGULAR 4 / 16</v>
      </c>
      <c r="I92" t="str" cm="1">
        <f t="array" ref="I92">IFERROR(
    INDEX(
        _TBL_INVENTORY[NAME],
        SMALL(
            IF(
                ISNUMBER(SEARCH($C92, _TBL_INVENTORY[NAME])),
                ROW(_TBL_INVENTORY[NAME]) - MIN(ROW(_TBL_INVENTORY[NAME])) + 1
            ),5
        )
    ),
    ""
)</f>
        <v>HP REGULAR 4 / 32</v>
      </c>
      <c r="J92" t="str" cm="1">
        <f t="array" ref="J92">IFERROR(
    INDEX(
        _TBL_INVENTORY[NAME],
        SMALL(
            IF(
                ISNUMBER(SEARCH($C92, _TBL_INVENTORY[NAME])),
                ROW(_TBL_INVENTORY[NAME]) - MIN(ROW(_TBL_INVENTORY[NAME])) + 1
            ),6
        )
    ),
    ""
)</f>
        <v>CTL REGULAR 4 / 16</v>
      </c>
      <c r="K92" t="str" cm="1">
        <f t="array" ref="K92">IFERROR(
    INDEX(
        _TBL_INVENTORY[NAME],
        SMALL(
            IF(
                ISNUMBER(SEARCH($C92, _TBL_INVENTORY[NAME])),
                ROW(_TBL_INVENTORY[NAME]) - MIN(ROW(_TBL_INVENTORY[NAME])) + 1
            ),7
        )
    ),
    ""
)</f>
        <v>LENOVO REGULAR 4 / 16</v>
      </c>
      <c r="L92" t="str" cm="1">
        <f t="array" ref="L92">IFERROR(
    INDEX(
        _TBL_INVENTORY[NAME],
        SMALL(
            IF(
                ISNUMBER(SEARCH($C92, _TBL_INVENTORY[NAME])),
                ROW(_TBL_INVENTORY[NAME]) - MIN(ROW(_TBL_INVENTORY[NAME])) + 1
            ),8
        )
    ),
    ""
)</f>
        <v>LENOVO REGULAR 4 / 32</v>
      </c>
    </row>
    <row r="93" spans="5:12" x14ac:dyDescent="0.25">
      <c r="E93" t="str" cm="1">
        <f t="array" ref="E93">IFERROR(
    INDEX(
        _TBL_INVENTORY[NAME],
        SMALL(
            IF(
                ISNUMBER(SEARCH($C93, _TBL_INVENTORY[NAME])),
                ROW(_TBL_INVENTORY[NAME]) - MIN(ROW(_TBL_INVENTORY[NAME])) + 1
            ),1
        )
    ),
    ""
)</f>
        <v>DELL REGULAR 2 / 16</v>
      </c>
      <c r="F93" t="str" cm="1">
        <f t="array" ref="F93">IFERROR(
    INDEX(
        _TBL_INVENTORY[NAME],
        SMALL(
            IF(
                ISNUMBER(SEARCH($C93, _TBL_INVENTORY[NAME])),
                ROW(_TBL_INVENTORY[NAME]) - MIN(ROW(_TBL_INVENTORY[NAME])) + 1
            ),2
        )
    ),
    ""
)</f>
        <v>DELL REGULAR 4 / 16</v>
      </c>
      <c r="G93" t="str" cm="1">
        <f t="array" ref="G93">IFERROR(
    INDEX(
        _TBL_INVENTORY[NAME],
        SMALL(
            IF(
                ISNUMBER(SEARCH($C93, _TBL_INVENTORY[NAME])),
                ROW(_TBL_INVENTORY[NAME]) - MIN(ROW(_TBL_INVENTORY[NAME])) + 1
            ),3
        )
    ),
    ""
)</f>
        <v>DELL REGULAR 4 / 32</v>
      </c>
      <c r="H93" t="str" cm="1">
        <f t="array" ref="H93">IFERROR(
    INDEX(
        _TBL_INVENTORY[NAME],
        SMALL(
            IF(
                ISNUMBER(SEARCH($C93, _TBL_INVENTORY[NAME])),
                ROW(_TBL_INVENTORY[NAME]) - MIN(ROW(_TBL_INVENTORY[NAME])) + 1
            ),4
        )
    ),
    ""
)</f>
        <v>HP REGULAR 4 / 16</v>
      </c>
      <c r="I93" t="str" cm="1">
        <f t="array" ref="I93">IFERROR(
    INDEX(
        _TBL_INVENTORY[NAME],
        SMALL(
            IF(
                ISNUMBER(SEARCH($C93, _TBL_INVENTORY[NAME])),
                ROW(_TBL_INVENTORY[NAME]) - MIN(ROW(_TBL_INVENTORY[NAME])) + 1
            ),5
        )
    ),
    ""
)</f>
        <v>HP REGULAR 4 / 32</v>
      </c>
      <c r="J93" t="str" cm="1">
        <f t="array" ref="J93">IFERROR(
    INDEX(
        _TBL_INVENTORY[NAME],
        SMALL(
            IF(
                ISNUMBER(SEARCH($C93, _TBL_INVENTORY[NAME])),
                ROW(_TBL_INVENTORY[NAME]) - MIN(ROW(_TBL_INVENTORY[NAME])) + 1
            ),6
        )
    ),
    ""
)</f>
        <v>CTL REGULAR 4 / 16</v>
      </c>
      <c r="K93" t="str" cm="1">
        <f t="array" ref="K93">IFERROR(
    INDEX(
        _TBL_INVENTORY[NAME],
        SMALL(
            IF(
                ISNUMBER(SEARCH($C93, _TBL_INVENTORY[NAME])),
                ROW(_TBL_INVENTORY[NAME]) - MIN(ROW(_TBL_INVENTORY[NAME])) + 1
            ),7
        )
    ),
    ""
)</f>
        <v>LENOVO REGULAR 4 / 16</v>
      </c>
      <c r="L93" t="str" cm="1">
        <f t="array" ref="L93">IFERROR(
    INDEX(
        _TBL_INVENTORY[NAME],
        SMALL(
            IF(
                ISNUMBER(SEARCH($C93, _TBL_INVENTORY[NAME])),
                ROW(_TBL_INVENTORY[NAME]) - MIN(ROW(_TBL_INVENTORY[NAME])) + 1
            ),8
        )
    ),
    ""
)</f>
        <v>LENOVO REGULAR 4 / 32</v>
      </c>
    </row>
    <row r="94" spans="5:12" x14ac:dyDescent="0.25">
      <c r="E94" t="str" cm="1">
        <f t="array" ref="E94">IFERROR(
    INDEX(
        _TBL_INVENTORY[NAME],
        SMALL(
            IF(
                ISNUMBER(SEARCH($C94, _TBL_INVENTORY[NAME])),
                ROW(_TBL_INVENTORY[NAME]) - MIN(ROW(_TBL_INVENTORY[NAME])) + 1
            ),1
        )
    ),
    ""
)</f>
        <v>DELL REGULAR 2 / 16</v>
      </c>
      <c r="F94" t="str" cm="1">
        <f t="array" ref="F94">IFERROR(
    INDEX(
        _TBL_INVENTORY[NAME],
        SMALL(
            IF(
                ISNUMBER(SEARCH($C94, _TBL_INVENTORY[NAME])),
                ROW(_TBL_INVENTORY[NAME]) - MIN(ROW(_TBL_INVENTORY[NAME])) + 1
            ),2
        )
    ),
    ""
)</f>
        <v>DELL REGULAR 4 / 16</v>
      </c>
      <c r="G94" t="str" cm="1">
        <f t="array" ref="G94">IFERROR(
    INDEX(
        _TBL_INVENTORY[NAME],
        SMALL(
            IF(
                ISNUMBER(SEARCH($C94, _TBL_INVENTORY[NAME])),
                ROW(_TBL_INVENTORY[NAME]) - MIN(ROW(_TBL_INVENTORY[NAME])) + 1
            ),3
        )
    ),
    ""
)</f>
        <v>DELL REGULAR 4 / 32</v>
      </c>
      <c r="H94" t="str" cm="1">
        <f t="array" ref="H94">IFERROR(
    INDEX(
        _TBL_INVENTORY[NAME],
        SMALL(
            IF(
                ISNUMBER(SEARCH($C94, _TBL_INVENTORY[NAME])),
                ROW(_TBL_INVENTORY[NAME]) - MIN(ROW(_TBL_INVENTORY[NAME])) + 1
            ),4
        )
    ),
    ""
)</f>
        <v>HP REGULAR 4 / 16</v>
      </c>
      <c r="I94" t="str" cm="1">
        <f t="array" ref="I94">IFERROR(
    INDEX(
        _TBL_INVENTORY[NAME],
        SMALL(
            IF(
                ISNUMBER(SEARCH($C94, _TBL_INVENTORY[NAME])),
                ROW(_TBL_INVENTORY[NAME]) - MIN(ROW(_TBL_INVENTORY[NAME])) + 1
            ),5
        )
    ),
    ""
)</f>
        <v>HP REGULAR 4 / 32</v>
      </c>
      <c r="J94" t="str" cm="1">
        <f t="array" ref="J94">IFERROR(
    INDEX(
        _TBL_INVENTORY[NAME],
        SMALL(
            IF(
                ISNUMBER(SEARCH($C94, _TBL_INVENTORY[NAME])),
                ROW(_TBL_INVENTORY[NAME]) - MIN(ROW(_TBL_INVENTORY[NAME])) + 1
            ),6
        )
    ),
    ""
)</f>
        <v>CTL REGULAR 4 / 16</v>
      </c>
      <c r="K94" t="str" cm="1">
        <f t="array" ref="K94">IFERROR(
    INDEX(
        _TBL_INVENTORY[NAME],
        SMALL(
            IF(
                ISNUMBER(SEARCH($C94, _TBL_INVENTORY[NAME])),
                ROW(_TBL_INVENTORY[NAME]) - MIN(ROW(_TBL_INVENTORY[NAME])) + 1
            ),7
        )
    ),
    ""
)</f>
        <v>LENOVO REGULAR 4 / 16</v>
      </c>
      <c r="L94" t="str" cm="1">
        <f t="array" ref="L94">IFERROR(
    INDEX(
        _TBL_INVENTORY[NAME],
        SMALL(
            IF(
                ISNUMBER(SEARCH($C94, _TBL_INVENTORY[NAME])),
                ROW(_TBL_INVENTORY[NAME]) - MIN(ROW(_TBL_INVENTORY[NAME])) + 1
            ),8
        )
    ),
    ""
)</f>
        <v>LENOVO REGULAR 4 / 32</v>
      </c>
    </row>
    <row r="95" spans="5:12" x14ac:dyDescent="0.25">
      <c r="E95" t="str" cm="1">
        <f t="array" ref="E95">IFERROR(
    INDEX(
        _TBL_INVENTORY[NAME],
        SMALL(
            IF(
                ISNUMBER(SEARCH($C95, _TBL_INVENTORY[NAME])),
                ROW(_TBL_INVENTORY[NAME]) - MIN(ROW(_TBL_INVENTORY[NAME])) + 1
            ),1
        )
    ),
    ""
)</f>
        <v>DELL REGULAR 2 / 16</v>
      </c>
      <c r="F95" t="str" cm="1">
        <f t="array" ref="F95">IFERROR(
    INDEX(
        _TBL_INVENTORY[NAME],
        SMALL(
            IF(
                ISNUMBER(SEARCH($C95, _TBL_INVENTORY[NAME])),
                ROW(_TBL_INVENTORY[NAME]) - MIN(ROW(_TBL_INVENTORY[NAME])) + 1
            ),2
        )
    ),
    ""
)</f>
        <v>DELL REGULAR 4 / 16</v>
      </c>
      <c r="G95" t="str" cm="1">
        <f t="array" ref="G95">IFERROR(
    INDEX(
        _TBL_INVENTORY[NAME],
        SMALL(
            IF(
                ISNUMBER(SEARCH($C95, _TBL_INVENTORY[NAME])),
                ROW(_TBL_INVENTORY[NAME]) - MIN(ROW(_TBL_INVENTORY[NAME])) + 1
            ),3
        )
    ),
    ""
)</f>
        <v>DELL REGULAR 4 / 32</v>
      </c>
      <c r="H95" t="str" cm="1">
        <f t="array" ref="H95">IFERROR(
    INDEX(
        _TBL_INVENTORY[NAME],
        SMALL(
            IF(
                ISNUMBER(SEARCH($C95, _TBL_INVENTORY[NAME])),
                ROW(_TBL_INVENTORY[NAME]) - MIN(ROW(_TBL_INVENTORY[NAME])) + 1
            ),4
        )
    ),
    ""
)</f>
        <v>HP REGULAR 4 / 16</v>
      </c>
      <c r="I95" t="str" cm="1">
        <f t="array" ref="I95">IFERROR(
    INDEX(
        _TBL_INVENTORY[NAME],
        SMALL(
            IF(
                ISNUMBER(SEARCH($C95, _TBL_INVENTORY[NAME])),
                ROW(_TBL_INVENTORY[NAME]) - MIN(ROW(_TBL_INVENTORY[NAME])) + 1
            ),5
        )
    ),
    ""
)</f>
        <v>HP REGULAR 4 / 32</v>
      </c>
      <c r="J95" t="str" cm="1">
        <f t="array" ref="J95">IFERROR(
    INDEX(
        _TBL_INVENTORY[NAME],
        SMALL(
            IF(
                ISNUMBER(SEARCH($C95, _TBL_INVENTORY[NAME])),
                ROW(_TBL_INVENTORY[NAME]) - MIN(ROW(_TBL_INVENTORY[NAME])) + 1
            ),6
        )
    ),
    ""
)</f>
        <v>CTL REGULAR 4 / 16</v>
      </c>
      <c r="K95" t="str" cm="1">
        <f t="array" ref="K95">IFERROR(
    INDEX(
        _TBL_INVENTORY[NAME],
        SMALL(
            IF(
                ISNUMBER(SEARCH($C95, _TBL_INVENTORY[NAME])),
                ROW(_TBL_INVENTORY[NAME]) - MIN(ROW(_TBL_INVENTORY[NAME])) + 1
            ),7
        )
    ),
    ""
)</f>
        <v>LENOVO REGULAR 4 / 16</v>
      </c>
      <c r="L95" t="str" cm="1">
        <f t="array" ref="L95">IFERROR(
    INDEX(
        _TBL_INVENTORY[NAME],
        SMALL(
            IF(
                ISNUMBER(SEARCH($C95, _TBL_INVENTORY[NAME])),
                ROW(_TBL_INVENTORY[NAME]) - MIN(ROW(_TBL_INVENTORY[NAME])) + 1
            ),8
        )
    ),
    ""
)</f>
        <v>LENOVO REGULAR 4 / 32</v>
      </c>
    </row>
    <row r="96" spans="5:12" x14ac:dyDescent="0.25">
      <c r="E96" t="str" cm="1">
        <f t="array" ref="E96">IFERROR(
    INDEX(
        _TBL_INVENTORY[NAME],
        SMALL(
            IF(
                ISNUMBER(SEARCH($C96, _TBL_INVENTORY[NAME])),
                ROW(_TBL_INVENTORY[NAME]) - MIN(ROW(_TBL_INVENTORY[NAME])) + 1
            ),1
        )
    ),
    ""
)</f>
        <v>DELL REGULAR 2 / 16</v>
      </c>
      <c r="F96" t="str" cm="1">
        <f t="array" ref="F96">IFERROR(
    INDEX(
        _TBL_INVENTORY[NAME],
        SMALL(
            IF(
                ISNUMBER(SEARCH($C96, _TBL_INVENTORY[NAME])),
                ROW(_TBL_INVENTORY[NAME]) - MIN(ROW(_TBL_INVENTORY[NAME])) + 1
            ),2
        )
    ),
    ""
)</f>
        <v>DELL REGULAR 4 / 16</v>
      </c>
      <c r="G96" t="str" cm="1">
        <f t="array" ref="G96">IFERROR(
    INDEX(
        _TBL_INVENTORY[NAME],
        SMALL(
            IF(
                ISNUMBER(SEARCH($C96, _TBL_INVENTORY[NAME])),
                ROW(_TBL_INVENTORY[NAME]) - MIN(ROW(_TBL_INVENTORY[NAME])) + 1
            ),3
        )
    ),
    ""
)</f>
        <v>DELL REGULAR 4 / 32</v>
      </c>
      <c r="H96" t="str" cm="1">
        <f t="array" ref="H96">IFERROR(
    INDEX(
        _TBL_INVENTORY[NAME],
        SMALL(
            IF(
                ISNUMBER(SEARCH($C96, _TBL_INVENTORY[NAME])),
                ROW(_TBL_INVENTORY[NAME]) - MIN(ROW(_TBL_INVENTORY[NAME])) + 1
            ),4
        )
    ),
    ""
)</f>
        <v>HP REGULAR 4 / 16</v>
      </c>
      <c r="I96" t="str" cm="1">
        <f t="array" ref="I96">IFERROR(
    INDEX(
        _TBL_INVENTORY[NAME],
        SMALL(
            IF(
                ISNUMBER(SEARCH($C96, _TBL_INVENTORY[NAME])),
                ROW(_TBL_INVENTORY[NAME]) - MIN(ROW(_TBL_INVENTORY[NAME])) + 1
            ),5
        )
    ),
    ""
)</f>
        <v>HP REGULAR 4 / 32</v>
      </c>
      <c r="J96" t="str" cm="1">
        <f t="array" ref="J96">IFERROR(
    INDEX(
        _TBL_INVENTORY[NAME],
        SMALL(
            IF(
                ISNUMBER(SEARCH($C96, _TBL_INVENTORY[NAME])),
                ROW(_TBL_INVENTORY[NAME]) - MIN(ROW(_TBL_INVENTORY[NAME])) + 1
            ),6
        )
    ),
    ""
)</f>
        <v>CTL REGULAR 4 / 16</v>
      </c>
      <c r="K96" t="str" cm="1">
        <f t="array" ref="K96">IFERROR(
    INDEX(
        _TBL_INVENTORY[NAME],
        SMALL(
            IF(
                ISNUMBER(SEARCH($C96, _TBL_INVENTORY[NAME])),
                ROW(_TBL_INVENTORY[NAME]) - MIN(ROW(_TBL_INVENTORY[NAME])) + 1
            ),7
        )
    ),
    ""
)</f>
        <v>LENOVO REGULAR 4 / 16</v>
      </c>
      <c r="L96" t="str" cm="1">
        <f t="array" ref="L96">IFERROR(
    INDEX(
        _TBL_INVENTORY[NAME],
        SMALL(
            IF(
                ISNUMBER(SEARCH($C96, _TBL_INVENTORY[NAME])),
                ROW(_TBL_INVENTORY[NAME]) - MIN(ROW(_TBL_INVENTORY[NAME])) + 1
            ),8
        )
    ),
    ""
)</f>
        <v>LENOVO REGULAR 4 / 32</v>
      </c>
    </row>
    <row r="97" spans="5:12" x14ac:dyDescent="0.25">
      <c r="E97" t="str" cm="1">
        <f t="array" ref="E97">IFERROR(
    INDEX(
        _TBL_INVENTORY[NAME],
        SMALL(
            IF(
                ISNUMBER(SEARCH($C97, _TBL_INVENTORY[NAME])),
                ROW(_TBL_INVENTORY[NAME]) - MIN(ROW(_TBL_INVENTORY[NAME])) + 1
            ),1
        )
    ),
    ""
)</f>
        <v>DELL REGULAR 2 / 16</v>
      </c>
      <c r="F97" t="str" cm="1">
        <f t="array" ref="F97">IFERROR(
    INDEX(
        _TBL_INVENTORY[NAME],
        SMALL(
            IF(
                ISNUMBER(SEARCH($C97, _TBL_INVENTORY[NAME])),
                ROW(_TBL_INVENTORY[NAME]) - MIN(ROW(_TBL_INVENTORY[NAME])) + 1
            ),2
        )
    ),
    ""
)</f>
        <v>DELL REGULAR 4 / 16</v>
      </c>
      <c r="G97" t="str" cm="1">
        <f t="array" ref="G97">IFERROR(
    INDEX(
        _TBL_INVENTORY[NAME],
        SMALL(
            IF(
                ISNUMBER(SEARCH($C97, _TBL_INVENTORY[NAME])),
                ROW(_TBL_INVENTORY[NAME]) - MIN(ROW(_TBL_INVENTORY[NAME])) + 1
            ),3
        )
    ),
    ""
)</f>
        <v>DELL REGULAR 4 / 32</v>
      </c>
      <c r="H97" t="str" cm="1">
        <f t="array" ref="H97">IFERROR(
    INDEX(
        _TBL_INVENTORY[NAME],
        SMALL(
            IF(
                ISNUMBER(SEARCH($C97, _TBL_INVENTORY[NAME])),
                ROW(_TBL_INVENTORY[NAME]) - MIN(ROW(_TBL_INVENTORY[NAME])) + 1
            ),4
        )
    ),
    ""
)</f>
        <v>HP REGULAR 4 / 16</v>
      </c>
      <c r="I97" t="str" cm="1">
        <f t="array" ref="I97">IFERROR(
    INDEX(
        _TBL_INVENTORY[NAME],
        SMALL(
            IF(
                ISNUMBER(SEARCH($C97, _TBL_INVENTORY[NAME])),
                ROW(_TBL_INVENTORY[NAME]) - MIN(ROW(_TBL_INVENTORY[NAME])) + 1
            ),5
        )
    ),
    ""
)</f>
        <v>HP REGULAR 4 / 32</v>
      </c>
      <c r="J97" t="str" cm="1">
        <f t="array" ref="J97">IFERROR(
    INDEX(
        _TBL_INVENTORY[NAME],
        SMALL(
            IF(
                ISNUMBER(SEARCH($C97, _TBL_INVENTORY[NAME])),
                ROW(_TBL_INVENTORY[NAME]) - MIN(ROW(_TBL_INVENTORY[NAME])) + 1
            ),6
        )
    ),
    ""
)</f>
        <v>CTL REGULAR 4 / 16</v>
      </c>
      <c r="K97" t="str" cm="1">
        <f t="array" ref="K97">IFERROR(
    INDEX(
        _TBL_INVENTORY[NAME],
        SMALL(
            IF(
                ISNUMBER(SEARCH($C97, _TBL_INVENTORY[NAME])),
                ROW(_TBL_INVENTORY[NAME]) - MIN(ROW(_TBL_INVENTORY[NAME])) + 1
            ),7
        )
    ),
    ""
)</f>
        <v>LENOVO REGULAR 4 / 16</v>
      </c>
      <c r="L97" t="str" cm="1">
        <f t="array" ref="L97">IFERROR(
    INDEX(
        _TBL_INVENTORY[NAME],
        SMALL(
            IF(
                ISNUMBER(SEARCH($C97, _TBL_INVENTORY[NAME])),
                ROW(_TBL_INVENTORY[NAME]) - MIN(ROW(_TBL_INVENTORY[NAME])) + 1
            ),8
        )
    ),
    ""
)</f>
        <v>LENOVO REGULAR 4 / 32</v>
      </c>
    </row>
    <row r="98" spans="5:12" x14ac:dyDescent="0.25">
      <c r="E98" t="str" cm="1">
        <f t="array" ref="E98">IFERROR(
    INDEX(
        _TBL_INVENTORY[NAME],
        SMALL(
            IF(
                ISNUMBER(SEARCH($C98, _TBL_INVENTORY[NAME])),
                ROW(_TBL_INVENTORY[NAME]) - MIN(ROW(_TBL_INVENTORY[NAME])) + 1
            ),1
        )
    ),
    ""
)</f>
        <v>DELL REGULAR 2 / 16</v>
      </c>
      <c r="F98" t="str" cm="1">
        <f t="array" ref="F98">IFERROR(
    INDEX(
        _TBL_INVENTORY[NAME],
        SMALL(
            IF(
                ISNUMBER(SEARCH($C98, _TBL_INVENTORY[NAME])),
                ROW(_TBL_INVENTORY[NAME]) - MIN(ROW(_TBL_INVENTORY[NAME])) + 1
            ),2
        )
    ),
    ""
)</f>
        <v>DELL REGULAR 4 / 16</v>
      </c>
      <c r="G98" t="str" cm="1">
        <f t="array" ref="G98">IFERROR(
    INDEX(
        _TBL_INVENTORY[NAME],
        SMALL(
            IF(
                ISNUMBER(SEARCH($C98, _TBL_INVENTORY[NAME])),
                ROW(_TBL_INVENTORY[NAME]) - MIN(ROW(_TBL_INVENTORY[NAME])) + 1
            ),3
        )
    ),
    ""
)</f>
        <v>DELL REGULAR 4 / 32</v>
      </c>
      <c r="H98" t="str" cm="1">
        <f t="array" ref="H98">IFERROR(
    INDEX(
        _TBL_INVENTORY[NAME],
        SMALL(
            IF(
                ISNUMBER(SEARCH($C98, _TBL_INVENTORY[NAME])),
                ROW(_TBL_INVENTORY[NAME]) - MIN(ROW(_TBL_INVENTORY[NAME])) + 1
            ),4
        )
    ),
    ""
)</f>
        <v>HP REGULAR 4 / 16</v>
      </c>
      <c r="I98" t="str" cm="1">
        <f t="array" ref="I98">IFERROR(
    INDEX(
        _TBL_INVENTORY[NAME],
        SMALL(
            IF(
                ISNUMBER(SEARCH($C98, _TBL_INVENTORY[NAME])),
                ROW(_TBL_INVENTORY[NAME]) - MIN(ROW(_TBL_INVENTORY[NAME])) + 1
            ),5
        )
    ),
    ""
)</f>
        <v>HP REGULAR 4 / 32</v>
      </c>
      <c r="J98" t="str" cm="1">
        <f t="array" ref="J98">IFERROR(
    INDEX(
        _TBL_INVENTORY[NAME],
        SMALL(
            IF(
                ISNUMBER(SEARCH($C98, _TBL_INVENTORY[NAME])),
                ROW(_TBL_INVENTORY[NAME]) - MIN(ROW(_TBL_INVENTORY[NAME])) + 1
            ),6
        )
    ),
    ""
)</f>
        <v>CTL REGULAR 4 / 16</v>
      </c>
      <c r="K98" t="str" cm="1">
        <f t="array" ref="K98">IFERROR(
    INDEX(
        _TBL_INVENTORY[NAME],
        SMALL(
            IF(
                ISNUMBER(SEARCH($C98, _TBL_INVENTORY[NAME])),
                ROW(_TBL_INVENTORY[NAME]) - MIN(ROW(_TBL_INVENTORY[NAME])) + 1
            ),7
        )
    ),
    ""
)</f>
        <v>LENOVO REGULAR 4 / 16</v>
      </c>
      <c r="L98" t="str" cm="1">
        <f t="array" ref="L98">IFERROR(
    INDEX(
        _TBL_INVENTORY[NAME],
        SMALL(
            IF(
                ISNUMBER(SEARCH($C98, _TBL_INVENTORY[NAME])),
                ROW(_TBL_INVENTORY[NAME]) - MIN(ROW(_TBL_INVENTORY[NAME])) + 1
            ),8
        )
    ),
    ""
)</f>
        <v>LENOVO REGULAR 4 / 32</v>
      </c>
    </row>
    <row r="99" spans="5:12" x14ac:dyDescent="0.25">
      <c r="E99" t="str" cm="1">
        <f t="array" ref="E99">IFERROR(
    INDEX(
        _TBL_INVENTORY[NAME],
        SMALL(
            IF(
                ISNUMBER(SEARCH($C99, _TBL_INVENTORY[NAME])),
                ROW(_TBL_INVENTORY[NAME]) - MIN(ROW(_TBL_INVENTORY[NAME])) + 1
            ),1
        )
    ),
    ""
)</f>
        <v>DELL REGULAR 2 / 16</v>
      </c>
      <c r="F99" t="str" cm="1">
        <f t="array" ref="F99">IFERROR(
    INDEX(
        _TBL_INVENTORY[NAME],
        SMALL(
            IF(
                ISNUMBER(SEARCH($C99, _TBL_INVENTORY[NAME])),
                ROW(_TBL_INVENTORY[NAME]) - MIN(ROW(_TBL_INVENTORY[NAME])) + 1
            ),2
        )
    ),
    ""
)</f>
        <v>DELL REGULAR 4 / 16</v>
      </c>
      <c r="G99" t="str" cm="1">
        <f t="array" ref="G99">IFERROR(
    INDEX(
        _TBL_INVENTORY[NAME],
        SMALL(
            IF(
                ISNUMBER(SEARCH($C99, _TBL_INVENTORY[NAME])),
                ROW(_TBL_INVENTORY[NAME]) - MIN(ROW(_TBL_INVENTORY[NAME])) + 1
            ),3
        )
    ),
    ""
)</f>
        <v>DELL REGULAR 4 / 32</v>
      </c>
      <c r="H99" t="str" cm="1">
        <f t="array" ref="H99">IFERROR(
    INDEX(
        _TBL_INVENTORY[NAME],
        SMALL(
            IF(
                ISNUMBER(SEARCH($C99, _TBL_INVENTORY[NAME])),
                ROW(_TBL_INVENTORY[NAME]) - MIN(ROW(_TBL_INVENTORY[NAME])) + 1
            ),4
        )
    ),
    ""
)</f>
        <v>HP REGULAR 4 / 16</v>
      </c>
      <c r="I99" t="str" cm="1">
        <f t="array" ref="I99">IFERROR(
    INDEX(
        _TBL_INVENTORY[NAME],
        SMALL(
            IF(
                ISNUMBER(SEARCH($C99, _TBL_INVENTORY[NAME])),
                ROW(_TBL_INVENTORY[NAME]) - MIN(ROW(_TBL_INVENTORY[NAME])) + 1
            ),5
        )
    ),
    ""
)</f>
        <v>HP REGULAR 4 / 32</v>
      </c>
      <c r="J99" t="str" cm="1">
        <f t="array" ref="J99">IFERROR(
    INDEX(
        _TBL_INVENTORY[NAME],
        SMALL(
            IF(
                ISNUMBER(SEARCH($C99, _TBL_INVENTORY[NAME])),
                ROW(_TBL_INVENTORY[NAME]) - MIN(ROW(_TBL_INVENTORY[NAME])) + 1
            ),6
        )
    ),
    ""
)</f>
        <v>CTL REGULAR 4 / 16</v>
      </c>
      <c r="K99" t="str" cm="1">
        <f t="array" ref="K99">IFERROR(
    INDEX(
        _TBL_INVENTORY[NAME],
        SMALL(
            IF(
                ISNUMBER(SEARCH($C99, _TBL_INVENTORY[NAME])),
                ROW(_TBL_INVENTORY[NAME]) - MIN(ROW(_TBL_INVENTORY[NAME])) + 1
            ),7
        )
    ),
    ""
)</f>
        <v>LENOVO REGULAR 4 / 16</v>
      </c>
      <c r="L99" t="str" cm="1">
        <f t="array" ref="L99">IFERROR(
    INDEX(
        _TBL_INVENTORY[NAME],
        SMALL(
            IF(
                ISNUMBER(SEARCH($C99, _TBL_INVENTORY[NAME])),
                ROW(_TBL_INVENTORY[NAME]) - MIN(ROW(_TBL_INVENTORY[NAME])) + 1
            ),8
        )
    ),
    ""
)</f>
        <v>LENOVO REGULAR 4 / 32</v>
      </c>
    </row>
    <row r="100" spans="5:12" x14ac:dyDescent="0.25">
      <c r="E100" t="str" cm="1">
        <f t="array" ref="E100">IFERROR(
    INDEX(
        _TBL_INVENTORY[NAME],
        SMALL(
            IF(
                ISNUMBER(SEARCH($C100, _TBL_INVENTORY[NAME])),
                ROW(_TBL_INVENTORY[NAME]) - MIN(ROW(_TBL_INVENTORY[NAME])) + 1
            ),1
        )
    ),
    ""
)</f>
        <v>DELL REGULAR 2 / 16</v>
      </c>
      <c r="F100" t="str" cm="1">
        <f t="array" ref="F100">IFERROR(
    INDEX(
        _TBL_INVENTORY[NAME],
        SMALL(
            IF(
                ISNUMBER(SEARCH($C100, _TBL_INVENTORY[NAME])),
                ROW(_TBL_INVENTORY[NAME]) - MIN(ROW(_TBL_INVENTORY[NAME])) + 1
            ),2
        )
    ),
    ""
)</f>
        <v>DELL REGULAR 4 / 16</v>
      </c>
      <c r="G100" t="str" cm="1">
        <f t="array" ref="G100">IFERROR(
    INDEX(
        _TBL_INVENTORY[NAME],
        SMALL(
            IF(
                ISNUMBER(SEARCH($C100, _TBL_INVENTORY[NAME])),
                ROW(_TBL_INVENTORY[NAME]) - MIN(ROW(_TBL_INVENTORY[NAME])) + 1
            ),3
        )
    ),
    ""
)</f>
        <v>DELL REGULAR 4 / 32</v>
      </c>
      <c r="H100" t="str" cm="1">
        <f t="array" ref="H100">IFERROR(
    INDEX(
        _TBL_INVENTORY[NAME],
        SMALL(
            IF(
                ISNUMBER(SEARCH($C100, _TBL_INVENTORY[NAME])),
                ROW(_TBL_INVENTORY[NAME]) - MIN(ROW(_TBL_INVENTORY[NAME])) + 1
            ),4
        )
    ),
    ""
)</f>
        <v>HP REGULAR 4 / 16</v>
      </c>
      <c r="I100" t="str" cm="1">
        <f t="array" ref="I100">IFERROR(
    INDEX(
        _TBL_INVENTORY[NAME],
        SMALL(
            IF(
                ISNUMBER(SEARCH($C100, _TBL_INVENTORY[NAME])),
                ROW(_TBL_INVENTORY[NAME]) - MIN(ROW(_TBL_INVENTORY[NAME])) + 1
            ),5
        )
    ),
    ""
)</f>
        <v>HP REGULAR 4 / 32</v>
      </c>
      <c r="J100" t="str" cm="1">
        <f t="array" ref="J100">IFERROR(
    INDEX(
        _TBL_INVENTORY[NAME],
        SMALL(
            IF(
                ISNUMBER(SEARCH($C100, _TBL_INVENTORY[NAME])),
                ROW(_TBL_INVENTORY[NAME]) - MIN(ROW(_TBL_INVENTORY[NAME])) + 1
            ),6
        )
    ),
    ""
)</f>
        <v>CTL REGULAR 4 / 16</v>
      </c>
      <c r="K100" t="str" cm="1">
        <f t="array" ref="K100">IFERROR(
    INDEX(
        _TBL_INVENTORY[NAME],
        SMALL(
            IF(
                ISNUMBER(SEARCH($C100, _TBL_INVENTORY[NAME])),
                ROW(_TBL_INVENTORY[NAME]) - MIN(ROW(_TBL_INVENTORY[NAME])) + 1
            ),7
        )
    ),
    ""
)</f>
        <v>LENOVO REGULAR 4 / 16</v>
      </c>
      <c r="L100" t="str" cm="1">
        <f t="array" ref="L100">IFERROR(
    INDEX(
        _TBL_INVENTORY[NAME],
        SMALL(
            IF(
                ISNUMBER(SEARCH($C100, _TBL_INVENTORY[NAME])),
                ROW(_TBL_INVENTORY[NAME]) - MIN(ROW(_TBL_INVENTORY[NAME])) + 1
            ),8
        )
    ),
    ""
)</f>
        <v>LENOVO REGULAR 4 / 32</v>
      </c>
    </row>
    <row r="101" spans="5:12" x14ac:dyDescent="0.25">
      <c r="E101" t="str" cm="1">
        <f t="array" ref="E101">IFERROR(
    INDEX(
        _TBL_INVENTORY[NAME],
        SMALL(
            IF(
                ISNUMBER(SEARCH($C101, _TBL_INVENTORY[NAME])),
                ROW(_TBL_INVENTORY[NAME]) - MIN(ROW(_TBL_INVENTORY[NAME])) + 1
            ),1
        )
    ),
    ""
)</f>
        <v>DELL REGULAR 2 / 16</v>
      </c>
      <c r="F101" t="str" cm="1">
        <f t="array" ref="F101">IFERROR(
    INDEX(
        _TBL_INVENTORY[NAME],
        SMALL(
            IF(
                ISNUMBER(SEARCH($C101, _TBL_INVENTORY[NAME])),
                ROW(_TBL_INVENTORY[NAME]) - MIN(ROW(_TBL_INVENTORY[NAME])) + 1
            ),2
        )
    ),
    ""
)</f>
        <v>DELL REGULAR 4 / 16</v>
      </c>
      <c r="G101" t="str" cm="1">
        <f t="array" ref="G101">IFERROR(
    INDEX(
        _TBL_INVENTORY[NAME],
        SMALL(
            IF(
                ISNUMBER(SEARCH($C101, _TBL_INVENTORY[NAME])),
                ROW(_TBL_INVENTORY[NAME]) - MIN(ROW(_TBL_INVENTORY[NAME])) + 1
            ),3
        )
    ),
    ""
)</f>
        <v>DELL REGULAR 4 / 32</v>
      </c>
      <c r="H101" t="str" cm="1">
        <f t="array" ref="H101">IFERROR(
    INDEX(
        _TBL_INVENTORY[NAME],
        SMALL(
            IF(
                ISNUMBER(SEARCH($C101, _TBL_INVENTORY[NAME])),
                ROW(_TBL_INVENTORY[NAME]) - MIN(ROW(_TBL_INVENTORY[NAME])) + 1
            ),4
        )
    ),
    ""
)</f>
        <v>HP REGULAR 4 / 16</v>
      </c>
      <c r="I101" t="str" cm="1">
        <f t="array" ref="I101">IFERROR(
    INDEX(
        _TBL_INVENTORY[NAME],
        SMALL(
            IF(
                ISNUMBER(SEARCH($C101, _TBL_INVENTORY[NAME])),
                ROW(_TBL_INVENTORY[NAME]) - MIN(ROW(_TBL_INVENTORY[NAME])) + 1
            ),5
        )
    ),
    ""
)</f>
        <v>HP REGULAR 4 / 32</v>
      </c>
      <c r="J101" t="str" cm="1">
        <f t="array" ref="J101">IFERROR(
    INDEX(
        _TBL_INVENTORY[NAME],
        SMALL(
            IF(
                ISNUMBER(SEARCH($C101, _TBL_INVENTORY[NAME])),
                ROW(_TBL_INVENTORY[NAME]) - MIN(ROW(_TBL_INVENTORY[NAME])) + 1
            ),6
        )
    ),
    ""
)</f>
        <v>CTL REGULAR 4 / 16</v>
      </c>
      <c r="K101" t="str" cm="1">
        <f t="array" ref="K101">IFERROR(
    INDEX(
        _TBL_INVENTORY[NAME],
        SMALL(
            IF(
                ISNUMBER(SEARCH($C101, _TBL_INVENTORY[NAME])),
                ROW(_TBL_INVENTORY[NAME]) - MIN(ROW(_TBL_INVENTORY[NAME])) + 1
            ),7
        )
    ),
    ""
)</f>
        <v>LENOVO REGULAR 4 / 16</v>
      </c>
      <c r="L101" t="str" cm="1">
        <f t="array" ref="L101">IFERROR(
    INDEX(
        _TBL_INVENTORY[NAME],
        SMALL(
            IF(
                ISNUMBER(SEARCH($C101, _TBL_INVENTORY[NAME])),
                ROW(_TBL_INVENTORY[NAME]) - MIN(ROW(_TBL_INVENTORY[NAME])) + 1
            ),8
        )
    ),
    ""
)</f>
        <v>LENOVO REGULAR 4 / 32</v>
      </c>
    </row>
    <row r="102" spans="5:12" x14ac:dyDescent="0.25">
      <c r="E102" t="str" cm="1">
        <f t="array" ref="E102">IFERROR(
    INDEX(
        _TBL_INVENTORY[NAME],
        SMALL(
            IF(
                ISNUMBER(SEARCH($C102, _TBL_INVENTORY[NAME])),
                ROW(_TBL_INVENTORY[NAME]) - MIN(ROW(_TBL_INVENTORY[NAME])) + 1
            ),1
        )
    ),
    ""
)</f>
        <v>DELL REGULAR 2 / 16</v>
      </c>
      <c r="F102" t="str" cm="1">
        <f t="array" ref="F102">IFERROR(
    INDEX(
        _TBL_INVENTORY[NAME],
        SMALL(
            IF(
                ISNUMBER(SEARCH($C102, _TBL_INVENTORY[NAME])),
                ROW(_TBL_INVENTORY[NAME]) - MIN(ROW(_TBL_INVENTORY[NAME])) + 1
            ),2
        )
    ),
    ""
)</f>
        <v>DELL REGULAR 4 / 16</v>
      </c>
      <c r="G102" t="str" cm="1">
        <f t="array" ref="G102">IFERROR(
    INDEX(
        _TBL_INVENTORY[NAME],
        SMALL(
            IF(
                ISNUMBER(SEARCH($C102, _TBL_INVENTORY[NAME])),
                ROW(_TBL_INVENTORY[NAME]) - MIN(ROW(_TBL_INVENTORY[NAME])) + 1
            ),3
        )
    ),
    ""
)</f>
        <v>DELL REGULAR 4 / 32</v>
      </c>
      <c r="H102" t="str" cm="1">
        <f t="array" ref="H102">IFERROR(
    INDEX(
        _TBL_INVENTORY[NAME],
        SMALL(
            IF(
                ISNUMBER(SEARCH($C102, _TBL_INVENTORY[NAME])),
                ROW(_TBL_INVENTORY[NAME]) - MIN(ROW(_TBL_INVENTORY[NAME])) + 1
            ),4
        )
    ),
    ""
)</f>
        <v>HP REGULAR 4 / 16</v>
      </c>
      <c r="I102" t="str" cm="1">
        <f t="array" ref="I102">IFERROR(
    INDEX(
        _TBL_INVENTORY[NAME],
        SMALL(
            IF(
                ISNUMBER(SEARCH($C102, _TBL_INVENTORY[NAME])),
                ROW(_TBL_INVENTORY[NAME]) - MIN(ROW(_TBL_INVENTORY[NAME])) + 1
            ),5
        )
    ),
    ""
)</f>
        <v>HP REGULAR 4 / 32</v>
      </c>
      <c r="J102" t="str" cm="1">
        <f t="array" ref="J102">IFERROR(
    INDEX(
        _TBL_INVENTORY[NAME],
        SMALL(
            IF(
                ISNUMBER(SEARCH($C102, _TBL_INVENTORY[NAME])),
                ROW(_TBL_INVENTORY[NAME]) - MIN(ROW(_TBL_INVENTORY[NAME])) + 1
            ),6
        )
    ),
    ""
)</f>
        <v>CTL REGULAR 4 / 16</v>
      </c>
      <c r="K102" t="str" cm="1">
        <f t="array" ref="K102">IFERROR(
    INDEX(
        _TBL_INVENTORY[NAME],
        SMALL(
            IF(
                ISNUMBER(SEARCH($C102, _TBL_INVENTORY[NAME])),
                ROW(_TBL_INVENTORY[NAME]) - MIN(ROW(_TBL_INVENTORY[NAME])) + 1
            ),7
        )
    ),
    ""
)</f>
        <v>LENOVO REGULAR 4 / 16</v>
      </c>
      <c r="L102" t="str" cm="1">
        <f t="array" ref="L102">IFERROR(
    INDEX(
        _TBL_INVENTORY[NAME],
        SMALL(
            IF(
                ISNUMBER(SEARCH($C102, _TBL_INVENTORY[NAME])),
                ROW(_TBL_INVENTORY[NAME]) - MIN(ROW(_TBL_INVENTORY[NAME])) + 1
            ),8
        )
    ),
    ""
)</f>
        <v>LENOVO REGULAR 4 / 32</v>
      </c>
    </row>
    <row r="103" spans="5:12" x14ac:dyDescent="0.25">
      <c r="E103" t="str" cm="1">
        <f t="array" ref="E103">IFERROR(
    INDEX(
        _TBL_INVENTORY[NAME],
        SMALL(
            IF(
                ISNUMBER(SEARCH($C103, _TBL_INVENTORY[NAME])),
                ROW(_TBL_INVENTORY[NAME]) - MIN(ROW(_TBL_INVENTORY[NAME])) + 1
            ),1
        )
    ),
    ""
)</f>
        <v>DELL REGULAR 2 / 16</v>
      </c>
      <c r="F103" t="str" cm="1">
        <f t="array" ref="F103">IFERROR(
    INDEX(
        _TBL_INVENTORY[NAME],
        SMALL(
            IF(
                ISNUMBER(SEARCH($C103, _TBL_INVENTORY[NAME])),
                ROW(_TBL_INVENTORY[NAME]) - MIN(ROW(_TBL_INVENTORY[NAME])) + 1
            ),2
        )
    ),
    ""
)</f>
        <v>DELL REGULAR 4 / 16</v>
      </c>
      <c r="G103" t="str" cm="1">
        <f t="array" ref="G103">IFERROR(
    INDEX(
        _TBL_INVENTORY[NAME],
        SMALL(
            IF(
                ISNUMBER(SEARCH($C103, _TBL_INVENTORY[NAME])),
                ROW(_TBL_INVENTORY[NAME]) - MIN(ROW(_TBL_INVENTORY[NAME])) + 1
            ),3
        )
    ),
    ""
)</f>
        <v>DELL REGULAR 4 / 32</v>
      </c>
      <c r="H103" t="str" cm="1">
        <f t="array" ref="H103">IFERROR(
    INDEX(
        _TBL_INVENTORY[NAME],
        SMALL(
            IF(
                ISNUMBER(SEARCH($C103, _TBL_INVENTORY[NAME])),
                ROW(_TBL_INVENTORY[NAME]) - MIN(ROW(_TBL_INVENTORY[NAME])) + 1
            ),4
        )
    ),
    ""
)</f>
        <v>HP REGULAR 4 / 16</v>
      </c>
      <c r="I103" t="str" cm="1">
        <f t="array" ref="I103">IFERROR(
    INDEX(
        _TBL_INVENTORY[NAME],
        SMALL(
            IF(
                ISNUMBER(SEARCH($C103, _TBL_INVENTORY[NAME])),
                ROW(_TBL_INVENTORY[NAME]) - MIN(ROW(_TBL_INVENTORY[NAME])) + 1
            ),5
        )
    ),
    ""
)</f>
        <v>HP REGULAR 4 / 32</v>
      </c>
      <c r="J103" t="str" cm="1">
        <f t="array" ref="J103">IFERROR(
    INDEX(
        _TBL_INVENTORY[NAME],
        SMALL(
            IF(
                ISNUMBER(SEARCH($C103, _TBL_INVENTORY[NAME])),
                ROW(_TBL_INVENTORY[NAME]) - MIN(ROW(_TBL_INVENTORY[NAME])) + 1
            ),6
        )
    ),
    ""
)</f>
        <v>CTL REGULAR 4 / 16</v>
      </c>
      <c r="K103" t="str" cm="1">
        <f t="array" ref="K103">IFERROR(
    INDEX(
        _TBL_INVENTORY[NAME],
        SMALL(
            IF(
                ISNUMBER(SEARCH($C103, _TBL_INVENTORY[NAME])),
                ROW(_TBL_INVENTORY[NAME]) - MIN(ROW(_TBL_INVENTORY[NAME])) + 1
            ),7
        )
    ),
    ""
)</f>
        <v>LENOVO REGULAR 4 / 16</v>
      </c>
      <c r="L103" t="str" cm="1">
        <f t="array" ref="L103">IFERROR(
    INDEX(
        _TBL_INVENTORY[NAME],
        SMALL(
            IF(
                ISNUMBER(SEARCH($C103, _TBL_INVENTORY[NAME])),
                ROW(_TBL_INVENTORY[NAME]) - MIN(ROW(_TBL_INVENTORY[NAME])) + 1
            ),8
        )
    ),
    ""
)</f>
        <v>LENOVO REGULAR 4 / 32</v>
      </c>
    </row>
    <row r="104" spans="5:12" x14ac:dyDescent="0.25">
      <c r="E104" t="str" cm="1">
        <f t="array" ref="E104">IFERROR(
    INDEX(
        _TBL_INVENTORY[NAME],
        SMALL(
            IF(
                ISNUMBER(SEARCH($C104, _TBL_INVENTORY[NAME])),
                ROW(_TBL_INVENTORY[NAME]) - MIN(ROW(_TBL_INVENTORY[NAME])) + 1
            ),1
        )
    ),
    ""
)</f>
        <v>DELL REGULAR 2 / 16</v>
      </c>
      <c r="F104" t="str" cm="1">
        <f t="array" ref="F104">IFERROR(
    INDEX(
        _TBL_INVENTORY[NAME],
        SMALL(
            IF(
                ISNUMBER(SEARCH($C104, _TBL_INVENTORY[NAME])),
                ROW(_TBL_INVENTORY[NAME]) - MIN(ROW(_TBL_INVENTORY[NAME])) + 1
            ),2
        )
    ),
    ""
)</f>
        <v>DELL REGULAR 4 / 16</v>
      </c>
      <c r="G104" t="str" cm="1">
        <f t="array" ref="G104">IFERROR(
    INDEX(
        _TBL_INVENTORY[NAME],
        SMALL(
            IF(
                ISNUMBER(SEARCH($C104, _TBL_INVENTORY[NAME])),
                ROW(_TBL_INVENTORY[NAME]) - MIN(ROW(_TBL_INVENTORY[NAME])) + 1
            ),3
        )
    ),
    ""
)</f>
        <v>DELL REGULAR 4 / 32</v>
      </c>
      <c r="H104" t="str" cm="1">
        <f t="array" ref="H104">IFERROR(
    INDEX(
        _TBL_INVENTORY[NAME],
        SMALL(
            IF(
                ISNUMBER(SEARCH($C104, _TBL_INVENTORY[NAME])),
                ROW(_TBL_INVENTORY[NAME]) - MIN(ROW(_TBL_INVENTORY[NAME])) + 1
            ),4
        )
    ),
    ""
)</f>
        <v>HP REGULAR 4 / 16</v>
      </c>
      <c r="I104" t="str" cm="1">
        <f t="array" ref="I104">IFERROR(
    INDEX(
        _TBL_INVENTORY[NAME],
        SMALL(
            IF(
                ISNUMBER(SEARCH($C104, _TBL_INVENTORY[NAME])),
                ROW(_TBL_INVENTORY[NAME]) - MIN(ROW(_TBL_INVENTORY[NAME])) + 1
            ),5
        )
    ),
    ""
)</f>
        <v>HP REGULAR 4 / 32</v>
      </c>
      <c r="J104" t="str" cm="1">
        <f t="array" ref="J104">IFERROR(
    INDEX(
        _TBL_INVENTORY[NAME],
        SMALL(
            IF(
                ISNUMBER(SEARCH($C104, _TBL_INVENTORY[NAME])),
                ROW(_TBL_INVENTORY[NAME]) - MIN(ROW(_TBL_INVENTORY[NAME])) + 1
            ),6
        )
    ),
    ""
)</f>
        <v>CTL REGULAR 4 / 16</v>
      </c>
      <c r="K104" t="str" cm="1">
        <f t="array" ref="K104">IFERROR(
    INDEX(
        _TBL_INVENTORY[NAME],
        SMALL(
            IF(
                ISNUMBER(SEARCH($C104, _TBL_INVENTORY[NAME])),
                ROW(_TBL_INVENTORY[NAME]) - MIN(ROW(_TBL_INVENTORY[NAME])) + 1
            ),7
        )
    ),
    ""
)</f>
        <v>LENOVO REGULAR 4 / 16</v>
      </c>
      <c r="L104" t="str" cm="1">
        <f t="array" ref="L104">IFERROR(
    INDEX(
        _TBL_INVENTORY[NAME],
        SMALL(
            IF(
                ISNUMBER(SEARCH($C104, _TBL_INVENTORY[NAME])),
                ROW(_TBL_INVENTORY[NAME]) - MIN(ROW(_TBL_INVENTORY[NAME])) + 1
            ),8
        )
    ),
    ""
)</f>
        <v>LENOVO REGULAR 4 / 32</v>
      </c>
    </row>
    <row r="105" spans="5:12" x14ac:dyDescent="0.25">
      <c r="E105" t="str" cm="1">
        <f t="array" ref="E105">IFERROR(
    INDEX(
        _TBL_INVENTORY[NAME],
        SMALL(
            IF(
                ISNUMBER(SEARCH($C105, _TBL_INVENTORY[NAME])),
                ROW(_TBL_INVENTORY[NAME]) - MIN(ROW(_TBL_INVENTORY[NAME])) + 1
            ),1
        )
    ),
    ""
)</f>
        <v>DELL REGULAR 2 / 16</v>
      </c>
      <c r="F105" t="str" cm="1">
        <f t="array" ref="F105">IFERROR(
    INDEX(
        _TBL_INVENTORY[NAME],
        SMALL(
            IF(
                ISNUMBER(SEARCH($C105, _TBL_INVENTORY[NAME])),
                ROW(_TBL_INVENTORY[NAME]) - MIN(ROW(_TBL_INVENTORY[NAME])) + 1
            ),2
        )
    ),
    ""
)</f>
        <v>DELL REGULAR 4 / 16</v>
      </c>
      <c r="G105" t="str" cm="1">
        <f t="array" ref="G105">IFERROR(
    INDEX(
        _TBL_INVENTORY[NAME],
        SMALL(
            IF(
                ISNUMBER(SEARCH($C105, _TBL_INVENTORY[NAME])),
                ROW(_TBL_INVENTORY[NAME]) - MIN(ROW(_TBL_INVENTORY[NAME])) + 1
            ),3
        )
    ),
    ""
)</f>
        <v>DELL REGULAR 4 / 32</v>
      </c>
      <c r="H105" t="str" cm="1">
        <f t="array" ref="H105">IFERROR(
    INDEX(
        _TBL_INVENTORY[NAME],
        SMALL(
            IF(
                ISNUMBER(SEARCH($C105, _TBL_INVENTORY[NAME])),
                ROW(_TBL_INVENTORY[NAME]) - MIN(ROW(_TBL_INVENTORY[NAME])) + 1
            ),4
        )
    ),
    ""
)</f>
        <v>HP REGULAR 4 / 16</v>
      </c>
      <c r="I105" t="str" cm="1">
        <f t="array" ref="I105">IFERROR(
    INDEX(
        _TBL_INVENTORY[NAME],
        SMALL(
            IF(
                ISNUMBER(SEARCH($C105, _TBL_INVENTORY[NAME])),
                ROW(_TBL_INVENTORY[NAME]) - MIN(ROW(_TBL_INVENTORY[NAME])) + 1
            ),5
        )
    ),
    ""
)</f>
        <v>HP REGULAR 4 / 32</v>
      </c>
      <c r="J105" t="str" cm="1">
        <f t="array" ref="J105">IFERROR(
    INDEX(
        _TBL_INVENTORY[NAME],
        SMALL(
            IF(
                ISNUMBER(SEARCH($C105, _TBL_INVENTORY[NAME])),
                ROW(_TBL_INVENTORY[NAME]) - MIN(ROW(_TBL_INVENTORY[NAME])) + 1
            ),6
        )
    ),
    ""
)</f>
        <v>CTL REGULAR 4 / 16</v>
      </c>
      <c r="K105" t="str" cm="1">
        <f t="array" ref="K105">IFERROR(
    INDEX(
        _TBL_INVENTORY[NAME],
        SMALL(
            IF(
                ISNUMBER(SEARCH($C105, _TBL_INVENTORY[NAME])),
                ROW(_TBL_INVENTORY[NAME]) - MIN(ROW(_TBL_INVENTORY[NAME])) + 1
            ),7
        )
    ),
    ""
)</f>
        <v>LENOVO REGULAR 4 / 16</v>
      </c>
      <c r="L105" t="str" cm="1">
        <f t="array" ref="L105">IFERROR(
    INDEX(
        _TBL_INVENTORY[NAME],
        SMALL(
            IF(
                ISNUMBER(SEARCH($C105, _TBL_INVENTORY[NAME])),
                ROW(_TBL_INVENTORY[NAME]) - MIN(ROW(_TBL_INVENTORY[NAME])) + 1
            ),8
        )
    ),
    ""
)</f>
        <v>LENOVO REGULAR 4 / 32</v>
      </c>
    </row>
    <row r="106" spans="5:12" x14ac:dyDescent="0.25">
      <c r="E106" t="str" cm="1">
        <f t="array" ref="E106">IFERROR(
    INDEX(
        _TBL_INVENTORY[NAME],
        SMALL(
            IF(
                ISNUMBER(SEARCH($C106, _TBL_INVENTORY[NAME])),
                ROW(_TBL_INVENTORY[NAME]) - MIN(ROW(_TBL_INVENTORY[NAME])) + 1
            ),1
        )
    ),
    ""
)</f>
        <v>DELL REGULAR 2 / 16</v>
      </c>
      <c r="F106" t="str" cm="1">
        <f t="array" ref="F106">IFERROR(
    INDEX(
        _TBL_INVENTORY[NAME],
        SMALL(
            IF(
                ISNUMBER(SEARCH($C106, _TBL_INVENTORY[NAME])),
                ROW(_TBL_INVENTORY[NAME]) - MIN(ROW(_TBL_INVENTORY[NAME])) + 1
            ),2
        )
    ),
    ""
)</f>
        <v>DELL REGULAR 4 / 16</v>
      </c>
      <c r="G106" t="str" cm="1">
        <f t="array" ref="G106">IFERROR(
    INDEX(
        _TBL_INVENTORY[NAME],
        SMALL(
            IF(
                ISNUMBER(SEARCH($C106, _TBL_INVENTORY[NAME])),
                ROW(_TBL_INVENTORY[NAME]) - MIN(ROW(_TBL_INVENTORY[NAME])) + 1
            ),3
        )
    ),
    ""
)</f>
        <v>DELL REGULAR 4 / 32</v>
      </c>
      <c r="H106" t="str" cm="1">
        <f t="array" ref="H106">IFERROR(
    INDEX(
        _TBL_INVENTORY[NAME],
        SMALL(
            IF(
                ISNUMBER(SEARCH($C106, _TBL_INVENTORY[NAME])),
                ROW(_TBL_INVENTORY[NAME]) - MIN(ROW(_TBL_INVENTORY[NAME])) + 1
            ),4
        )
    ),
    ""
)</f>
        <v>HP REGULAR 4 / 16</v>
      </c>
      <c r="I106" t="str" cm="1">
        <f t="array" ref="I106">IFERROR(
    INDEX(
        _TBL_INVENTORY[NAME],
        SMALL(
            IF(
                ISNUMBER(SEARCH($C106, _TBL_INVENTORY[NAME])),
                ROW(_TBL_INVENTORY[NAME]) - MIN(ROW(_TBL_INVENTORY[NAME])) + 1
            ),5
        )
    ),
    ""
)</f>
        <v>HP REGULAR 4 / 32</v>
      </c>
      <c r="J106" t="str" cm="1">
        <f t="array" ref="J106">IFERROR(
    INDEX(
        _TBL_INVENTORY[NAME],
        SMALL(
            IF(
                ISNUMBER(SEARCH($C106, _TBL_INVENTORY[NAME])),
                ROW(_TBL_INVENTORY[NAME]) - MIN(ROW(_TBL_INVENTORY[NAME])) + 1
            ),6
        )
    ),
    ""
)</f>
        <v>CTL REGULAR 4 / 16</v>
      </c>
      <c r="K106" t="str" cm="1">
        <f t="array" ref="K106">IFERROR(
    INDEX(
        _TBL_INVENTORY[NAME],
        SMALL(
            IF(
                ISNUMBER(SEARCH($C106, _TBL_INVENTORY[NAME])),
                ROW(_TBL_INVENTORY[NAME]) - MIN(ROW(_TBL_INVENTORY[NAME])) + 1
            ),7
        )
    ),
    ""
)</f>
        <v>LENOVO REGULAR 4 / 16</v>
      </c>
      <c r="L106" t="str" cm="1">
        <f t="array" ref="L106">IFERROR(
    INDEX(
        _TBL_INVENTORY[NAME],
        SMALL(
            IF(
                ISNUMBER(SEARCH($C106, _TBL_INVENTORY[NAME])),
                ROW(_TBL_INVENTORY[NAME]) - MIN(ROW(_TBL_INVENTORY[NAME])) + 1
            ),8
        )
    ),
    ""
)</f>
        <v>LENOVO REGULAR 4 / 32</v>
      </c>
    </row>
    <row r="107" spans="5:12" x14ac:dyDescent="0.25">
      <c r="E107" t="str" cm="1">
        <f t="array" ref="E107">IFERROR(
    INDEX(
        _TBL_INVENTORY[NAME],
        SMALL(
            IF(
                ISNUMBER(SEARCH($C107, _TBL_INVENTORY[NAME])),
                ROW(_TBL_INVENTORY[NAME]) - MIN(ROW(_TBL_INVENTORY[NAME])) + 1
            ),1
        )
    ),
    ""
)</f>
        <v>DELL REGULAR 2 / 16</v>
      </c>
      <c r="F107" t="str" cm="1">
        <f t="array" ref="F107">IFERROR(
    INDEX(
        _TBL_INVENTORY[NAME],
        SMALL(
            IF(
                ISNUMBER(SEARCH($C107, _TBL_INVENTORY[NAME])),
                ROW(_TBL_INVENTORY[NAME]) - MIN(ROW(_TBL_INVENTORY[NAME])) + 1
            ),2
        )
    ),
    ""
)</f>
        <v>DELL REGULAR 4 / 16</v>
      </c>
      <c r="G107" t="str" cm="1">
        <f t="array" ref="G107">IFERROR(
    INDEX(
        _TBL_INVENTORY[NAME],
        SMALL(
            IF(
                ISNUMBER(SEARCH($C107, _TBL_INVENTORY[NAME])),
                ROW(_TBL_INVENTORY[NAME]) - MIN(ROW(_TBL_INVENTORY[NAME])) + 1
            ),3
        )
    ),
    ""
)</f>
        <v>DELL REGULAR 4 / 32</v>
      </c>
      <c r="H107" t="str" cm="1">
        <f t="array" ref="H107">IFERROR(
    INDEX(
        _TBL_INVENTORY[NAME],
        SMALL(
            IF(
                ISNUMBER(SEARCH($C107, _TBL_INVENTORY[NAME])),
                ROW(_TBL_INVENTORY[NAME]) - MIN(ROW(_TBL_INVENTORY[NAME])) + 1
            ),4
        )
    ),
    ""
)</f>
        <v>HP REGULAR 4 / 16</v>
      </c>
      <c r="I107" t="str" cm="1">
        <f t="array" ref="I107">IFERROR(
    INDEX(
        _TBL_INVENTORY[NAME],
        SMALL(
            IF(
                ISNUMBER(SEARCH($C107, _TBL_INVENTORY[NAME])),
                ROW(_TBL_INVENTORY[NAME]) - MIN(ROW(_TBL_INVENTORY[NAME])) + 1
            ),5
        )
    ),
    ""
)</f>
        <v>HP REGULAR 4 / 32</v>
      </c>
      <c r="J107" t="str" cm="1">
        <f t="array" ref="J107">IFERROR(
    INDEX(
        _TBL_INVENTORY[NAME],
        SMALL(
            IF(
                ISNUMBER(SEARCH($C107, _TBL_INVENTORY[NAME])),
                ROW(_TBL_INVENTORY[NAME]) - MIN(ROW(_TBL_INVENTORY[NAME])) + 1
            ),6
        )
    ),
    ""
)</f>
        <v>CTL REGULAR 4 / 16</v>
      </c>
      <c r="K107" t="str" cm="1">
        <f t="array" ref="K107">IFERROR(
    INDEX(
        _TBL_INVENTORY[NAME],
        SMALL(
            IF(
                ISNUMBER(SEARCH($C107, _TBL_INVENTORY[NAME])),
                ROW(_TBL_INVENTORY[NAME]) - MIN(ROW(_TBL_INVENTORY[NAME])) + 1
            ),7
        )
    ),
    ""
)</f>
        <v>LENOVO REGULAR 4 / 16</v>
      </c>
      <c r="L107" t="str" cm="1">
        <f t="array" ref="L107">IFERROR(
    INDEX(
        _TBL_INVENTORY[NAME],
        SMALL(
            IF(
                ISNUMBER(SEARCH($C107, _TBL_INVENTORY[NAME])),
                ROW(_TBL_INVENTORY[NAME]) - MIN(ROW(_TBL_INVENTORY[NAME])) + 1
            ),8
        )
    ),
    ""
)</f>
        <v>LENOVO REGULAR 4 / 32</v>
      </c>
    </row>
    <row r="108" spans="5:12" x14ac:dyDescent="0.25">
      <c r="E108" t="str" cm="1">
        <f t="array" ref="E108">IFERROR(
    INDEX(
        _TBL_INVENTORY[NAME],
        SMALL(
            IF(
                ISNUMBER(SEARCH($C108, _TBL_INVENTORY[NAME])),
                ROW(_TBL_INVENTORY[NAME]) - MIN(ROW(_TBL_INVENTORY[NAME])) + 1
            ),1
        )
    ),
    ""
)</f>
        <v>DELL REGULAR 2 / 16</v>
      </c>
      <c r="F108" t="str" cm="1">
        <f t="array" ref="F108">IFERROR(
    INDEX(
        _TBL_INVENTORY[NAME],
        SMALL(
            IF(
                ISNUMBER(SEARCH($C108, _TBL_INVENTORY[NAME])),
                ROW(_TBL_INVENTORY[NAME]) - MIN(ROW(_TBL_INVENTORY[NAME])) + 1
            ),2
        )
    ),
    ""
)</f>
        <v>DELL REGULAR 4 / 16</v>
      </c>
      <c r="G108" t="str" cm="1">
        <f t="array" ref="G108">IFERROR(
    INDEX(
        _TBL_INVENTORY[NAME],
        SMALL(
            IF(
                ISNUMBER(SEARCH($C108, _TBL_INVENTORY[NAME])),
                ROW(_TBL_INVENTORY[NAME]) - MIN(ROW(_TBL_INVENTORY[NAME])) + 1
            ),3
        )
    ),
    ""
)</f>
        <v>DELL REGULAR 4 / 32</v>
      </c>
      <c r="H108" t="str" cm="1">
        <f t="array" ref="H108">IFERROR(
    INDEX(
        _TBL_INVENTORY[NAME],
        SMALL(
            IF(
                ISNUMBER(SEARCH($C108, _TBL_INVENTORY[NAME])),
                ROW(_TBL_INVENTORY[NAME]) - MIN(ROW(_TBL_INVENTORY[NAME])) + 1
            ),4
        )
    ),
    ""
)</f>
        <v>HP REGULAR 4 / 16</v>
      </c>
      <c r="I108" t="str" cm="1">
        <f t="array" ref="I108">IFERROR(
    INDEX(
        _TBL_INVENTORY[NAME],
        SMALL(
            IF(
                ISNUMBER(SEARCH($C108, _TBL_INVENTORY[NAME])),
                ROW(_TBL_INVENTORY[NAME]) - MIN(ROW(_TBL_INVENTORY[NAME])) + 1
            ),5
        )
    ),
    ""
)</f>
        <v>HP REGULAR 4 / 32</v>
      </c>
      <c r="J108" t="str" cm="1">
        <f t="array" ref="J108">IFERROR(
    INDEX(
        _TBL_INVENTORY[NAME],
        SMALL(
            IF(
                ISNUMBER(SEARCH($C108, _TBL_INVENTORY[NAME])),
                ROW(_TBL_INVENTORY[NAME]) - MIN(ROW(_TBL_INVENTORY[NAME])) + 1
            ),6
        )
    ),
    ""
)</f>
        <v>CTL REGULAR 4 / 16</v>
      </c>
      <c r="K108" t="str" cm="1">
        <f t="array" ref="K108">IFERROR(
    INDEX(
        _TBL_INVENTORY[NAME],
        SMALL(
            IF(
                ISNUMBER(SEARCH($C108, _TBL_INVENTORY[NAME])),
                ROW(_TBL_INVENTORY[NAME]) - MIN(ROW(_TBL_INVENTORY[NAME])) + 1
            ),7
        )
    ),
    ""
)</f>
        <v>LENOVO REGULAR 4 / 16</v>
      </c>
      <c r="L108" t="str" cm="1">
        <f t="array" ref="L108">IFERROR(
    INDEX(
        _TBL_INVENTORY[NAME],
        SMALL(
            IF(
                ISNUMBER(SEARCH($C108, _TBL_INVENTORY[NAME])),
                ROW(_TBL_INVENTORY[NAME]) - MIN(ROW(_TBL_INVENTORY[NAME])) + 1
            ),8
        )
    ),
    ""
)</f>
        <v>LENOVO REGULAR 4 / 32</v>
      </c>
    </row>
    <row r="109" spans="5:12" x14ac:dyDescent="0.25">
      <c r="E109" t="str" cm="1">
        <f t="array" ref="E109">IFERROR(
    INDEX(
        _TBL_INVENTORY[NAME],
        SMALL(
            IF(
                ISNUMBER(SEARCH($C109, _TBL_INVENTORY[NAME])),
                ROW(_TBL_INVENTORY[NAME]) - MIN(ROW(_TBL_INVENTORY[NAME])) + 1
            ),1
        )
    ),
    ""
)</f>
        <v>DELL REGULAR 2 / 16</v>
      </c>
      <c r="F109" t="str" cm="1">
        <f t="array" ref="F109">IFERROR(
    INDEX(
        _TBL_INVENTORY[NAME],
        SMALL(
            IF(
                ISNUMBER(SEARCH($C109, _TBL_INVENTORY[NAME])),
                ROW(_TBL_INVENTORY[NAME]) - MIN(ROW(_TBL_INVENTORY[NAME])) + 1
            ),2
        )
    ),
    ""
)</f>
        <v>DELL REGULAR 4 / 16</v>
      </c>
      <c r="G109" t="str" cm="1">
        <f t="array" ref="G109">IFERROR(
    INDEX(
        _TBL_INVENTORY[NAME],
        SMALL(
            IF(
                ISNUMBER(SEARCH($C109, _TBL_INVENTORY[NAME])),
                ROW(_TBL_INVENTORY[NAME]) - MIN(ROW(_TBL_INVENTORY[NAME])) + 1
            ),3
        )
    ),
    ""
)</f>
        <v>DELL REGULAR 4 / 32</v>
      </c>
      <c r="H109" t="str" cm="1">
        <f t="array" ref="H109">IFERROR(
    INDEX(
        _TBL_INVENTORY[NAME],
        SMALL(
            IF(
                ISNUMBER(SEARCH($C109, _TBL_INVENTORY[NAME])),
                ROW(_TBL_INVENTORY[NAME]) - MIN(ROW(_TBL_INVENTORY[NAME])) + 1
            ),4
        )
    ),
    ""
)</f>
        <v>HP REGULAR 4 / 16</v>
      </c>
      <c r="I109" t="str" cm="1">
        <f t="array" ref="I109">IFERROR(
    INDEX(
        _TBL_INVENTORY[NAME],
        SMALL(
            IF(
                ISNUMBER(SEARCH($C109, _TBL_INVENTORY[NAME])),
                ROW(_TBL_INVENTORY[NAME]) - MIN(ROW(_TBL_INVENTORY[NAME])) + 1
            ),5
        )
    ),
    ""
)</f>
        <v>HP REGULAR 4 / 32</v>
      </c>
      <c r="J109" t="str" cm="1">
        <f t="array" ref="J109">IFERROR(
    INDEX(
        _TBL_INVENTORY[NAME],
        SMALL(
            IF(
                ISNUMBER(SEARCH($C109, _TBL_INVENTORY[NAME])),
                ROW(_TBL_INVENTORY[NAME]) - MIN(ROW(_TBL_INVENTORY[NAME])) + 1
            ),6
        )
    ),
    ""
)</f>
        <v>CTL REGULAR 4 / 16</v>
      </c>
      <c r="K109" t="str" cm="1">
        <f t="array" ref="K109">IFERROR(
    INDEX(
        _TBL_INVENTORY[NAME],
        SMALL(
            IF(
                ISNUMBER(SEARCH($C109, _TBL_INVENTORY[NAME])),
                ROW(_TBL_INVENTORY[NAME]) - MIN(ROW(_TBL_INVENTORY[NAME])) + 1
            ),7
        )
    ),
    ""
)</f>
        <v>LENOVO REGULAR 4 / 16</v>
      </c>
      <c r="L109" t="str" cm="1">
        <f t="array" ref="L109">IFERROR(
    INDEX(
        _TBL_INVENTORY[NAME],
        SMALL(
            IF(
                ISNUMBER(SEARCH($C109, _TBL_INVENTORY[NAME])),
                ROW(_TBL_INVENTORY[NAME]) - MIN(ROW(_TBL_INVENTORY[NAME])) + 1
            ),8
        )
    ),
    ""
)</f>
        <v>LENOVO REGULAR 4 / 32</v>
      </c>
    </row>
    <row r="110" spans="5:12" x14ac:dyDescent="0.25">
      <c r="E110" t="str" cm="1">
        <f t="array" ref="E110">IFERROR(
    INDEX(
        _TBL_INVENTORY[NAME],
        SMALL(
            IF(
                ISNUMBER(SEARCH($C110, _TBL_INVENTORY[NAME])),
                ROW(_TBL_INVENTORY[NAME]) - MIN(ROW(_TBL_INVENTORY[NAME])) + 1
            ),1
        )
    ),
    ""
)</f>
        <v>DELL REGULAR 2 / 16</v>
      </c>
      <c r="F110" t="str" cm="1">
        <f t="array" ref="F110">IFERROR(
    INDEX(
        _TBL_INVENTORY[NAME],
        SMALL(
            IF(
                ISNUMBER(SEARCH($C110, _TBL_INVENTORY[NAME])),
                ROW(_TBL_INVENTORY[NAME]) - MIN(ROW(_TBL_INVENTORY[NAME])) + 1
            ),2
        )
    ),
    ""
)</f>
        <v>DELL REGULAR 4 / 16</v>
      </c>
      <c r="G110" t="str" cm="1">
        <f t="array" ref="G110">IFERROR(
    INDEX(
        _TBL_INVENTORY[NAME],
        SMALL(
            IF(
                ISNUMBER(SEARCH($C110, _TBL_INVENTORY[NAME])),
                ROW(_TBL_INVENTORY[NAME]) - MIN(ROW(_TBL_INVENTORY[NAME])) + 1
            ),3
        )
    ),
    ""
)</f>
        <v>DELL REGULAR 4 / 32</v>
      </c>
      <c r="H110" t="str" cm="1">
        <f t="array" ref="H110">IFERROR(
    INDEX(
        _TBL_INVENTORY[NAME],
        SMALL(
            IF(
                ISNUMBER(SEARCH($C110, _TBL_INVENTORY[NAME])),
                ROW(_TBL_INVENTORY[NAME]) - MIN(ROW(_TBL_INVENTORY[NAME])) + 1
            ),4
        )
    ),
    ""
)</f>
        <v>HP REGULAR 4 / 16</v>
      </c>
      <c r="I110" t="str" cm="1">
        <f t="array" ref="I110">IFERROR(
    INDEX(
        _TBL_INVENTORY[NAME],
        SMALL(
            IF(
                ISNUMBER(SEARCH($C110, _TBL_INVENTORY[NAME])),
                ROW(_TBL_INVENTORY[NAME]) - MIN(ROW(_TBL_INVENTORY[NAME])) + 1
            ),5
        )
    ),
    ""
)</f>
        <v>HP REGULAR 4 / 32</v>
      </c>
      <c r="J110" t="str" cm="1">
        <f t="array" ref="J110">IFERROR(
    INDEX(
        _TBL_INVENTORY[NAME],
        SMALL(
            IF(
                ISNUMBER(SEARCH($C110, _TBL_INVENTORY[NAME])),
                ROW(_TBL_INVENTORY[NAME]) - MIN(ROW(_TBL_INVENTORY[NAME])) + 1
            ),6
        )
    ),
    ""
)</f>
        <v>CTL REGULAR 4 / 16</v>
      </c>
      <c r="K110" t="str" cm="1">
        <f t="array" ref="K110">IFERROR(
    INDEX(
        _TBL_INVENTORY[NAME],
        SMALL(
            IF(
                ISNUMBER(SEARCH($C110, _TBL_INVENTORY[NAME])),
                ROW(_TBL_INVENTORY[NAME]) - MIN(ROW(_TBL_INVENTORY[NAME])) + 1
            ),7
        )
    ),
    ""
)</f>
        <v>LENOVO REGULAR 4 / 16</v>
      </c>
      <c r="L110" t="str" cm="1">
        <f t="array" ref="L110">IFERROR(
    INDEX(
        _TBL_INVENTORY[NAME],
        SMALL(
            IF(
                ISNUMBER(SEARCH($C110, _TBL_INVENTORY[NAME])),
                ROW(_TBL_INVENTORY[NAME]) - MIN(ROW(_TBL_INVENTORY[NAME])) + 1
            ),8
        )
    ),
    ""
)</f>
        <v>LENOVO REGULAR 4 / 32</v>
      </c>
    </row>
    <row r="111" spans="5:12" x14ac:dyDescent="0.25">
      <c r="E111" t="str" cm="1">
        <f t="array" ref="E111">IFERROR(
    INDEX(
        _TBL_INVENTORY[NAME],
        SMALL(
            IF(
                ISNUMBER(SEARCH($C111, _TBL_INVENTORY[NAME])),
                ROW(_TBL_INVENTORY[NAME]) - MIN(ROW(_TBL_INVENTORY[NAME])) + 1
            ),1
        )
    ),
    ""
)</f>
        <v>DELL REGULAR 2 / 16</v>
      </c>
      <c r="F111" t="str" cm="1">
        <f t="array" ref="F111">IFERROR(
    INDEX(
        _TBL_INVENTORY[NAME],
        SMALL(
            IF(
                ISNUMBER(SEARCH($C111, _TBL_INVENTORY[NAME])),
                ROW(_TBL_INVENTORY[NAME]) - MIN(ROW(_TBL_INVENTORY[NAME])) + 1
            ),2
        )
    ),
    ""
)</f>
        <v>DELL REGULAR 4 / 16</v>
      </c>
      <c r="G111" t="str" cm="1">
        <f t="array" ref="G111">IFERROR(
    INDEX(
        _TBL_INVENTORY[NAME],
        SMALL(
            IF(
                ISNUMBER(SEARCH($C111, _TBL_INVENTORY[NAME])),
                ROW(_TBL_INVENTORY[NAME]) - MIN(ROW(_TBL_INVENTORY[NAME])) + 1
            ),3
        )
    ),
    ""
)</f>
        <v>DELL REGULAR 4 / 32</v>
      </c>
      <c r="H111" t="str" cm="1">
        <f t="array" ref="H111">IFERROR(
    INDEX(
        _TBL_INVENTORY[NAME],
        SMALL(
            IF(
                ISNUMBER(SEARCH($C111, _TBL_INVENTORY[NAME])),
                ROW(_TBL_INVENTORY[NAME]) - MIN(ROW(_TBL_INVENTORY[NAME])) + 1
            ),4
        )
    ),
    ""
)</f>
        <v>HP REGULAR 4 / 16</v>
      </c>
      <c r="I111" t="str" cm="1">
        <f t="array" ref="I111">IFERROR(
    INDEX(
        _TBL_INVENTORY[NAME],
        SMALL(
            IF(
                ISNUMBER(SEARCH($C111, _TBL_INVENTORY[NAME])),
                ROW(_TBL_INVENTORY[NAME]) - MIN(ROW(_TBL_INVENTORY[NAME])) + 1
            ),5
        )
    ),
    ""
)</f>
        <v>HP REGULAR 4 / 32</v>
      </c>
      <c r="J111" t="str" cm="1">
        <f t="array" ref="J111">IFERROR(
    INDEX(
        _TBL_INVENTORY[NAME],
        SMALL(
            IF(
                ISNUMBER(SEARCH($C111, _TBL_INVENTORY[NAME])),
                ROW(_TBL_INVENTORY[NAME]) - MIN(ROW(_TBL_INVENTORY[NAME])) + 1
            ),6
        )
    ),
    ""
)</f>
        <v>CTL REGULAR 4 / 16</v>
      </c>
      <c r="K111" t="str" cm="1">
        <f t="array" ref="K111">IFERROR(
    INDEX(
        _TBL_INVENTORY[NAME],
        SMALL(
            IF(
                ISNUMBER(SEARCH($C111, _TBL_INVENTORY[NAME])),
                ROW(_TBL_INVENTORY[NAME]) - MIN(ROW(_TBL_INVENTORY[NAME])) + 1
            ),7
        )
    ),
    ""
)</f>
        <v>LENOVO REGULAR 4 / 16</v>
      </c>
      <c r="L111" t="str" cm="1">
        <f t="array" ref="L111">IFERROR(
    INDEX(
        _TBL_INVENTORY[NAME],
        SMALL(
            IF(
                ISNUMBER(SEARCH($C111, _TBL_INVENTORY[NAME])),
                ROW(_TBL_INVENTORY[NAME]) - MIN(ROW(_TBL_INVENTORY[NAME])) + 1
            ),8
        )
    ),
    ""
)</f>
        <v>LENOVO REGULAR 4 / 32</v>
      </c>
    </row>
    <row r="112" spans="5:12" x14ac:dyDescent="0.25">
      <c r="E112" t="str" cm="1">
        <f t="array" ref="E112">IFERROR(
    INDEX(
        _TBL_INVENTORY[NAME],
        SMALL(
            IF(
                ISNUMBER(SEARCH($C112, _TBL_INVENTORY[NAME])),
                ROW(_TBL_INVENTORY[NAME]) - MIN(ROW(_TBL_INVENTORY[NAME])) + 1
            ),1
        )
    ),
    ""
)</f>
        <v>DELL REGULAR 2 / 16</v>
      </c>
      <c r="F112" t="str" cm="1">
        <f t="array" ref="F112">IFERROR(
    INDEX(
        _TBL_INVENTORY[NAME],
        SMALL(
            IF(
                ISNUMBER(SEARCH($C112, _TBL_INVENTORY[NAME])),
                ROW(_TBL_INVENTORY[NAME]) - MIN(ROW(_TBL_INVENTORY[NAME])) + 1
            ),2
        )
    ),
    ""
)</f>
        <v>DELL REGULAR 4 / 16</v>
      </c>
      <c r="G112" t="str" cm="1">
        <f t="array" ref="G112">IFERROR(
    INDEX(
        _TBL_INVENTORY[NAME],
        SMALL(
            IF(
                ISNUMBER(SEARCH($C112, _TBL_INVENTORY[NAME])),
                ROW(_TBL_INVENTORY[NAME]) - MIN(ROW(_TBL_INVENTORY[NAME])) + 1
            ),3
        )
    ),
    ""
)</f>
        <v>DELL REGULAR 4 / 32</v>
      </c>
      <c r="H112" t="str" cm="1">
        <f t="array" ref="H112">IFERROR(
    INDEX(
        _TBL_INVENTORY[NAME],
        SMALL(
            IF(
                ISNUMBER(SEARCH($C112, _TBL_INVENTORY[NAME])),
                ROW(_TBL_INVENTORY[NAME]) - MIN(ROW(_TBL_INVENTORY[NAME])) + 1
            ),4
        )
    ),
    ""
)</f>
        <v>HP REGULAR 4 / 16</v>
      </c>
      <c r="I112" t="str" cm="1">
        <f t="array" ref="I112">IFERROR(
    INDEX(
        _TBL_INVENTORY[NAME],
        SMALL(
            IF(
                ISNUMBER(SEARCH($C112, _TBL_INVENTORY[NAME])),
                ROW(_TBL_INVENTORY[NAME]) - MIN(ROW(_TBL_INVENTORY[NAME])) + 1
            ),5
        )
    ),
    ""
)</f>
        <v>HP REGULAR 4 / 32</v>
      </c>
      <c r="J112" t="str" cm="1">
        <f t="array" ref="J112">IFERROR(
    INDEX(
        _TBL_INVENTORY[NAME],
        SMALL(
            IF(
                ISNUMBER(SEARCH($C112, _TBL_INVENTORY[NAME])),
                ROW(_TBL_INVENTORY[NAME]) - MIN(ROW(_TBL_INVENTORY[NAME])) + 1
            ),6
        )
    ),
    ""
)</f>
        <v>CTL REGULAR 4 / 16</v>
      </c>
      <c r="K112" t="str" cm="1">
        <f t="array" ref="K112">IFERROR(
    INDEX(
        _TBL_INVENTORY[NAME],
        SMALL(
            IF(
                ISNUMBER(SEARCH($C112, _TBL_INVENTORY[NAME])),
                ROW(_TBL_INVENTORY[NAME]) - MIN(ROW(_TBL_INVENTORY[NAME])) + 1
            ),7
        )
    ),
    ""
)</f>
        <v>LENOVO REGULAR 4 / 16</v>
      </c>
      <c r="L112" t="str" cm="1">
        <f t="array" ref="L112">IFERROR(
    INDEX(
        _TBL_INVENTORY[NAME],
        SMALL(
            IF(
                ISNUMBER(SEARCH($C112, _TBL_INVENTORY[NAME])),
                ROW(_TBL_INVENTORY[NAME]) - MIN(ROW(_TBL_INVENTORY[NAME])) + 1
            ),8
        )
    ),
    ""
)</f>
        <v>LENOVO REGULAR 4 / 32</v>
      </c>
    </row>
    <row r="113" spans="5:12" x14ac:dyDescent="0.25">
      <c r="E113" t="str" cm="1">
        <f t="array" ref="E113">IFERROR(
    INDEX(
        _TBL_INVENTORY[NAME],
        SMALL(
            IF(
                ISNUMBER(SEARCH($C113, _TBL_INVENTORY[NAME])),
                ROW(_TBL_INVENTORY[NAME]) - MIN(ROW(_TBL_INVENTORY[NAME])) + 1
            ),1
        )
    ),
    ""
)</f>
        <v>DELL REGULAR 2 / 16</v>
      </c>
      <c r="F113" t="str" cm="1">
        <f t="array" ref="F113">IFERROR(
    INDEX(
        _TBL_INVENTORY[NAME],
        SMALL(
            IF(
                ISNUMBER(SEARCH($C113, _TBL_INVENTORY[NAME])),
                ROW(_TBL_INVENTORY[NAME]) - MIN(ROW(_TBL_INVENTORY[NAME])) + 1
            ),2
        )
    ),
    ""
)</f>
        <v>DELL REGULAR 4 / 16</v>
      </c>
      <c r="G113" t="str" cm="1">
        <f t="array" ref="G113">IFERROR(
    INDEX(
        _TBL_INVENTORY[NAME],
        SMALL(
            IF(
                ISNUMBER(SEARCH($C113, _TBL_INVENTORY[NAME])),
                ROW(_TBL_INVENTORY[NAME]) - MIN(ROW(_TBL_INVENTORY[NAME])) + 1
            ),3
        )
    ),
    ""
)</f>
        <v>DELL REGULAR 4 / 32</v>
      </c>
      <c r="H113" t="str" cm="1">
        <f t="array" ref="H113">IFERROR(
    INDEX(
        _TBL_INVENTORY[NAME],
        SMALL(
            IF(
                ISNUMBER(SEARCH($C113, _TBL_INVENTORY[NAME])),
                ROW(_TBL_INVENTORY[NAME]) - MIN(ROW(_TBL_INVENTORY[NAME])) + 1
            ),4
        )
    ),
    ""
)</f>
        <v>HP REGULAR 4 / 16</v>
      </c>
      <c r="I113" t="str" cm="1">
        <f t="array" ref="I113">IFERROR(
    INDEX(
        _TBL_INVENTORY[NAME],
        SMALL(
            IF(
                ISNUMBER(SEARCH($C113, _TBL_INVENTORY[NAME])),
                ROW(_TBL_INVENTORY[NAME]) - MIN(ROW(_TBL_INVENTORY[NAME])) + 1
            ),5
        )
    ),
    ""
)</f>
        <v>HP REGULAR 4 / 32</v>
      </c>
      <c r="J113" t="str" cm="1">
        <f t="array" ref="J113">IFERROR(
    INDEX(
        _TBL_INVENTORY[NAME],
        SMALL(
            IF(
                ISNUMBER(SEARCH($C113, _TBL_INVENTORY[NAME])),
                ROW(_TBL_INVENTORY[NAME]) - MIN(ROW(_TBL_INVENTORY[NAME])) + 1
            ),6
        )
    ),
    ""
)</f>
        <v>CTL REGULAR 4 / 16</v>
      </c>
      <c r="K113" t="str" cm="1">
        <f t="array" ref="K113">IFERROR(
    INDEX(
        _TBL_INVENTORY[NAME],
        SMALL(
            IF(
                ISNUMBER(SEARCH($C113, _TBL_INVENTORY[NAME])),
                ROW(_TBL_INVENTORY[NAME]) - MIN(ROW(_TBL_INVENTORY[NAME])) + 1
            ),7
        )
    ),
    ""
)</f>
        <v>LENOVO REGULAR 4 / 16</v>
      </c>
      <c r="L113" t="str" cm="1">
        <f t="array" ref="L113">IFERROR(
    INDEX(
        _TBL_INVENTORY[NAME],
        SMALL(
            IF(
                ISNUMBER(SEARCH($C113, _TBL_INVENTORY[NAME])),
                ROW(_TBL_INVENTORY[NAME]) - MIN(ROW(_TBL_INVENTORY[NAME])) + 1
            ),8
        )
    ),
    ""
)</f>
        <v>LENOVO REGULAR 4 / 32</v>
      </c>
    </row>
    <row r="114" spans="5:12" x14ac:dyDescent="0.25">
      <c r="E114" t="str" cm="1">
        <f t="array" ref="E114">IFERROR(
    INDEX(
        _TBL_INVENTORY[NAME],
        SMALL(
            IF(
                ISNUMBER(SEARCH($C114, _TBL_INVENTORY[NAME])),
                ROW(_TBL_INVENTORY[NAME]) - MIN(ROW(_TBL_INVENTORY[NAME])) + 1
            ),1
        )
    ),
    ""
)</f>
        <v>DELL REGULAR 2 / 16</v>
      </c>
      <c r="F114" t="str" cm="1">
        <f t="array" ref="F114">IFERROR(
    INDEX(
        _TBL_INVENTORY[NAME],
        SMALL(
            IF(
                ISNUMBER(SEARCH($C114, _TBL_INVENTORY[NAME])),
                ROW(_TBL_INVENTORY[NAME]) - MIN(ROW(_TBL_INVENTORY[NAME])) + 1
            ),2
        )
    ),
    ""
)</f>
        <v>DELL REGULAR 4 / 16</v>
      </c>
      <c r="G114" t="str" cm="1">
        <f t="array" ref="G114">IFERROR(
    INDEX(
        _TBL_INVENTORY[NAME],
        SMALL(
            IF(
                ISNUMBER(SEARCH($C114, _TBL_INVENTORY[NAME])),
                ROW(_TBL_INVENTORY[NAME]) - MIN(ROW(_TBL_INVENTORY[NAME])) + 1
            ),3
        )
    ),
    ""
)</f>
        <v>DELL REGULAR 4 / 32</v>
      </c>
      <c r="H114" t="str" cm="1">
        <f t="array" ref="H114">IFERROR(
    INDEX(
        _TBL_INVENTORY[NAME],
        SMALL(
            IF(
                ISNUMBER(SEARCH($C114, _TBL_INVENTORY[NAME])),
                ROW(_TBL_INVENTORY[NAME]) - MIN(ROW(_TBL_INVENTORY[NAME])) + 1
            ),4
        )
    ),
    ""
)</f>
        <v>HP REGULAR 4 / 16</v>
      </c>
      <c r="I114" t="str" cm="1">
        <f t="array" ref="I114">IFERROR(
    INDEX(
        _TBL_INVENTORY[NAME],
        SMALL(
            IF(
                ISNUMBER(SEARCH($C114, _TBL_INVENTORY[NAME])),
                ROW(_TBL_INVENTORY[NAME]) - MIN(ROW(_TBL_INVENTORY[NAME])) + 1
            ),5
        )
    ),
    ""
)</f>
        <v>HP REGULAR 4 / 32</v>
      </c>
      <c r="J114" t="str" cm="1">
        <f t="array" ref="J114">IFERROR(
    INDEX(
        _TBL_INVENTORY[NAME],
        SMALL(
            IF(
                ISNUMBER(SEARCH($C114, _TBL_INVENTORY[NAME])),
                ROW(_TBL_INVENTORY[NAME]) - MIN(ROW(_TBL_INVENTORY[NAME])) + 1
            ),6
        )
    ),
    ""
)</f>
        <v>CTL REGULAR 4 / 16</v>
      </c>
      <c r="K114" t="str" cm="1">
        <f t="array" ref="K114">IFERROR(
    INDEX(
        _TBL_INVENTORY[NAME],
        SMALL(
            IF(
                ISNUMBER(SEARCH($C114, _TBL_INVENTORY[NAME])),
                ROW(_TBL_INVENTORY[NAME]) - MIN(ROW(_TBL_INVENTORY[NAME])) + 1
            ),7
        )
    ),
    ""
)</f>
        <v>LENOVO REGULAR 4 / 16</v>
      </c>
      <c r="L114" t="str" cm="1">
        <f t="array" ref="L114">IFERROR(
    INDEX(
        _TBL_INVENTORY[NAME],
        SMALL(
            IF(
                ISNUMBER(SEARCH($C114, _TBL_INVENTORY[NAME])),
                ROW(_TBL_INVENTORY[NAME]) - MIN(ROW(_TBL_INVENTORY[NAME])) + 1
            ),8
        )
    ),
    ""
)</f>
        <v>LENOVO REGULAR 4 / 32</v>
      </c>
    </row>
    <row r="115" spans="5:12" x14ac:dyDescent="0.25">
      <c r="E115" t="str" cm="1">
        <f t="array" ref="E115">IFERROR(
    INDEX(
        _TBL_INVENTORY[NAME],
        SMALL(
            IF(
                ISNUMBER(SEARCH($C115, _TBL_INVENTORY[NAME])),
                ROW(_TBL_INVENTORY[NAME]) - MIN(ROW(_TBL_INVENTORY[NAME])) + 1
            ),1
        )
    ),
    ""
)</f>
        <v>DELL REGULAR 2 / 16</v>
      </c>
      <c r="F115" t="str" cm="1">
        <f t="array" ref="F115">IFERROR(
    INDEX(
        _TBL_INVENTORY[NAME],
        SMALL(
            IF(
                ISNUMBER(SEARCH($C115, _TBL_INVENTORY[NAME])),
                ROW(_TBL_INVENTORY[NAME]) - MIN(ROW(_TBL_INVENTORY[NAME])) + 1
            ),2
        )
    ),
    ""
)</f>
        <v>DELL REGULAR 4 / 16</v>
      </c>
      <c r="G115" t="str" cm="1">
        <f t="array" ref="G115">IFERROR(
    INDEX(
        _TBL_INVENTORY[NAME],
        SMALL(
            IF(
                ISNUMBER(SEARCH($C115, _TBL_INVENTORY[NAME])),
                ROW(_TBL_INVENTORY[NAME]) - MIN(ROW(_TBL_INVENTORY[NAME])) + 1
            ),3
        )
    ),
    ""
)</f>
        <v>DELL REGULAR 4 / 32</v>
      </c>
      <c r="H115" t="str" cm="1">
        <f t="array" ref="H115">IFERROR(
    INDEX(
        _TBL_INVENTORY[NAME],
        SMALL(
            IF(
                ISNUMBER(SEARCH($C115, _TBL_INVENTORY[NAME])),
                ROW(_TBL_INVENTORY[NAME]) - MIN(ROW(_TBL_INVENTORY[NAME])) + 1
            ),4
        )
    ),
    ""
)</f>
        <v>HP REGULAR 4 / 16</v>
      </c>
      <c r="I115" t="str" cm="1">
        <f t="array" ref="I115">IFERROR(
    INDEX(
        _TBL_INVENTORY[NAME],
        SMALL(
            IF(
                ISNUMBER(SEARCH($C115, _TBL_INVENTORY[NAME])),
                ROW(_TBL_INVENTORY[NAME]) - MIN(ROW(_TBL_INVENTORY[NAME])) + 1
            ),5
        )
    ),
    ""
)</f>
        <v>HP REGULAR 4 / 32</v>
      </c>
      <c r="J115" t="str" cm="1">
        <f t="array" ref="J115">IFERROR(
    INDEX(
        _TBL_INVENTORY[NAME],
        SMALL(
            IF(
                ISNUMBER(SEARCH($C115, _TBL_INVENTORY[NAME])),
                ROW(_TBL_INVENTORY[NAME]) - MIN(ROW(_TBL_INVENTORY[NAME])) + 1
            ),6
        )
    ),
    ""
)</f>
        <v>CTL REGULAR 4 / 16</v>
      </c>
      <c r="K115" t="str" cm="1">
        <f t="array" ref="K115">IFERROR(
    INDEX(
        _TBL_INVENTORY[NAME],
        SMALL(
            IF(
                ISNUMBER(SEARCH($C115, _TBL_INVENTORY[NAME])),
                ROW(_TBL_INVENTORY[NAME]) - MIN(ROW(_TBL_INVENTORY[NAME])) + 1
            ),7
        )
    ),
    ""
)</f>
        <v>LENOVO REGULAR 4 / 16</v>
      </c>
      <c r="L115" t="str" cm="1">
        <f t="array" ref="L115">IFERROR(
    INDEX(
        _TBL_INVENTORY[NAME],
        SMALL(
            IF(
                ISNUMBER(SEARCH($C115, _TBL_INVENTORY[NAME])),
                ROW(_TBL_INVENTORY[NAME]) - MIN(ROW(_TBL_INVENTORY[NAME])) + 1
            ),8
        )
    ),
    ""
)</f>
        <v>LENOVO REGULAR 4 / 32</v>
      </c>
    </row>
    <row r="116" spans="5:12" x14ac:dyDescent="0.25">
      <c r="E116" t="str" cm="1">
        <f t="array" ref="E116">IFERROR(
    INDEX(
        _TBL_INVENTORY[NAME],
        SMALL(
            IF(
                ISNUMBER(SEARCH($C116, _TBL_INVENTORY[NAME])),
                ROW(_TBL_INVENTORY[NAME]) - MIN(ROW(_TBL_INVENTORY[NAME])) + 1
            ),1
        )
    ),
    ""
)</f>
        <v>DELL REGULAR 2 / 16</v>
      </c>
      <c r="F116" t="str" cm="1">
        <f t="array" ref="F116">IFERROR(
    INDEX(
        _TBL_INVENTORY[NAME],
        SMALL(
            IF(
                ISNUMBER(SEARCH($C116, _TBL_INVENTORY[NAME])),
                ROW(_TBL_INVENTORY[NAME]) - MIN(ROW(_TBL_INVENTORY[NAME])) + 1
            ),2
        )
    ),
    ""
)</f>
        <v>DELL REGULAR 4 / 16</v>
      </c>
      <c r="G116" t="str" cm="1">
        <f t="array" ref="G116">IFERROR(
    INDEX(
        _TBL_INVENTORY[NAME],
        SMALL(
            IF(
                ISNUMBER(SEARCH($C116, _TBL_INVENTORY[NAME])),
                ROW(_TBL_INVENTORY[NAME]) - MIN(ROW(_TBL_INVENTORY[NAME])) + 1
            ),3
        )
    ),
    ""
)</f>
        <v>DELL REGULAR 4 / 32</v>
      </c>
      <c r="H116" t="str" cm="1">
        <f t="array" ref="H116">IFERROR(
    INDEX(
        _TBL_INVENTORY[NAME],
        SMALL(
            IF(
                ISNUMBER(SEARCH($C116, _TBL_INVENTORY[NAME])),
                ROW(_TBL_INVENTORY[NAME]) - MIN(ROW(_TBL_INVENTORY[NAME])) + 1
            ),4
        )
    ),
    ""
)</f>
        <v>HP REGULAR 4 / 16</v>
      </c>
      <c r="I116" t="str" cm="1">
        <f t="array" ref="I116">IFERROR(
    INDEX(
        _TBL_INVENTORY[NAME],
        SMALL(
            IF(
                ISNUMBER(SEARCH($C116, _TBL_INVENTORY[NAME])),
                ROW(_TBL_INVENTORY[NAME]) - MIN(ROW(_TBL_INVENTORY[NAME])) + 1
            ),5
        )
    ),
    ""
)</f>
        <v>HP REGULAR 4 / 32</v>
      </c>
      <c r="J116" t="str" cm="1">
        <f t="array" ref="J116">IFERROR(
    INDEX(
        _TBL_INVENTORY[NAME],
        SMALL(
            IF(
                ISNUMBER(SEARCH($C116, _TBL_INVENTORY[NAME])),
                ROW(_TBL_INVENTORY[NAME]) - MIN(ROW(_TBL_INVENTORY[NAME])) + 1
            ),6
        )
    ),
    ""
)</f>
        <v>CTL REGULAR 4 / 16</v>
      </c>
      <c r="K116" t="str" cm="1">
        <f t="array" ref="K116">IFERROR(
    INDEX(
        _TBL_INVENTORY[NAME],
        SMALL(
            IF(
                ISNUMBER(SEARCH($C116, _TBL_INVENTORY[NAME])),
                ROW(_TBL_INVENTORY[NAME]) - MIN(ROW(_TBL_INVENTORY[NAME])) + 1
            ),7
        )
    ),
    ""
)</f>
        <v>LENOVO REGULAR 4 / 16</v>
      </c>
      <c r="L116" t="str" cm="1">
        <f t="array" ref="L116">IFERROR(
    INDEX(
        _TBL_INVENTORY[NAME],
        SMALL(
            IF(
                ISNUMBER(SEARCH($C116, _TBL_INVENTORY[NAME])),
                ROW(_TBL_INVENTORY[NAME]) - MIN(ROW(_TBL_INVENTORY[NAME])) + 1
            ),8
        )
    ),
    ""
)</f>
        <v>LENOVO REGULAR 4 / 32</v>
      </c>
    </row>
    <row r="117" spans="5:12" x14ac:dyDescent="0.25">
      <c r="E117" t="str" cm="1">
        <f t="array" ref="E117">IFERROR(
    INDEX(
        _TBL_INVENTORY[NAME],
        SMALL(
            IF(
                ISNUMBER(SEARCH($C117, _TBL_INVENTORY[NAME])),
                ROW(_TBL_INVENTORY[NAME]) - MIN(ROW(_TBL_INVENTORY[NAME])) + 1
            ),1
        )
    ),
    ""
)</f>
        <v>DELL REGULAR 2 / 16</v>
      </c>
      <c r="F117" t="str" cm="1">
        <f t="array" ref="F117">IFERROR(
    INDEX(
        _TBL_INVENTORY[NAME],
        SMALL(
            IF(
                ISNUMBER(SEARCH($C117, _TBL_INVENTORY[NAME])),
                ROW(_TBL_INVENTORY[NAME]) - MIN(ROW(_TBL_INVENTORY[NAME])) + 1
            ),2
        )
    ),
    ""
)</f>
        <v>DELL REGULAR 4 / 16</v>
      </c>
      <c r="G117" t="str" cm="1">
        <f t="array" ref="G117">IFERROR(
    INDEX(
        _TBL_INVENTORY[NAME],
        SMALL(
            IF(
                ISNUMBER(SEARCH($C117, _TBL_INVENTORY[NAME])),
                ROW(_TBL_INVENTORY[NAME]) - MIN(ROW(_TBL_INVENTORY[NAME])) + 1
            ),3
        )
    ),
    ""
)</f>
        <v>DELL REGULAR 4 / 32</v>
      </c>
      <c r="H117" t="str" cm="1">
        <f t="array" ref="H117">IFERROR(
    INDEX(
        _TBL_INVENTORY[NAME],
        SMALL(
            IF(
                ISNUMBER(SEARCH($C117, _TBL_INVENTORY[NAME])),
                ROW(_TBL_INVENTORY[NAME]) - MIN(ROW(_TBL_INVENTORY[NAME])) + 1
            ),4
        )
    ),
    ""
)</f>
        <v>HP REGULAR 4 / 16</v>
      </c>
      <c r="I117" t="str" cm="1">
        <f t="array" ref="I117">IFERROR(
    INDEX(
        _TBL_INVENTORY[NAME],
        SMALL(
            IF(
                ISNUMBER(SEARCH($C117, _TBL_INVENTORY[NAME])),
                ROW(_TBL_INVENTORY[NAME]) - MIN(ROW(_TBL_INVENTORY[NAME])) + 1
            ),5
        )
    ),
    ""
)</f>
        <v>HP REGULAR 4 / 32</v>
      </c>
      <c r="J117" t="str" cm="1">
        <f t="array" ref="J117">IFERROR(
    INDEX(
        _TBL_INVENTORY[NAME],
        SMALL(
            IF(
                ISNUMBER(SEARCH($C117, _TBL_INVENTORY[NAME])),
                ROW(_TBL_INVENTORY[NAME]) - MIN(ROW(_TBL_INVENTORY[NAME])) + 1
            ),6
        )
    ),
    ""
)</f>
        <v>CTL REGULAR 4 / 16</v>
      </c>
      <c r="K117" t="str" cm="1">
        <f t="array" ref="K117">IFERROR(
    INDEX(
        _TBL_INVENTORY[NAME],
        SMALL(
            IF(
                ISNUMBER(SEARCH($C117, _TBL_INVENTORY[NAME])),
                ROW(_TBL_INVENTORY[NAME]) - MIN(ROW(_TBL_INVENTORY[NAME])) + 1
            ),7
        )
    ),
    ""
)</f>
        <v>LENOVO REGULAR 4 / 16</v>
      </c>
      <c r="L117" t="str" cm="1">
        <f t="array" ref="L117">IFERROR(
    INDEX(
        _TBL_INVENTORY[NAME],
        SMALL(
            IF(
                ISNUMBER(SEARCH($C117, _TBL_INVENTORY[NAME])),
                ROW(_TBL_INVENTORY[NAME]) - MIN(ROW(_TBL_INVENTORY[NAME])) + 1
            ),8
        )
    ),
    ""
)</f>
        <v>LENOVO REGULAR 4 / 32</v>
      </c>
    </row>
    <row r="118" spans="5:12" x14ac:dyDescent="0.25">
      <c r="E118" t="str" cm="1">
        <f t="array" ref="E118">IFERROR(
    INDEX(
        _TBL_INVENTORY[NAME],
        SMALL(
            IF(
                ISNUMBER(SEARCH($C118, _TBL_INVENTORY[NAME])),
                ROW(_TBL_INVENTORY[NAME]) - MIN(ROW(_TBL_INVENTORY[NAME])) + 1
            ),1
        )
    ),
    ""
)</f>
        <v>DELL REGULAR 2 / 16</v>
      </c>
      <c r="F118" t="str" cm="1">
        <f t="array" ref="F118">IFERROR(
    INDEX(
        _TBL_INVENTORY[NAME],
        SMALL(
            IF(
                ISNUMBER(SEARCH($C118, _TBL_INVENTORY[NAME])),
                ROW(_TBL_INVENTORY[NAME]) - MIN(ROW(_TBL_INVENTORY[NAME])) + 1
            ),2
        )
    ),
    ""
)</f>
        <v>DELL REGULAR 4 / 16</v>
      </c>
      <c r="G118" t="str" cm="1">
        <f t="array" ref="G118">IFERROR(
    INDEX(
        _TBL_INVENTORY[NAME],
        SMALL(
            IF(
                ISNUMBER(SEARCH($C118, _TBL_INVENTORY[NAME])),
                ROW(_TBL_INVENTORY[NAME]) - MIN(ROW(_TBL_INVENTORY[NAME])) + 1
            ),3
        )
    ),
    ""
)</f>
        <v>DELL REGULAR 4 / 32</v>
      </c>
      <c r="H118" t="str" cm="1">
        <f t="array" ref="H118">IFERROR(
    INDEX(
        _TBL_INVENTORY[NAME],
        SMALL(
            IF(
                ISNUMBER(SEARCH($C118, _TBL_INVENTORY[NAME])),
                ROW(_TBL_INVENTORY[NAME]) - MIN(ROW(_TBL_INVENTORY[NAME])) + 1
            ),4
        )
    ),
    ""
)</f>
        <v>HP REGULAR 4 / 16</v>
      </c>
      <c r="I118" t="str" cm="1">
        <f t="array" ref="I118">IFERROR(
    INDEX(
        _TBL_INVENTORY[NAME],
        SMALL(
            IF(
                ISNUMBER(SEARCH($C118, _TBL_INVENTORY[NAME])),
                ROW(_TBL_INVENTORY[NAME]) - MIN(ROW(_TBL_INVENTORY[NAME])) + 1
            ),5
        )
    ),
    ""
)</f>
        <v>HP REGULAR 4 / 32</v>
      </c>
      <c r="J118" t="str" cm="1">
        <f t="array" ref="J118">IFERROR(
    INDEX(
        _TBL_INVENTORY[NAME],
        SMALL(
            IF(
                ISNUMBER(SEARCH($C118, _TBL_INVENTORY[NAME])),
                ROW(_TBL_INVENTORY[NAME]) - MIN(ROW(_TBL_INVENTORY[NAME])) + 1
            ),6
        )
    ),
    ""
)</f>
        <v>CTL REGULAR 4 / 16</v>
      </c>
      <c r="K118" t="str" cm="1">
        <f t="array" ref="K118">IFERROR(
    INDEX(
        _TBL_INVENTORY[NAME],
        SMALL(
            IF(
                ISNUMBER(SEARCH($C118, _TBL_INVENTORY[NAME])),
                ROW(_TBL_INVENTORY[NAME]) - MIN(ROW(_TBL_INVENTORY[NAME])) + 1
            ),7
        )
    ),
    ""
)</f>
        <v>LENOVO REGULAR 4 / 16</v>
      </c>
      <c r="L118" t="str" cm="1">
        <f t="array" ref="L118">IFERROR(
    INDEX(
        _TBL_INVENTORY[NAME],
        SMALL(
            IF(
                ISNUMBER(SEARCH($C118, _TBL_INVENTORY[NAME])),
                ROW(_TBL_INVENTORY[NAME]) - MIN(ROW(_TBL_INVENTORY[NAME])) + 1
            ),8
        )
    ),
    ""
)</f>
        <v>LENOVO REGULAR 4 / 32</v>
      </c>
    </row>
    <row r="119" spans="5:12" x14ac:dyDescent="0.25">
      <c r="E119" t="str" cm="1">
        <f t="array" ref="E119">IFERROR(
    INDEX(
        _TBL_INVENTORY[NAME],
        SMALL(
            IF(
                ISNUMBER(SEARCH($C119, _TBL_INVENTORY[NAME])),
                ROW(_TBL_INVENTORY[NAME]) - MIN(ROW(_TBL_INVENTORY[NAME])) + 1
            ),1
        )
    ),
    ""
)</f>
        <v>DELL REGULAR 2 / 16</v>
      </c>
      <c r="F119" t="str" cm="1">
        <f t="array" ref="F119">IFERROR(
    INDEX(
        _TBL_INVENTORY[NAME],
        SMALL(
            IF(
                ISNUMBER(SEARCH($C119, _TBL_INVENTORY[NAME])),
                ROW(_TBL_INVENTORY[NAME]) - MIN(ROW(_TBL_INVENTORY[NAME])) + 1
            ),2
        )
    ),
    ""
)</f>
        <v>DELL REGULAR 4 / 16</v>
      </c>
      <c r="G119" t="str" cm="1">
        <f t="array" ref="G119">IFERROR(
    INDEX(
        _TBL_INVENTORY[NAME],
        SMALL(
            IF(
                ISNUMBER(SEARCH($C119, _TBL_INVENTORY[NAME])),
                ROW(_TBL_INVENTORY[NAME]) - MIN(ROW(_TBL_INVENTORY[NAME])) + 1
            ),3
        )
    ),
    ""
)</f>
        <v>DELL REGULAR 4 / 32</v>
      </c>
      <c r="H119" t="str" cm="1">
        <f t="array" ref="H119">IFERROR(
    INDEX(
        _TBL_INVENTORY[NAME],
        SMALL(
            IF(
                ISNUMBER(SEARCH($C119, _TBL_INVENTORY[NAME])),
                ROW(_TBL_INVENTORY[NAME]) - MIN(ROW(_TBL_INVENTORY[NAME])) + 1
            ),4
        )
    ),
    ""
)</f>
        <v>HP REGULAR 4 / 16</v>
      </c>
      <c r="I119" t="str" cm="1">
        <f t="array" ref="I119">IFERROR(
    INDEX(
        _TBL_INVENTORY[NAME],
        SMALL(
            IF(
                ISNUMBER(SEARCH($C119, _TBL_INVENTORY[NAME])),
                ROW(_TBL_INVENTORY[NAME]) - MIN(ROW(_TBL_INVENTORY[NAME])) + 1
            ),5
        )
    ),
    ""
)</f>
        <v>HP REGULAR 4 / 32</v>
      </c>
      <c r="J119" t="str" cm="1">
        <f t="array" ref="J119">IFERROR(
    INDEX(
        _TBL_INVENTORY[NAME],
        SMALL(
            IF(
                ISNUMBER(SEARCH($C119, _TBL_INVENTORY[NAME])),
                ROW(_TBL_INVENTORY[NAME]) - MIN(ROW(_TBL_INVENTORY[NAME])) + 1
            ),6
        )
    ),
    ""
)</f>
        <v>CTL REGULAR 4 / 16</v>
      </c>
      <c r="K119" t="str" cm="1">
        <f t="array" ref="K119">IFERROR(
    INDEX(
        _TBL_INVENTORY[NAME],
        SMALL(
            IF(
                ISNUMBER(SEARCH($C119, _TBL_INVENTORY[NAME])),
                ROW(_TBL_INVENTORY[NAME]) - MIN(ROW(_TBL_INVENTORY[NAME])) + 1
            ),7
        )
    ),
    ""
)</f>
        <v>LENOVO REGULAR 4 / 16</v>
      </c>
      <c r="L119" t="str" cm="1">
        <f t="array" ref="L119">IFERROR(
    INDEX(
        _TBL_INVENTORY[NAME],
        SMALL(
            IF(
                ISNUMBER(SEARCH($C119, _TBL_INVENTORY[NAME])),
                ROW(_TBL_INVENTORY[NAME]) - MIN(ROW(_TBL_INVENTORY[NAME])) + 1
            ),8
        )
    ),
    ""
)</f>
        <v>LENOVO REGULAR 4 / 32</v>
      </c>
    </row>
    <row r="120" spans="5:12" x14ac:dyDescent="0.25">
      <c r="E120" t="str" cm="1">
        <f t="array" ref="E120">IFERROR(
    INDEX(
        _TBL_INVENTORY[NAME],
        SMALL(
            IF(
                ISNUMBER(SEARCH($C120, _TBL_INVENTORY[NAME])),
                ROW(_TBL_INVENTORY[NAME]) - MIN(ROW(_TBL_INVENTORY[NAME])) + 1
            ),1
        )
    ),
    ""
)</f>
        <v>DELL REGULAR 2 / 16</v>
      </c>
      <c r="F120" t="str" cm="1">
        <f t="array" ref="F120">IFERROR(
    INDEX(
        _TBL_INVENTORY[NAME],
        SMALL(
            IF(
                ISNUMBER(SEARCH($C120, _TBL_INVENTORY[NAME])),
                ROW(_TBL_INVENTORY[NAME]) - MIN(ROW(_TBL_INVENTORY[NAME])) + 1
            ),2
        )
    ),
    ""
)</f>
        <v>DELL REGULAR 4 / 16</v>
      </c>
      <c r="G120" t="str" cm="1">
        <f t="array" ref="G120">IFERROR(
    INDEX(
        _TBL_INVENTORY[NAME],
        SMALL(
            IF(
                ISNUMBER(SEARCH($C120, _TBL_INVENTORY[NAME])),
                ROW(_TBL_INVENTORY[NAME]) - MIN(ROW(_TBL_INVENTORY[NAME])) + 1
            ),3
        )
    ),
    ""
)</f>
        <v>DELL REGULAR 4 / 32</v>
      </c>
      <c r="H120" t="str" cm="1">
        <f t="array" ref="H120">IFERROR(
    INDEX(
        _TBL_INVENTORY[NAME],
        SMALL(
            IF(
                ISNUMBER(SEARCH($C120, _TBL_INVENTORY[NAME])),
                ROW(_TBL_INVENTORY[NAME]) - MIN(ROW(_TBL_INVENTORY[NAME])) + 1
            ),4
        )
    ),
    ""
)</f>
        <v>HP REGULAR 4 / 16</v>
      </c>
      <c r="I120" t="str" cm="1">
        <f t="array" ref="I120">IFERROR(
    INDEX(
        _TBL_INVENTORY[NAME],
        SMALL(
            IF(
                ISNUMBER(SEARCH($C120, _TBL_INVENTORY[NAME])),
                ROW(_TBL_INVENTORY[NAME]) - MIN(ROW(_TBL_INVENTORY[NAME])) + 1
            ),5
        )
    ),
    ""
)</f>
        <v>HP REGULAR 4 / 32</v>
      </c>
      <c r="J120" t="str" cm="1">
        <f t="array" ref="J120">IFERROR(
    INDEX(
        _TBL_INVENTORY[NAME],
        SMALL(
            IF(
                ISNUMBER(SEARCH($C120, _TBL_INVENTORY[NAME])),
                ROW(_TBL_INVENTORY[NAME]) - MIN(ROW(_TBL_INVENTORY[NAME])) + 1
            ),6
        )
    ),
    ""
)</f>
        <v>CTL REGULAR 4 / 16</v>
      </c>
      <c r="K120" t="str" cm="1">
        <f t="array" ref="K120">IFERROR(
    INDEX(
        _TBL_INVENTORY[NAME],
        SMALL(
            IF(
                ISNUMBER(SEARCH($C120, _TBL_INVENTORY[NAME])),
                ROW(_TBL_INVENTORY[NAME]) - MIN(ROW(_TBL_INVENTORY[NAME])) + 1
            ),7
        )
    ),
    ""
)</f>
        <v>LENOVO REGULAR 4 / 16</v>
      </c>
      <c r="L120" t="str" cm="1">
        <f t="array" ref="L120">IFERROR(
    INDEX(
        _TBL_INVENTORY[NAME],
        SMALL(
            IF(
                ISNUMBER(SEARCH($C120, _TBL_INVENTORY[NAME])),
                ROW(_TBL_INVENTORY[NAME]) - MIN(ROW(_TBL_INVENTORY[NAME])) + 1
            ),8
        )
    ),
    ""
)</f>
        <v>LENOVO REGULAR 4 / 32</v>
      </c>
    </row>
    <row r="121" spans="5:12" x14ac:dyDescent="0.25">
      <c r="E121" t="str" cm="1">
        <f t="array" ref="E121">IFERROR(
    INDEX(
        _TBL_INVENTORY[NAME],
        SMALL(
            IF(
                ISNUMBER(SEARCH($C121, _TBL_INVENTORY[NAME])),
                ROW(_TBL_INVENTORY[NAME]) - MIN(ROW(_TBL_INVENTORY[NAME])) + 1
            ),1
        )
    ),
    ""
)</f>
        <v>DELL REGULAR 2 / 16</v>
      </c>
      <c r="F121" t="str" cm="1">
        <f t="array" ref="F121">IFERROR(
    INDEX(
        _TBL_INVENTORY[NAME],
        SMALL(
            IF(
                ISNUMBER(SEARCH($C121, _TBL_INVENTORY[NAME])),
                ROW(_TBL_INVENTORY[NAME]) - MIN(ROW(_TBL_INVENTORY[NAME])) + 1
            ),2
        )
    ),
    ""
)</f>
        <v>DELL REGULAR 4 / 16</v>
      </c>
      <c r="G121" t="str" cm="1">
        <f t="array" ref="G121">IFERROR(
    INDEX(
        _TBL_INVENTORY[NAME],
        SMALL(
            IF(
                ISNUMBER(SEARCH($C121, _TBL_INVENTORY[NAME])),
                ROW(_TBL_INVENTORY[NAME]) - MIN(ROW(_TBL_INVENTORY[NAME])) + 1
            ),3
        )
    ),
    ""
)</f>
        <v>DELL REGULAR 4 / 32</v>
      </c>
      <c r="H121" t="str" cm="1">
        <f t="array" ref="H121">IFERROR(
    INDEX(
        _TBL_INVENTORY[NAME],
        SMALL(
            IF(
                ISNUMBER(SEARCH($C121, _TBL_INVENTORY[NAME])),
                ROW(_TBL_INVENTORY[NAME]) - MIN(ROW(_TBL_INVENTORY[NAME])) + 1
            ),4
        )
    ),
    ""
)</f>
        <v>HP REGULAR 4 / 16</v>
      </c>
      <c r="I121" t="str" cm="1">
        <f t="array" ref="I121">IFERROR(
    INDEX(
        _TBL_INVENTORY[NAME],
        SMALL(
            IF(
                ISNUMBER(SEARCH($C121, _TBL_INVENTORY[NAME])),
                ROW(_TBL_INVENTORY[NAME]) - MIN(ROW(_TBL_INVENTORY[NAME])) + 1
            ),5
        )
    ),
    ""
)</f>
        <v>HP REGULAR 4 / 32</v>
      </c>
      <c r="J121" t="str" cm="1">
        <f t="array" ref="J121">IFERROR(
    INDEX(
        _TBL_INVENTORY[NAME],
        SMALL(
            IF(
                ISNUMBER(SEARCH($C121, _TBL_INVENTORY[NAME])),
                ROW(_TBL_INVENTORY[NAME]) - MIN(ROW(_TBL_INVENTORY[NAME])) + 1
            ),6
        )
    ),
    ""
)</f>
        <v>CTL REGULAR 4 / 16</v>
      </c>
      <c r="K121" t="str" cm="1">
        <f t="array" ref="K121">IFERROR(
    INDEX(
        _TBL_INVENTORY[NAME],
        SMALL(
            IF(
                ISNUMBER(SEARCH($C121, _TBL_INVENTORY[NAME])),
                ROW(_TBL_INVENTORY[NAME]) - MIN(ROW(_TBL_INVENTORY[NAME])) + 1
            ),7
        )
    ),
    ""
)</f>
        <v>LENOVO REGULAR 4 / 16</v>
      </c>
      <c r="L121" t="str" cm="1">
        <f t="array" ref="L121">IFERROR(
    INDEX(
        _TBL_INVENTORY[NAME],
        SMALL(
            IF(
                ISNUMBER(SEARCH($C121, _TBL_INVENTORY[NAME])),
                ROW(_TBL_INVENTORY[NAME]) - MIN(ROW(_TBL_INVENTORY[NAME])) + 1
            ),8
        )
    ),
    ""
)</f>
        <v>LENOVO REGULAR 4 / 32</v>
      </c>
    </row>
    <row r="122" spans="5:12" x14ac:dyDescent="0.25">
      <c r="E122" t="str" cm="1">
        <f t="array" ref="E122">IFERROR(
    INDEX(
        _TBL_INVENTORY[NAME],
        SMALL(
            IF(
                ISNUMBER(SEARCH($C122, _TBL_INVENTORY[NAME])),
                ROW(_TBL_INVENTORY[NAME]) - MIN(ROW(_TBL_INVENTORY[NAME])) + 1
            ),1
        )
    ),
    ""
)</f>
        <v>DELL REGULAR 2 / 16</v>
      </c>
      <c r="F122" t="str" cm="1">
        <f t="array" ref="F122">IFERROR(
    INDEX(
        _TBL_INVENTORY[NAME],
        SMALL(
            IF(
                ISNUMBER(SEARCH($C122, _TBL_INVENTORY[NAME])),
                ROW(_TBL_INVENTORY[NAME]) - MIN(ROW(_TBL_INVENTORY[NAME])) + 1
            ),2
        )
    ),
    ""
)</f>
        <v>DELL REGULAR 4 / 16</v>
      </c>
      <c r="G122" t="str" cm="1">
        <f t="array" ref="G122">IFERROR(
    INDEX(
        _TBL_INVENTORY[NAME],
        SMALL(
            IF(
                ISNUMBER(SEARCH($C122, _TBL_INVENTORY[NAME])),
                ROW(_TBL_INVENTORY[NAME]) - MIN(ROW(_TBL_INVENTORY[NAME])) + 1
            ),3
        )
    ),
    ""
)</f>
        <v>DELL REGULAR 4 / 32</v>
      </c>
      <c r="H122" t="str" cm="1">
        <f t="array" ref="H122">IFERROR(
    INDEX(
        _TBL_INVENTORY[NAME],
        SMALL(
            IF(
                ISNUMBER(SEARCH($C122, _TBL_INVENTORY[NAME])),
                ROW(_TBL_INVENTORY[NAME]) - MIN(ROW(_TBL_INVENTORY[NAME])) + 1
            ),4
        )
    ),
    ""
)</f>
        <v>HP REGULAR 4 / 16</v>
      </c>
      <c r="I122" t="str" cm="1">
        <f t="array" ref="I122">IFERROR(
    INDEX(
        _TBL_INVENTORY[NAME],
        SMALL(
            IF(
                ISNUMBER(SEARCH($C122, _TBL_INVENTORY[NAME])),
                ROW(_TBL_INVENTORY[NAME]) - MIN(ROW(_TBL_INVENTORY[NAME])) + 1
            ),5
        )
    ),
    ""
)</f>
        <v>HP REGULAR 4 / 32</v>
      </c>
      <c r="J122" t="str" cm="1">
        <f t="array" ref="J122">IFERROR(
    INDEX(
        _TBL_INVENTORY[NAME],
        SMALL(
            IF(
                ISNUMBER(SEARCH($C122, _TBL_INVENTORY[NAME])),
                ROW(_TBL_INVENTORY[NAME]) - MIN(ROW(_TBL_INVENTORY[NAME])) + 1
            ),6
        )
    ),
    ""
)</f>
        <v>CTL REGULAR 4 / 16</v>
      </c>
      <c r="K122" t="str" cm="1">
        <f t="array" ref="K122">IFERROR(
    INDEX(
        _TBL_INVENTORY[NAME],
        SMALL(
            IF(
                ISNUMBER(SEARCH($C122, _TBL_INVENTORY[NAME])),
                ROW(_TBL_INVENTORY[NAME]) - MIN(ROW(_TBL_INVENTORY[NAME])) + 1
            ),7
        )
    ),
    ""
)</f>
        <v>LENOVO REGULAR 4 / 16</v>
      </c>
      <c r="L122" t="str" cm="1">
        <f t="array" ref="L122">IFERROR(
    INDEX(
        _TBL_INVENTORY[NAME],
        SMALL(
            IF(
                ISNUMBER(SEARCH($C122, _TBL_INVENTORY[NAME])),
                ROW(_TBL_INVENTORY[NAME]) - MIN(ROW(_TBL_INVENTORY[NAME])) + 1
            ),8
        )
    ),
    ""
)</f>
        <v>LENOVO REGULAR 4 / 32</v>
      </c>
    </row>
    <row r="123" spans="5:12" x14ac:dyDescent="0.25">
      <c r="E123" t="str" cm="1">
        <f t="array" ref="E123">IFERROR(
    INDEX(
        _TBL_INVENTORY[NAME],
        SMALL(
            IF(
                ISNUMBER(SEARCH($C123, _TBL_INVENTORY[NAME])),
                ROW(_TBL_INVENTORY[NAME]) - MIN(ROW(_TBL_INVENTORY[NAME])) + 1
            ),1
        )
    ),
    ""
)</f>
        <v>DELL REGULAR 2 / 16</v>
      </c>
      <c r="F123" t="str" cm="1">
        <f t="array" ref="F123">IFERROR(
    INDEX(
        _TBL_INVENTORY[NAME],
        SMALL(
            IF(
                ISNUMBER(SEARCH($C123, _TBL_INVENTORY[NAME])),
                ROW(_TBL_INVENTORY[NAME]) - MIN(ROW(_TBL_INVENTORY[NAME])) + 1
            ),2
        )
    ),
    ""
)</f>
        <v>DELL REGULAR 4 / 16</v>
      </c>
      <c r="G123" t="str" cm="1">
        <f t="array" ref="G123">IFERROR(
    INDEX(
        _TBL_INVENTORY[NAME],
        SMALL(
            IF(
                ISNUMBER(SEARCH($C123, _TBL_INVENTORY[NAME])),
                ROW(_TBL_INVENTORY[NAME]) - MIN(ROW(_TBL_INVENTORY[NAME])) + 1
            ),3
        )
    ),
    ""
)</f>
        <v>DELL REGULAR 4 / 32</v>
      </c>
      <c r="H123" t="str" cm="1">
        <f t="array" ref="H123">IFERROR(
    INDEX(
        _TBL_INVENTORY[NAME],
        SMALL(
            IF(
                ISNUMBER(SEARCH($C123, _TBL_INVENTORY[NAME])),
                ROW(_TBL_INVENTORY[NAME]) - MIN(ROW(_TBL_INVENTORY[NAME])) + 1
            ),4
        )
    ),
    ""
)</f>
        <v>HP REGULAR 4 / 16</v>
      </c>
      <c r="I123" t="str" cm="1">
        <f t="array" ref="I123">IFERROR(
    INDEX(
        _TBL_INVENTORY[NAME],
        SMALL(
            IF(
                ISNUMBER(SEARCH($C123, _TBL_INVENTORY[NAME])),
                ROW(_TBL_INVENTORY[NAME]) - MIN(ROW(_TBL_INVENTORY[NAME])) + 1
            ),5
        )
    ),
    ""
)</f>
        <v>HP REGULAR 4 / 32</v>
      </c>
      <c r="J123" t="str" cm="1">
        <f t="array" ref="J123">IFERROR(
    INDEX(
        _TBL_INVENTORY[NAME],
        SMALL(
            IF(
                ISNUMBER(SEARCH($C123, _TBL_INVENTORY[NAME])),
                ROW(_TBL_INVENTORY[NAME]) - MIN(ROW(_TBL_INVENTORY[NAME])) + 1
            ),6
        )
    ),
    ""
)</f>
        <v>CTL REGULAR 4 / 16</v>
      </c>
      <c r="K123" t="str" cm="1">
        <f t="array" ref="K123">IFERROR(
    INDEX(
        _TBL_INVENTORY[NAME],
        SMALL(
            IF(
                ISNUMBER(SEARCH($C123, _TBL_INVENTORY[NAME])),
                ROW(_TBL_INVENTORY[NAME]) - MIN(ROW(_TBL_INVENTORY[NAME])) + 1
            ),7
        )
    ),
    ""
)</f>
        <v>LENOVO REGULAR 4 / 16</v>
      </c>
      <c r="L123" t="str" cm="1">
        <f t="array" ref="L123">IFERROR(
    INDEX(
        _TBL_INVENTORY[NAME],
        SMALL(
            IF(
                ISNUMBER(SEARCH($C123, _TBL_INVENTORY[NAME])),
                ROW(_TBL_INVENTORY[NAME]) - MIN(ROW(_TBL_INVENTORY[NAME])) + 1
            ),8
        )
    ),
    ""
)</f>
        <v>LENOVO REGULAR 4 / 32</v>
      </c>
    </row>
    <row r="124" spans="5:12" x14ac:dyDescent="0.25">
      <c r="E124" t="str" cm="1">
        <f t="array" ref="E124">IFERROR(
    INDEX(
        _TBL_INVENTORY[NAME],
        SMALL(
            IF(
                ISNUMBER(SEARCH($C124, _TBL_INVENTORY[NAME])),
                ROW(_TBL_INVENTORY[NAME]) - MIN(ROW(_TBL_INVENTORY[NAME])) + 1
            ),1
        )
    ),
    ""
)</f>
        <v>DELL REGULAR 2 / 16</v>
      </c>
      <c r="F124" t="str" cm="1">
        <f t="array" ref="F124">IFERROR(
    INDEX(
        _TBL_INVENTORY[NAME],
        SMALL(
            IF(
                ISNUMBER(SEARCH($C124, _TBL_INVENTORY[NAME])),
                ROW(_TBL_INVENTORY[NAME]) - MIN(ROW(_TBL_INVENTORY[NAME])) + 1
            ),2
        )
    ),
    ""
)</f>
        <v>DELL REGULAR 4 / 16</v>
      </c>
      <c r="G124" t="str" cm="1">
        <f t="array" ref="G124">IFERROR(
    INDEX(
        _TBL_INVENTORY[NAME],
        SMALL(
            IF(
                ISNUMBER(SEARCH($C124, _TBL_INVENTORY[NAME])),
                ROW(_TBL_INVENTORY[NAME]) - MIN(ROW(_TBL_INVENTORY[NAME])) + 1
            ),3
        )
    ),
    ""
)</f>
        <v>DELL REGULAR 4 / 32</v>
      </c>
      <c r="H124" t="str" cm="1">
        <f t="array" ref="H124">IFERROR(
    INDEX(
        _TBL_INVENTORY[NAME],
        SMALL(
            IF(
                ISNUMBER(SEARCH($C124, _TBL_INVENTORY[NAME])),
                ROW(_TBL_INVENTORY[NAME]) - MIN(ROW(_TBL_INVENTORY[NAME])) + 1
            ),4
        )
    ),
    ""
)</f>
        <v>HP REGULAR 4 / 16</v>
      </c>
      <c r="I124" t="str" cm="1">
        <f t="array" ref="I124">IFERROR(
    INDEX(
        _TBL_INVENTORY[NAME],
        SMALL(
            IF(
                ISNUMBER(SEARCH($C124, _TBL_INVENTORY[NAME])),
                ROW(_TBL_INVENTORY[NAME]) - MIN(ROW(_TBL_INVENTORY[NAME])) + 1
            ),5
        )
    ),
    ""
)</f>
        <v>HP REGULAR 4 / 32</v>
      </c>
      <c r="J124" t="str" cm="1">
        <f t="array" ref="J124">IFERROR(
    INDEX(
        _TBL_INVENTORY[NAME],
        SMALL(
            IF(
                ISNUMBER(SEARCH($C124, _TBL_INVENTORY[NAME])),
                ROW(_TBL_INVENTORY[NAME]) - MIN(ROW(_TBL_INVENTORY[NAME])) + 1
            ),6
        )
    ),
    ""
)</f>
        <v>CTL REGULAR 4 / 16</v>
      </c>
      <c r="K124" t="str" cm="1">
        <f t="array" ref="K124">IFERROR(
    INDEX(
        _TBL_INVENTORY[NAME],
        SMALL(
            IF(
                ISNUMBER(SEARCH($C124, _TBL_INVENTORY[NAME])),
                ROW(_TBL_INVENTORY[NAME]) - MIN(ROW(_TBL_INVENTORY[NAME])) + 1
            ),7
        )
    ),
    ""
)</f>
        <v>LENOVO REGULAR 4 / 16</v>
      </c>
      <c r="L124" t="str" cm="1">
        <f t="array" ref="L124">IFERROR(
    INDEX(
        _TBL_INVENTORY[NAME],
        SMALL(
            IF(
                ISNUMBER(SEARCH($C124, _TBL_INVENTORY[NAME])),
                ROW(_TBL_INVENTORY[NAME]) - MIN(ROW(_TBL_INVENTORY[NAME])) + 1
            ),8
        )
    ),
    ""
)</f>
        <v>LENOVO REGULAR 4 / 32</v>
      </c>
    </row>
    <row r="125" spans="5:12" x14ac:dyDescent="0.25">
      <c r="E125" t="str" cm="1">
        <f t="array" ref="E125">IFERROR(
    INDEX(
        _TBL_INVENTORY[NAME],
        SMALL(
            IF(
                ISNUMBER(SEARCH($C125, _TBL_INVENTORY[NAME])),
                ROW(_TBL_INVENTORY[NAME]) - MIN(ROW(_TBL_INVENTORY[NAME])) + 1
            ),1
        )
    ),
    ""
)</f>
        <v>DELL REGULAR 2 / 16</v>
      </c>
      <c r="F125" t="str" cm="1">
        <f t="array" ref="F125">IFERROR(
    INDEX(
        _TBL_INVENTORY[NAME],
        SMALL(
            IF(
                ISNUMBER(SEARCH($C125, _TBL_INVENTORY[NAME])),
                ROW(_TBL_INVENTORY[NAME]) - MIN(ROW(_TBL_INVENTORY[NAME])) + 1
            ),2
        )
    ),
    ""
)</f>
        <v>DELL REGULAR 4 / 16</v>
      </c>
      <c r="G125" t="str" cm="1">
        <f t="array" ref="G125">IFERROR(
    INDEX(
        _TBL_INVENTORY[NAME],
        SMALL(
            IF(
                ISNUMBER(SEARCH($C125, _TBL_INVENTORY[NAME])),
                ROW(_TBL_INVENTORY[NAME]) - MIN(ROW(_TBL_INVENTORY[NAME])) + 1
            ),3
        )
    ),
    ""
)</f>
        <v>DELL REGULAR 4 / 32</v>
      </c>
      <c r="H125" t="str" cm="1">
        <f t="array" ref="H125">IFERROR(
    INDEX(
        _TBL_INVENTORY[NAME],
        SMALL(
            IF(
                ISNUMBER(SEARCH($C125, _TBL_INVENTORY[NAME])),
                ROW(_TBL_INVENTORY[NAME]) - MIN(ROW(_TBL_INVENTORY[NAME])) + 1
            ),4
        )
    ),
    ""
)</f>
        <v>HP REGULAR 4 / 16</v>
      </c>
      <c r="I125" t="str" cm="1">
        <f t="array" ref="I125">IFERROR(
    INDEX(
        _TBL_INVENTORY[NAME],
        SMALL(
            IF(
                ISNUMBER(SEARCH($C125, _TBL_INVENTORY[NAME])),
                ROW(_TBL_INVENTORY[NAME]) - MIN(ROW(_TBL_INVENTORY[NAME])) + 1
            ),5
        )
    ),
    ""
)</f>
        <v>HP REGULAR 4 / 32</v>
      </c>
      <c r="J125" t="str" cm="1">
        <f t="array" ref="J125">IFERROR(
    INDEX(
        _TBL_INVENTORY[NAME],
        SMALL(
            IF(
                ISNUMBER(SEARCH($C125, _TBL_INVENTORY[NAME])),
                ROW(_TBL_INVENTORY[NAME]) - MIN(ROW(_TBL_INVENTORY[NAME])) + 1
            ),6
        )
    ),
    ""
)</f>
        <v>CTL REGULAR 4 / 16</v>
      </c>
      <c r="K125" t="str" cm="1">
        <f t="array" ref="K125">IFERROR(
    INDEX(
        _TBL_INVENTORY[NAME],
        SMALL(
            IF(
                ISNUMBER(SEARCH($C125, _TBL_INVENTORY[NAME])),
                ROW(_TBL_INVENTORY[NAME]) - MIN(ROW(_TBL_INVENTORY[NAME])) + 1
            ),7
        )
    ),
    ""
)</f>
        <v>LENOVO REGULAR 4 / 16</v>
      </c>
      <c r="L125" t="str" cm="1">
        <f t="array" ref="L125">IFERROR(
    INDEX(
        _TBL_INVENTORY[NAME],
        SMALL(
            IF(
                ISNUMBER(SEARCH($C125, _TBL_INVENTORY[NAME])),
                ROW(_TBL_INVENTORY[NAME]) - MIN(ROW(_TBL_INVENTORY[NAME])) + 1
            ),8
        )
    ),
    ""
)</f>
        <v>LENOVO REGULAR 4 / 32</v>
      </c>
    </row>
    <row r="126" spans="5:12" x14ac:dyDescent="0.25">
      <c r="E126" t="str" cm="1">
        <f t="array" ref="E126">IFERROR(
    INDEX(
        _TBL_INVENTORY[NAME],
        SMALL(
            IF(
                ISNUMBER(SEARCH($C126, _TBL_INVENTORY[NAME])),
                ROW(_TBL_INVENTORY[NAME]) - MIN(ROW(_TBL_INVENTORY[NAME])) + 1
            ),1
        )
    ),
    ""
)</f>
        <v>DELL REGULAR 2 / 16</v>
      </c>
      <c r="F126" t="str" cm="1">
        <f t="array" ref="F126">IFERROR(
    INDEX(
        _TBL_INVENTORY[NAME],
        SMALL(
            IF(
                ISNUMBER(SEARCH($C126, _TBL_INVENTORY[NAME])),
                ROW(_TBL_INVENTORY[NAME]) - MIN(ROW(_TBL_INVENTORY[NAME])) + 1
            ),2
        )
    ),
    ""
)</f>
        <v>DELL REGULAR 4 / 16</v>
      </c>
      <c r="G126" t="str" cm="1">
        <f t="array" ref="G126">IFERROR(
    INDEX(
        _TBL_INVENTORY[NAME],
        SMALL(
            IF(
                ISNUMBER(SEARCH($C126, _TBL_INVENTORY[NAME])),
                ROW(_TBL_INVENTORY[NAME]) - MIN(ROW(_TBL_INVENTORY[NAME])) + 1
            ),3
        )
    ),
    ""
)</f>
        <v>DELL REGULAR 4 / 32</v>
      </c>
      <c r="H126" t="str" cm="1">
        <f t="array" ref="H126">IFERROR(
    INDEX(
        _TBL_INVENTORY[NAME],
        SMALL(
            IF(
                ISNUMBER(SEARCH($C126, _TBL_INVENTORY[NAME])),
                ROW(_TBL_INVENTORY[NAME]) - MIN(ROW(_TBL_INVENTORY[NAME])) + 1
            ),4
        )
    ),
    ""
)</f>
        <v>HP REGULAR 4 / 16</v>
      </c>
      <c r="I126" t="str" cm="1">
        <f t="array" ref="I126">IFERROR(
    INDEX(
        _TBL_INVENTORY[NAME],
        SMALL(
            IF(
                ISNUMBER(SEARCH($C126, _TBL_INVENTORY[NAME])),
                ROW(_TBL_INVENTORY[NAME]) - MIN(ROW(_TBL_INVENTORY[NAME])) + 1
            ),5
        )
    ),
    ""
)</f>
        <v>HP REGULAR 4 / 32</v>
      </c>
      <c r="J126" t="str" cm="1">
        <f t="array" ref="J126">IFERROR(
    INDEX(
        _TBL_INVENTORY[NAME],
        SMALL(
            IF(
                ISNUMBER(SEARCH($C126, _TBL_INVENTORY[NAME])),
                ROW(_TBL_INVENTORY[NAME]) - MIN(ROW(_TBL_INVENTORY[NAME])) + 1
            ),6
        )
    ),
    ""
)</f>
        <v>CTL REGULAR 4 / 16</v>
      </c>
      <c r="K126" t="str" cm="1">
        <f t="array" ref="K126">IFERROR(
    INDEX(
        _TBL_INVENTORY[NAME],
        SMALL(
            IF(
                ISNUMBER(SEARCH($C126, _TBL_INVENTORY[NAME])),
                ROW(_TBL_INVENTORY[NAME]) - MIN(ROW(_TBL_INVENTORY[NAME])) + 1
            ),7
        )
    ),
    ""
)</f>
        <v>LENOVO REGULAR 4 / 16</v>
      </c>
      <c r="L126" t="str" cm="1">
        <f t="array" ref="L126">IFERROR(
    INDEX(
        _TBL_INVENTORY[NAME],
        SMALL(
            IF(
                ISNUMBER(SEARCH($C126, _TBL_INVENTORY[NAME])),
                ROW(_TBL_INVENTORY[NAME]) - MIN(ROW(_TBL_INVENTORY[NAME])) + 1
            ),8
        )
    ),
    ""
)</f>
        <v>LENOVO REGULAR 4 / 32</v>
      </c>
    </row>
    <row r="127" spans="5:12" x14ac:dyDescent="0.25">
      <c r="E127" t="str" cm="1">
        <f t="array" ref="E127">IFERROR(
    INDEX(
        _TBL_INVENTORY[NAME],
        SMALL(
            IF(
                ISNUMBER(SEARCH($C127, _TBL_INVENTORY[NAME])),
                ROW(_TBL_INVENTORY[NAME]) - MIN(ROW(_TBL_INVENTORY[NAME])) + 1
            ),1
        )
    ),
    ""
)</f>
        <v>DELL REGULAR 2 / 16</v>
      </c>
      <c r="F127" t="str" cm="1">
        <f t="array" ref="F127">IFERROR(
    INDEX(
        _TBL_INVENTORY[NAME],
        SMALL(
            IF(
                ISNUMBER(SEARCH($C127, _TBL_INVENTORY[NAME])),
                ROW(_TBL_INVENTORY[NAME]) - MIN(ROW(_TBL_INVENTORY[NAME])) + 1
            ),2
        )
    ),
    ""
)</f>
        <v>DELL REGULAR 4 / 16</v>
      </c>
      <c r="G127" t="str" cm="1">
        <f t="array" ref="G127">IFERROR(
    INDEX(
        _TBL_INVENTORY[NAME],
        SMALL(
            IF(
                ISNUMBER(SEARCH($C127, _TBL_INVENTORY[NAME])),
                ROW(_TBL_INVENTORY[NAME]) - MIN(ROW(_TBL_INVENTORY[NAME])) + 1
            ),3
        )
    ),
    ""
)</f>
        <v>DELL REGULAR 4 / 32</v>
      </c>
      <c r="H127" t="str" cm="1">
        <f t="array" ref="H127">IFERROR(
    INDEX(
        _TBL_INVENTORY[NAME],
        SMALL(
            IF(
                ISNUMBER(SEARCH($C127, _TBL_INVENTORY[NAME])),
                ROW(_TBL_INVENTORY[NAME]) - MIN(ROW(_TBL_INVENTORY[NAME])) + 1
            ),4
        )
    ),
    ""
)</f>
        <v>HP REGULAR 4 / 16</v>
      </c>
      <c r="I127" t="str" cm="1">
        <f t="array" ref="I127">IFERROR(
    INDEX(
        _TBL_INVENTORY[NAME],
        SMALL(
            IF(
                ISNUMBER(SEARCH($C127, _TBL_INVENTORY[NAME])),
                ROW(_TBL_INVENTORY[NAME]) - MIN(ROW(_TBL_INVENTORY[NAME])) + 1
            ),5
        )
    ),
    ""
)</f>
        <v>HP REGULAR 4 / 32</v>
      </c>
      <c r="J127" t="str" cm="1">
        <f t="array" ref="J127">IFERROR(
    INDEX(
        _TBL_INVENTORY[NAME],
        SMALL(
            IF(
                ISNUMBER(SEARCH($C127, _TBL_INVENTORY[NAME])),
                ROW(_TBL_INVENTORY[NAME]) - MIN(ROW(_TBL_INVENTORY[NAME])) + 1
            ),6
        )
    ),
    ""
)</f>
        <v>CTL REGULAR 4 / 16</v>
      </c>
      <c r="K127" t="str" cm="1">
        <f t="array" ref="K127">IFERROR(
    INDEX(
        _TBL_INVENTORY[NAME],
        SMALL(
            IF(
                ISNUMBER(SEARCH($C127, _TBL_INVENTORY[NAME])),
                ROW(_TBL_INVENTORY[NAME]) - MIN(ROW(_TBL_INVENTORY[NAME])) + 1
            ),7
        )
    ),
    ""
)</f>
        <v>LENOVO REGULAR 4 / 16</v>
      </c>
      <c r="L127" t="str" cm="1">
        <f t="array" ref="L127">IFERROR(
    INDEX(
        _TBL_INVENTORY[NAME],
        SMALL(
            IF(
                ISNUMBER(SEARCH($C127, _TBL_INVENTORY[NAME])),
                ROW(_TBL_INVENTORY[NAME]) - MIN(ROW(_TBL_INVENTORY[NAME])) + 1
            ),8
        )
    ),
    ""
)</f>
        <v>LENOVO REGULAR 4 / 32</v>
      </c>
    </row>
    <row r="128" spans="5:12" x14ac:dyDescent="0.25">
      <c r="E128" t="str" cm="1">
        <f t="array" ref="E128">IFERROR(
    INDEX(
        _TBL_INVENTORY[NAME],
        SMALL(
            IF(
                ISNUMBER(SEARCH($C128, _TBL_INVENTORY[NAME])),
                ROW(_TBL_INVENTORY[NAME]) - MIN(ROW(_TBL_INVENTORY[NAME])) + 1
            ),1
        )
    ),
    ""
)</f>
        <v>DELL REGULAR 2 / 16</v>
      </c>
      <c r="F128" t="str" cm="1">
        <f t="array" ref="F128">IFERROR(
    INDEX(
        _TBL_INVENTORY[NAME],
        SMALL(
            IF(
                ISNUMBER(SEARCH($C128, _TBL_INVENTORY[NAME])),
                ROW(_TBL_INVENTORY[NAME]) - MIN(ROW(_TBL_INVENTORY[NAME])) + 1
            ),2
        )
    ),
    ""
)</f>
        <v>DELL REGULAR 4 / 16</v>
      </c>
      <c r="G128" t="str" cm="1">
        <f t="array" ref="G128">IFERROR(
    INDEX(
        _TBL_INVENTORY[NAME],
        SMALL(
            IF(
                ISNUMBER(SEARCH($C128, _TBL_INVENTORY[NAME])),
                ROW(_TBL_INVENTORY[NAME]) - MIN(ROW(_TBL_INVENTORY[NAME])) + 1
            ),3
        )
    ),
    ""
)</f>
        <v>DELL REGULAR 4 / 32</v>
      </c>
      <c r="H128" t="str" cm="1">
        <f t="array" ref="H128">IFERROR(
    INDEX(
        _TBL_INVENTORY[NAME],
        SMALL(
            IF(
                ISNUMBER(SEARCH($C128, _TBL_INVENTORY[NAME])),
                ROW(_TBL_INVENTORY[NAME]) - MIN(ROW(_TBL_INVENTORY[NAME])) + 1
            ),4
        )
    ),
    ""
)</f>
        <v>HP REGULAR 4 / 16</v>
      </c>
      <c r="I128" t="str" cm="1">
        <f t="array" ref="I128">IFERROR(
    INDEX(
        _TBL_INVENTORY[NAME],
        SMALL(
            IF(
                ISNUMBER(SEARCH($C128, _TBL_INVENTORY[NAME])),
                ROW(_TBL_INVENTORY[NAME]) - MIN(ROW(_TBL_INVENTORY[NAME])) + 1
            ),5
        )
    ),
    ""
)</f>
        <v>HP REGULAR 4 / 32</v>
      </c>
      <c r="J128" t="str" cm="1">
        <f t="array" ref="J128">IFERROR(
    INDEX(
        _TBL_INVENTORY[NAME],
        SMALL(
            IF(
                ISNUMBER(SEARCH($C128, _TBL_INVENTORY[NAME])),
                ROW(_TBL_INVENTORY[NAME]) - MIN(ROW(_TBL_INVENTORY[NAME])) + 1
            ),6
        )
    ),
    ""
)</f>
        <v>CTL REGULAR 4 / 16</v>
      </c>
      <c r="K128" t="str" cm="1">
        <f t="array" ref="K128">IFERROR(
    INDEX(
        _TBL_INVENTORY[NAME],
        SMALL(
            IF(
                ISNUMBER(SEARCH($C128, _TBL_INVENTORY[NAME])),
                ROW(_TBL_INVENTORY[NAME]) - MIN(ROW(_TBL_INVENTORY[NAME])) + 1
            ),7
        )
    ),
    ""
)</f>
        <v>LENOVO REGULAR 4 / 16</v>
      </c>
      <c r="L128" t="str" cm="1">
        <f t="array" ref="L128">IFERROR(
    INDEX(
        _TBL_INVENTORY[NAME],
        SMALL(
            IF(
                ISNUMBER(SEARCH($C128, _TBL_INVENTORY[NAME])),
                ROW(_TBL_INVENTORY[NAME]) - MIN(ROW(_TBL_INVENTORY[NAME])) + 1
            ),8
        )
    ),
    ""
)</f>
        <v>LENOVO REGULAR 4 / 32</v>
      </c>
    </row>
    <row r="129" spans="5:12" x14ac:dyDescent="0.25">
      <c r="E129" t="str" cm="1">
        <f t="array" ref="E129">IFERROR(
    INDEX(
        _TBL_INVENTORY[NAME],
        SMALL(
            IF(
                ISNUMBER(SEARCH($C129, _TBL_INVENTORY[NAME])),
                ROW(_TBL_INVENTORY[NAME]) - MIN(ROW(_TBL_INVENTORY[NAME])) + 1
            ),1
        )
    ),
    ""
)</f>
        <v>DELL REGULAR 2 / 16</v>
      </c>
      <c r="F129" t="str" cm="1">
        <f t="array" ref="F129">IFERROR(
    INDEX(
        _TBL_INVENTORY[NAME],
        SMALL(
            IF(
                ISNUMBER(SEARCH($C129, _TBL_INVENTORY[NAME])),
                ROW(_TBL_INVENTORY[NAME]) - MIN(ROW(_TBL_INVENTORY[NAME])) + 1
            ),2
        )
    ),
    ""
)</f>
        <v>DELL REGULAR 4 / 16</v>
      </c>
      <c r="G129" t="str" cm="1">
        <f t="array" ref="G129">IFERROR(
    INDEX(
        _TBL_INVENTORY[NAME],
        SMALL(
            IF(
                ISNUMBER(SEARCH($C129, _TBL_INVENTORY[NAME])),
                ROW(_TBL_INVENTORY[NAME]) - MIN(ROW(_TBL_INVENTORY[NAME])) + 1
            ),3
        )
    ),
    ""
)</f>
        <v>DELL REGULAR 4 / 32</v>
      </c>
      <c r="H129" t="str" cm="1">
        <f t="array" ref="H129">IFERROR(
    INDEX(
        _TBL_INVENTORY[NAME],
        SMALL(
            IF(
                ISNUMBER(SEARCH($C129, _TBL_INVENTORY[NAME])),
                ROW(_TBL_INVENTORY[NAME]) - MIN(ROW(_TBL_INVENTORY[NAME])) + 1
            ),4
        )
    ),
    ""
)</f>
        <v>HP REGULAR 4 / 16</v>
      </c>
      <c r="I129" t="str" cm="1">
        <f t="array" ref="I129">IFERROR(
    INDEX(
        _TBL_INVENTORY[NAME],
        SMALL(
            IF(
                ISNUMBER(SEARCH($C129, _TBL_INVENTORY[NAME])),
                ROW(_TBL_INVENTORY[NAME]) - MIN(ROW(_TBL_INVENTORY[NAME])) + 1
            ),5
        )
    ),
    ""
)</f>
        <v>HP REGULAR 4 / 32</v>
      </c>
      <c r="J129" t="str" cm="1">
        <f t="array" ref="J129">IFERROR(
    INDEX(
        _TBL_INVENTORY[NAME],
        SMALL(
            IF(
                ISNUMBER(SEARCH($C129, _TBL_INVENTORY[NAME])),
                ROW(_TBL_INVENTORY[NAME]) - MIN(ROW(_TBL_INVENTORY[NAME])) + 1
            ),6
        )
    ),
    ""
)</f>
        <v>CTL REGULAR 4 / 16</v>
      </c>
      <c r="K129" t="str" cm="1">
        <f t="array" ref="K129">IFERROR(
    INDEX(
        _TBL_INVENTORY[NAME],
        SMALL(
            IF(
                ISNUMBER(SEARCH($C129, _TBL_INVENTORY[NAME])),
                ROW(_TBL_INVENTORY[NAME]) - MIN(ROW(_TBL_INVENTORY[NAME])) + 1
            ),7
        )
    ),
    ""
)</f>
        <v>LENOVO REGULAR 4 / 16</v>
      </c>
      <c r="L129" t="str" cm="1">
        <f t="array" ref="L129">IFERROR(
    INDEX(
        _TBL_INVENTORY[NAME],
        SMALL(
            IF(
                ISNUMBER(SEARCH($C129, _TBL_INVENTORY[NAME])),
                ROW(_TBL_INVENTORY[NAME]) - MIN(ROW(_TBL_INVENTORY[NAME])) + 1
            ),8
        )
    ),
    ""
)</f>
        <v>LENOVO REGULAR 4 / 32</v>
      </c>
    </row>
    <row r="130" spans="5:12" x14ac:dyDescent="0.25">
      <c r="E130" t="str" cm="1">
        <f t="array" ref="E130">IFERROR(
    INDEX(
        _TBL_INVENTORY[NAME],
        SMALL(
            IF(
                ISNUMBER(SEARCH($C130, _TBL_INVENTORY[NAME])),
                ROW(_TBL_INVENTORY[NAME]) - MIN(ROW(_TBL_INVENTORY[NAME])) + 1
            ),1
        )
    ),
    ""
)</f>
        <v>DELL REGULAR 2 / 16</v>
      </c>
      <c r="F130" t="str" cm="1">
        <f t="array" ref="F130">IFERROR(
    INDEX(
        _TBL_INVENTORY[NAME],
        SMALL(
            IF(
                ISNUMBER(SEARCH($C130, _TBL_INVENTORY[NAME])),
                ROW(_TBL_INVENTORY[NAME]) - MIN(ROW(_TBL_INVENTORY[NAME])) + 1
            ),2
        )
    ),
    ""
)</f>
        <v>DELL REGULAR 4 / 16</v>
      </c>
      <c r="G130" t="str" cm="1">
        <f t="array" ref="G130">IFERROR(
    INDEX(
        _TBL_INVENTORY[NAME],
        SMALL(
            IF(
                ISNUMBER(SEARCH($C130, _TBL_INVENTORY[NAME])),
                ROW(_TBL_INVENTORY[NAME]) - MIN(ROW(_TBL_INVENTORY[NAME])) + 1
            ),3
        )
    ),
    ""
)</f>
        <v>DELL REGULAR 4 / 32</v>
      </c>
      <c r="H130" t="str" cm="1">
        <f t="array" ref="H130">IFERROR(
    INDEX(
        _TBL_INVENTORY[NAME],
        SMALL(
            IF(
                ISNUMBER(SEARCH($C130, _TBL_INVENTORY[NAME])),
                ROW(_TBL_INVENTORY[NAME]) - MIN(ROW(_TBL_INVENTORY[NAME])) + 1
            ),4
        )
    ),
    ""
)</f>
        <v>HP REGULAR 4 / 16</v>
      </c>
      <c r="I130" t="str" cm="1">
        <f t="array" ref="I130">IFERROR(
    INDEX(
        _TBL_INVENTORY[NAME],
        SMALL(
            IF(
                ISNUMBER(SEARCH($C130, _TBL_INVENTORY[NAME])),
                ROW(_TBL_INVENTORY[NAME]) - MIN(ROW(_TBL_INVENTORY[NAME])) + 1
            ),5
        )
    ),
    ""
)</f>
        <v>HP REGULAR 4 / 32</v>
      </c>
      <c r="J130" t="str" cm="1">
        <f t="array" ref="J130">IFERROR(
    INDEX(
        _TBL_INVENTORY[NAME],
        SMALL(
            IF(
                ISNUMBER(SEARCH($C130, _TBL_INVENTORY[NAME])),
                ROW(_TBL_INVENTORY[NAME]) - MIN(ROW(_TBL_INVENTORY[NAME])) + 1
            ),6
        )
    ),
    ""
)</f>
        <v>CTL REGULAR 4 / 16</v>
      </c>
      <c r="K130" t="str" cm="1">
        <f t="array" ref="K130">IFERROR(
    INDEX(
        _TBL_INVENTORY[NAME],
        SMALL(
            IF(
                ISNUMBER(SEARCH($C130, _TBL_INVENTORY[NAME])),
                ROW(_TBL_INVENTORY[NAME]) - MIN(ROW(_TBL_INVENTORY[NAME])) + 1
            ),7
        )
    ),
    ""
)</f>
        <v>LENOVO REGULAR 4 / 16</v>
      </c>
      <c r="L130" t="str" cm="1">
        <f t="array" ref="L130">IFERROR(
    INDEX(
        _TBL_INVENTORY[NAME],
        SMALL(
            IF(
                ISNUMBER(SEARCH($C130, _TBL_INVENTORY[NAME])),
                ROW(_TBL_INVENTORY[NAME]) - MIN(ROW(_TBL_INVENTORY[NAME])) + 1
            ),8
        )
    ),
    ""
)</f>
        <v>LENOVO REGULAR 4 / 32</v>
      </c>
    </row>
    <row r="131" spans="5:12" x14ac:dyDescent="0.25">
      <c r="E131" t="str" cm="1">
        <f t="array" ref="E131">IFERROR(
    INDEX(
        _TBL_INVENTORY[NAME],
        SMALL(
            IF(
                ISNUMBER(SEARCH($C131, _TBL_INVENTORY[NAME])),
                ROW(_TBL_INVENTORY[NAME]) - MIN(ROW(_TBL_INVENTORY[NAME])) + 1
            ),1
        )
    ),
    ""
)</f>
        <v>DELL REGULAR 2 / 16</v>
      </c>
      <c r="F131" t="str" cm="1">
        <f t="array" ref="F131">IFERROR(
    INDEX(
        _TBL_INVENTORY[NAME],
        SMALL(
            IF(
                ISNUMBER(SEARCH($C131, _TBL_INVENTORY[NAME])),
                ROW(_TBL_INVENTORY[NAME]) - MIN(ROW(_TBL_INVENTORY[NAME])) + 1
            ),2
        )
    ),
    ""
)</f>
        <v>DELL REGULAR 4 / 16</v>
      </c>
      <c r="G131" t="str" cm="1">
        <f t="array" ref="G131">IFERROR(
    INDEX(
        _TBL_INVENTORY[NAME],
        SMALL(
            IF(
                ISNUMBER(SEARCH($C131, _TBL_INVENTORY[NAME])),
                ROW(_TBL_INVENTORY[NAME]) - MIN(ROW(_TBL_INVENTORY[NAME])) + 1
            ),3
        )
    ),
    ""
)</f>
        <v>DELL REGULAR 4 / 32</v>
      </c>
      <c r="H131" t="str" cm="1">
        <f t="array" ref="H131">IFERROR(
    INDEX(
        _TBL_INVENTORY[NAME],
        SMALL(
            IF(
                ISNUMBER(SEARCH($C131, _TBL_INVENTORY[NAME])),
                ROW(_TBL_INVENTORY[NAME]) - MIN(ROW(_TBL_INVENTORY[NAME])) + 1
            ),4
        )
    ),
    ""
)</f>
        <v>HP REGULAR 4 / 16</v>
      </c>
      <c r="I131" t="str" cm="1">
        <f t="array" ref="I131">IFERROR(
    INDEX(
        _TBL_INVENTORY[NAME],
        SMALL(
            IF(
                ISNUMBER(SEARCH($C131, _TBL_INVENTORY[NAME])),
                ROW(_TBL_INVENTORY[NAME]) - MIN(ROW(_TBL_INVENTORY[NAME])) + 1
            ),5
        )
    ),
    ""
)</f>
        <v>HP REGULAR 4 / 32</v>
      </c>
      <c r="J131" t="str" cm="1">
        <f t="array" ref="J131">IFERROR(
    INDEX(
        _TBL_INVENTORY[NAME],
        SMALL(
            IF(
                ISNUMBER(SEARCH($C131, _TBL_INVENTORY[NAME])),
                ROW(_TBL_INVENTORY[NAME]) - MIN(ROW(_TBL_INVENTORY[NAME])) + 1
            ),6
        )
    ),
    ""
)</f>
        <v>CTL REGULAR 4 / 16</v>
      </c>
      <c r="K131" t="str" cm="1">
        <f t="array" ref="K131">IFERROR(
    INDEX(
        _TBL_INVENTORY[NAME],
        SMALL(
            IF(
                ISNUMBER(SEARCH($C131, _TBL_INVENTORY[NAME])),
                ROW(_TBL_INVENTORY[NAME]) - MIN(ROW(_TBL_INVENTORY[NAME])) + 1
            ),7
        )
    ),
    ""
)</f>
        <v>LENOVO REGULAR 4 / 16</v>
      </c>
      <c r="L131" t="str" cm="1">
        <f t="array" ref="L131">IFERROR(
    INDEX(
        _TBL_INVENTORY[NAME],
        SMALL(
            IF(
                ISNUMBER(SEARCH($C131, _TBL_INVENTORY[NAME])),
                ROW(_TBL_INVENTORY[NAME]) - MIN(ROW(_TBL_INVENTORY[NAME])) + 1
            ),8
        )
    ),
    ""
)</f>
        <v>LENOVO REGULAR 4 / 32</v>
      </c>
    </row>
    <row r="132" spans="5:12" x14ac:dyDescent="0.25">
      <c r="E132" t="str" cm="1">
        <f t="array" ref="E132">IFERROR(
    INDEX(
        _TBL_INVENTORY[NAME],
        SMALL(
            IF(
                ISNUMBER(SEARCH($C132, _TBL_INVENTORY[NAME])),
                ROW(_TBL_INVENTORY[NAME]) - MIN(ROW(_TBL_INVENTORY[NAME])) + 1
            ),1
        )
    ),
    ""
)</f>
        <v>DELL REGULAR 2 / 16</v>
      </c>
      <c r="F132" t="str" cm="1">
        <f t="array" ref="F132">IFERROR(
    INDEX(
        _TBL_INVENTORY[NAME],
        SMALL(
            IF(
                ISNUMBER(SEARCH($C132, _TBL_INVENTORY[NAME])),
                ROW(_TBL_INVENTORY[NAME]) - MIN(ROW(_TBL_INVENTORY[NAME])) + 1
            ),2
        )
    ),
    ""
)</f>
        <v>DELL REGULAR 4 / 16</v>
      </c>
      <c r="G132" t="str" cm="1">
        <f t="array" ref="G132">IFERROR(
    INDEX(
        _TBL_INVENTORY[NAME],
        SMALL(
            IF(
                ISNUMBER(SEARCH($C132, _TBL_INVENTORY[NAME])),
                ROW(_TBL_INVENTORY[NAME]) - MIN(ROW(_TBL_INVENTORY[NAME])) + 1
            ),3
        )
    ),
    ""
)</f>
        <v>DELL REGULAR 4 / 32</v>
      </c>
      <c r="H132" t="str" cm="1">
        <f t="array" ref="H132">IFERROR(
    INDEX(
        _TBL_INVENTORY[NAME],
        SMALL(
            IF(
                ISNUMBER(SEARCH($C132, _TBL_INVENTORY[NAME])),
                ROW(_TBL_INVENTORY[NAME]) - MIN(ROW(_TBL_INVENTORY[NAME])) + 1
            ),4
        )
    ),
    ""
)</f>
        <v>HP REGULAR 4 / 16</v>
      </c>
      <c r="I132" t="str" cm="1">
        <f t="array" ref="I132">IFERROR(
    INDEX(
        _TBL_INVENTORY[NAME],
        SMALL(
            IF(
                ISNUMBER(SEARCH($C132, _TBL_INVENTORY[NAME])),
                ROW(_TBL_INVENTORY[NAME]) - MIN(ROW(_TBL_INVENTORY[NAME])) + 1
            ),5
        )
    ),
    ""
)</f>
        <v>HP REGULAR 4 / 32</v>
      </c>
      <c r="J132" t="str" cm="1">
        <f t="array" ref="J132">IFERROR(
    INDEX(
        _TBL_INVENTORY[NAME],
        SMALL(
            IF(
                ISNUMBER(SEARCH($C132, _TBL_INVENTORY[NAME])),
                ROW(_TBL_INVENTORY[NAME]) - MIN(ROW(_TBL_INVENTORY[NAME])) + 1
            ),6
        )
    ),
    ""
)</f>
        <v>CTL REGULAR 4 / 16</v>
      </c>
      <c r="K132" t="str" cm="1">
        <f t="array" ref="K132">IFERROR(
    INDEX(
        _TBL_INVENTORY[NAME],
        SMALL(
            IF(
                ISNUMBER(SEARCH($C132, _TBL_INVENTORY[NAME])),
                ROW(_TBL_INVENTORY[NAME]) - MIN(ROW(_TBL_INVENTORY[NAME])) + 1
            ),7
        )
    ),
    ""
)</f>
        <v>LENOVO REGULAR 4 / 16</v>
      </c>
      <c r="L132" t="str" cm="1">
        <f t="array" ref="L132">IFERROR(
    INDEX(
        _TBL_INVENTORY[NAME],
        SMALL(
            IF(
                ISNUMBER(SEARCH($C132, _TBL_INVENTORY[NAME])),
                ROW(_TBL_INVENTORY[NAME]) - MIN(ROW(_TBL_INVENTORY[NAME])) + 1
            ),8
        )
    ),
    ""
)</f>
        <v>LENOVO REGULAR 4 / 32</v>
      </c>
    </row>
    <row r="133" spans="5:12" x14ac:dyDescent="0.25">
      <c r="E133" t="str" cm="1">
        <f t="array" ref="E133">IFERROR(
    INDEX(
        _TBL_INVENTORY[NAME],
        SMALL(
            IF(
                ISNUMBER(SEARCH($C133, _TBL_INVENTORY[NAME])),
                ROW(_TBL_INVENTORY[NAME]) - MIN(ROW(_TBL_INVENTORY[NAME])) + 1
            ),1
        )
    ),
    ""
)</f>
        <v>DELL REGULAR 2 / 16</v>
      </c>
      <c r="F133" t="str" cm="1">
        <f t="array" ref="F133">IFERROR(
    INDEX(
        _TBL_INVENTORY[NAME],
        SMALL(
            IF(
                ISNUMBER(SEARCH($C133, _TBL_INVENTORY[NAME])),
                ROW(_TBL_INVENTORY[NAME]) - MIN(ROW(_TBL_INVENTORY[NAME])) + 1
            ),2
        )
    ),
    ""
)</f>
        <v>DELL REGULAR 4 / 16</v>
      </c>
      <c r="G133" t="str" cm="1">
        <f t="array" ref="G133">IFERROR(
    INDEX(
        _TBL_INVENTORY[NAME],
        SMALL(
            IF(
                ISNUMBER(SEARCH($C133, _TBL_INVENTORY[NAME])),
                ROW(_TBL_INVENTORY[NAME]) - MIN(ROW(_TBL_INVENTORY[NAME])) + 1
            ),3
        )
    ),
    ""
)</f>
        <v>DELL REGULAR 4 / 32</v>
      </c>
      <c r="H133" t="str" cm="1">
        <f t="array" ref="H133">IFERROR(
    INDEX(
        _TBL_INVENTORY[NAME],
        SMALL(
            IF(
                ISNUMBER(SEARCH($C133, _TBL_INVENTORY[NAME])),
                ROW(_TBL_INVENTORY[NAME]) - MIN(ROW(_TBL_INVENTORY[NAME])) + 1
            ),4
        )
    ),
    ""
)</f>
        <v>HP REGULAR 4 / 16</v>
      </c>
      <c r="I133" t="str" cm="1">
        <f t="array" ref="I133">IFERROR(
    INDEX(
        _TBL_INVENTORY[NAME],
        SMALL(
            IF(
                ISNUMBER(SEARCH($C133, _TBL_INVENTORY[NAME])),
                ROW(_TBL_INVENTORY[NAME]) - MIN(ROW(_TBL_INVENTORY[NAME])) + 1
            ),5
        )
    ),
    ""
)</f>
        <v>HP REGULAR 4 / 32</v>
      </c>
      <c r="J133" t="str" cm="1">
        <f t="array" ref="J133">IFERROR(
    INDEX(
        _TBL_INVENTORY[NAME],
        SMALL(
            IF(
                ISNUMBER(SEARCH($C133, _TBL_INVENTORY[NAME])),
                ROW(_TBL_INVENTORY[NAME]) - MIN(ROW(_TBL_INVENTORY[NAME])) + 1
            ),6
        )
    ),
    ""
)</f>
        <v>CTL REGULAR 4 / 16</v>
      </c>
      <c r="K133" t="str" cm="1">
        <f t="array" ref="K133">IFERROR(
    INDEX(
        _TBL_INVENTORY[NAME],
        SMALL(
            IF(
                ISNUMBER(SEARCH($C133, _TBL_INVENTORY[NAME])),
                ROW(_TBL_INVENTORY[NAME]) - MIN(ROW(_TBL_INVENTORY[NAME])) + 1
            ),7
        )
    ),
    ""
)</f>
        <v>LENOVO REGULAR 4 / 16</v>
      </c>
      <c r="L133" t="str" cm="1">
        <f t="array" ref="L133">IFERROR(
    INDEX(
        _TBL_INVENTORY[NAME],
        SMALL(
            IF(
                ISNUMBER(SEARCH($C133, _TBL_INVENTORY[NAME])),
                ROW(_TBL_INVENTORY[NAME]) - MIN(ROW(_TBL_INVENTORY[NAME])) + 1
            ),8
        )
    ),
    ""
)</f>
        <v>LENOVO REGULAR 4 / 32</v>
      </c>
    </row>
    <row r="134" spans="5:12" x14ac:dyDescent="0.25">
      <c r="E134" t="str" cm="1">
        <f t="array" ref="E134">IFERROR(
    INDEX(
        _TBL_INVENTORY[NAME],
        SMALL(
            IF(
                ISNUMBER(SEARCH($C134, _TBL_INVENTORY[NAME])),
                ROW(_TBL_INVENTORY[NAME]) - MIN(ROW(_TBL_INVENTORY[NAME])) + 1
            ),1
        )
    ),
    ""
)</f>
        <v>DELL REGULAR 2 / 16</v>
      </c>
      <c r="F134" t="str" cm="1">
        <f t="array" ref="F134">IFERROR(
    INDEX(
        _TBL_INVENTORY[NAME],
        SMALL(
            IF(
                ISNUMBER(SEARCH($C134, _TBL_INVENTORY[NAME])),
                ROW(_TBL_INVENTORY[NAME]) - MIN(ROW(_TBL_INVENTORY[NAME])) + 1
            ),2
        )
    ),
    ""
)</f>
        <v>DELL REGULAR 4 / 16</v>
      </c>
      <c r="G134" t="str" cm="1">
        <f t="array" ref="G134">IFERROR(
    INDEX(
        _TBL_INVENTORY[NAME],
        SMALL(
            IF(
                ISNUMBER(SEARCH($C134, _TBL_INVENTORY[NAME])),
                ROW(_TBL_INVENTORY[NAME]) - MIN(ROW(_TBL_INVENTORY[NAME])) + 1
            ),3
        )
    ),
    ""
)</f>
        <v>DELL REGULAR 4 / 32</v>
      </c>
      <c r="H134" t="str" cm="1">
        <f t="array" ref="H134">IFERROR(
    INDEX(
        _TBL_INVENTORY[NAME],
        SMALL(
            IF(
                ISNUMBER(SEARCH($C134, _TBL_INVENTORY[NAME])),
                ROW(_TBL_INVENTORY[NAME]) - MIN(ROW(_TBL_INVENTORY[NAME])) + 1
            ),4
        )
    ),
    ""
)</f>
        <v>HP REGULAR 4 / 16</v>
      </c>
      <c r="I134" t="str" cm="1">
        <f t="array" ref="I134">IFERROR(
    INDEX(
        _TBL_INVENTORY[NAME],
        SMALL(
            IF(
                ISNUMBER(SEARCH($C134, _TBL_INVENTORY[NAME])),
                ROW(_TBL_INVENTORY[NAME]) - MIN(ROW(_TBL_INVENTORY[NAME])) + 1
            ),5
        )
    ),
    ""
)</f>
        <v>HP REGULAR 4 / 32</v>
      </c>
      <c r="J134" t="str" cm="1">
        <f t="array" ref="J134">IFERROR(
    INDEX(
        _TBL_INVENTORY[NAME],
        SMALL(
            IF(
                ISNUMBER(SEARCH($C134, _TBL_INVENTORY[NAME])),
                ROW(_TBL_INVENTORY[NAME]) - MIN(ROW(_TBL_INVENTORY[NAME])) + 1
            ),6
        )
    ),
    ""
)</f>
        <v>CTL REGULAR 4 / 16</v>
      </c>
      <c r="K134" t="str" cm="1">
        <f t="array" ref="K134">IFERROR(
    INDEX(
        _TBL_INVENTORY[NAME],
        SMALL(
            IF(
                ISNUMBER(SEARCH($C134, _TBL_INVENTORY[NAME])),
                ROW(_TBL_INVENTORY[NAME]) - MIN(ROW(_TBL_INVENTORY[NAME])) + 1
            ),7
        )
    ),
    ""
)</f>
        <v>LENOVO REGULAR 4 / 16</v>
      </c>
      <c r="L134" t="str" cm="1">
        <f t="array" ref="L134">IFERROR(
    INDEX(
        _TBL_INVENTORY[NAME],
        SMALL(
            IF(
                ISNUMBER(SEARCH($C134, _TBL_INVENTORY[NAME])),
                ROW(_TBL_INVENTORY[NAME]) - MIN(ROW(_TBL_INVENTORY[NAME])) + 1
            ),8
        )
    ),
    ""
)</f>
        <v>LENOVO REGULAR 4 / 32</v>
      </c>
    </row>
    <row r="135" spans="5:12" x14ac:dyDescent="0.25">
      <c r="E135" t="str" cm="1">
        <f t="array" ref="E135">IFERROR(
    INDEX(
        _TBL_INVENTORY[NAME],
        SMALL(
            IF(
                ISNUMBER(SEARCH($C135, _TBL_INVENTORY[NAME])),
                ROW(_TBL_INVENTORY[NAME]) - MIN(ROW(_TBL_INVENTORY[NAME])) + 1
            ),1
        )
    ),
    ""
)</f>
        <v>DELL REGULAR 2 / 16</v>
      </c>
      <c r="F135" t="str" cm="1">
        <f t="array" ref="F135">IFERROR(
    INDEX(
        _TBL_INVENTORY[NAME],
        SMALL(
            IF(
                ISNUMBER(SEARCH($C135, _TBL_INVENTORY[NAME])),
                ROW(_TBL_INVENTORY[NAME]) - MIN(ROW(_TBL_INVENTORY[NAME])) + 1
            ),2
        )
    ),
    ""
)</f>
        <v>DELL REGULAR 4 / 16</v>
      </c>
      <c r="G135" t="str" cm="1">
        <f t="array" ref="G135">IFERROR(
    INDEX(
        _TBL_INVENTORY[NAME],
        SMALL(
            IF(
                ISNUMBER(SEARCH($C135, _TBL_INVENTORY[NAME])),
                ROW(_TBL_INVENTORY[NAME]) - MIN(ROW(_TBL_INVENTORY[NAME])) + 1
            ),3
        )
    ),
    ""
)</f>
        <v>DELL REGULAR 4 / 32</v>
      </c>
      <c r="H135" t="str" cm="1">
        <f t="array" ref="H135">IFERROR(
    INDEX(
        _TBL_INVENTORY[NAME],
        SMALL(
            IF(
                ISNUMBER(SEARCH($C135, _TBL_INVENTORY[NAME])),
                ROW(_TBL_INVENTORY[NAME]) - MIN(ROW(_TBL_INVENTORY[NAME])) + 1
            ),4
        )
    ),
    ""
)</f>
        <v>HP REGULAR 4 / 16</v>
      </c>
      <c r="I135" t="str" cm="1">
        <f t="array" ref="I135">IFERROR(
    INDEX(
        _TBL_INVENTORY[NAME],
        SMALL(
            IF(
                ISNUMBER(SEARCH($C135, _TBL_INVENTORY[NAME])),
                ROW(_TBL_INVENTORY[NAME]) - MIN(ROW(_TBL_INVENTORY[NAME])) + 1
            ),5
        )
    ),
    ""
)</f>
        <v>HP REGULAR 4 / 32</v>
      </c>
      <c r="J135" t="str" cm="1">
        <f t="array" ref="J135">IFERROR(
    INDEX(
        _TBL_INVENTORY[NAME],
        SMALL(
            IF(
                ISNUMBER(SEARCH($C135, _TBL_INVENTORY[NAME])),
                ROW(_TBL_INVENTORY[NAME]) - MIN(ROW(_TBL_INVENTORY[NAME])) + 1
            ),6
        )
    ),
    ""
)</f>
        <v>CTL REGULAR 4 / 16</v>
      </c>
      <c r="K135" t="str" cm="1">
        <f t="array" ref="K135">IFERROR(
    INDEX(
        _TBL_INVENTORY[NAME],
        SMALL(
            IF(
                ISNUMBER(SEARCH($C135, _TBL_INVENTORY[NAME])),
                ROW(_TBL_INVENTORY[NAME]) - MIN(ROW(_TBL_INVENTORY[NAME])) + 1
            ),7
        )
    ),
    ""
)</f>
        <v>LENOVO REGULAR 4 / 16</v>
      </c>
      <c r="L135" t="str" cm="1">
        <f t="array" ref="L135">IFERROR(
    INDEX(
        _TBL_INVENTORY[NAME],
        SMALL(
            IF(
                ISNUMBER(SEARCH($C135, _TBL_INVENTORY[NAME])),
                ROW(_TBL_INVENTORY[NAME]) - MIN(ROW(_TBL_INVENTORY[NAME])) + 1
            ),8
        )
    ),
    ""
)</f>
        <v>LENOVO REGULAR 4 / 32</v>
      </c>
    </row>
    <row r="136" spans="5:12" x14ac:dyDescent="0.25">
      <c r="E136" t="str" cm="1">
        <f t="array" ref="E136">IFERROR(
    INDEX(
        _TBL_INVENTORY[NAME],
        SMALL(
            IF(
                ISNUMBER(SEARCH($C136, _TBL_INVENTORY[NAME])),
                ROW(_TBL_INVENTORY[NAME]) - MIN(ROW(_TBL_INVENTORY[NAME])) + 1
            ),1
        )
    ),
    ""
)</f>
        <v>DELL REGULAR 2 / 16</v>
      </c>
      <c r="F136" t="str" cm="1">
        <f t="array" ref="F136">IFERROR(
    INDEX(
        _TBL_INVENTORY[NAME],
        SMALL(
            IF(
                ISNUMBER(SEARCH($C136, _TBL_INVENTORY[NAME])),
                ROW(_TBL_INVENTORY[NAME]) - MIN(ROW(_TBL_INVENTORY[NAME])) + 1
            ),2
        )
    ),
    ""
)</f>
        <v>DELL REGULAR 4 / 16</v>
      </c>
      <c r="G136" t="str" cm="1">
        <f t="array" ref="G136">IFERROR(
    INDEX(
        _TBL_INVENTORY[NAME],
        SMALL(
            IF(
                ISNUMBER(SEARCH($C136, _TBL_INVENTORY[NAME])),
                ROW(_TBL_INVENTORY[NAME]) - MIN(ROW(_TBL_INVENTORY[NAME])) + 1
            ),3
        )
    ),
    ""
)</f>
        <v>DELL REGULAR 4 / 32</v>
      </c>
      <c r="H136" t="str" cm="1">
        <f t="array" ref="H136">IFERROR(
    INDEX(
        _TBL_INVENTORY[NAME],
        SMALL(
            IF(
                ISNUMBER(SEARCH($C136, _TBL_INVENTORY[NAME])),
                ROW(_TBL_INVENTORY[NAME]) - MIN(ROW(_TBL_INVENTORY[NAME])) + 1
            ),4
        )
    ),
    ""
)</f>
        <v>HP REGULAR 4 / 16</v>
      </c>
      <c r="I136" t="str" cm="1">
        <f t="array" ref="I136">IFERROR(
    INDEX(
        _TBL_INVENTORY[NAME],
        SMALL(
            IF(
                ISNUMBER(SEARCH($C136, _TBL_INVENTORY[NAME])),
                ROW(_TBL_INVENTORY[NAME]) - MIN(ROW(_TBL_INVENTORY[NAME])) + 1
            ),5
        )
    ),
    ""
)</f>
        <v>HP REGULAR 4 / 32</v>
      </c>
      <c r="J136" t="str" cm="1">
        <f t="array" ref="J136">IFERROR(
    INDEX(
        _TBL_INVENTORY[NAME],
        SMALL(
            IF(
                ISNUMBER(SEARCH($C136, _TBL_INVENTORY[NAME])),
                ROW(_TBL_INVENTORY[NAME]) - MIN(ROW(_TBL_INVENTORY[NAME])) + 1
            ),6
        )
    ),
    ""
)</f>
        <v>CTL REGULAR 4 / 16</v>
      </c>
      <c r="K136" t="str" cm="1">
        <f t="array" ref="K136">IFERROR(
    INDEX(
        _TBL_INVENTORY[NAME],
        SMALL(
            IF(
                ISNUMBER(SEARCH($C136, _TBL_INVENTORY[NAME])),
                ROW(_TBL_INVENTORY[NAME]) - MIN(ROW(_TBL_INVENTORY[NAME])) + 1
            ),7
        )
    ),
    ""
)</f>
        <v>LENOVO REGULAR 4 / 16</v>
      </c>
      <c r="L136" t="str" cm="1">
        <f t="array" ref="L136">IFERROR(
    INDEX(
        _TBL_INVENTORY[NAME],
        SMALL(
            IF(
                ISNUMBER(SEARCH($C136, _TBL_INVENTORY[NAME])),
                ROW(_TBL_INVENTORY[NAME]) - MIN(ROW(_TBL_INVENTORY[NAME])) + 1
            ),8
        )
    ),
    ""
)</f>
        <v>LENOVO REGULAR 4 / 32</v>
      </c>
    </row>
    <row r="137" spans="5:12" x14ac:dyDescent="0.25">
      <c r="E137" t="str" cm="1">
        <f t="array" ref="E137">IFERROR(
    INDEX(
        _TBL_INVENTORY[NAME],
        SMALL(
            IF(
                ISNUMBER(SEARCH($C137, _TBL_INVENTORY[NAME])),
                ROW(_TBL_INVENTORY[NAME]) - MIN(ROW(_TBL_INVENTORY[NAME])) + 1
            ),1
        )
    ),
    ""
)</f>
        <v>DELL REGULAR 2 / 16</v>
      </c>
      <c r="F137" t="str" cm="1">
        <f t="array" ref="F137">IFERROR(
    INDEX(
        _TBL_INVENTORY[NAME],
        SMALL(
            IF(
                ISNUMBER(SEARCH($C137, _TBL_INVENTORY[NAME])),
                ROW(_TBL_INVENTORY[NAME]) - MIN(ROW(_TBL_INVENTORY[NAME])) + 1
            ),2
        )
    ),
    ""
)</f>
        <v>DELL REGULAR 4 / 16</v>
      </c>
      <c r="G137" t="str" cm="1">
        <f t="array" ref="G137">IFERROR(
    INDEX(
        _TBL_INVENTORY[NAME],
        SMALL(
            IF(
                ISNUMBER(SEARCH($C137, _TBL_INVENTORY[NAME])),
                ROW(_TBL_INVENTORY[NAME]) - MIN(ROW(_TBL_INVENTORY[NAME])) + 1
            ),3
        )
    ),
    ""
)</f>
        <v>DELL REGULAR 4 / 32</v>
      </c>
      <c r="H137" t="str" cm="1">
        <f t="array" ref="H137">IFERROR(
    INDEX(
        _TBL_INVENTORY[NAME],
        SMALL(
            IF(
                ISNUMBER(SEARCH($C137, _TBL_INVENTORY[NAME])),
                ROW(_TBL_INVENTORY[NAME]) - MIN(ROW(_TBL_INVENTORY[NAME])) + 1
            ),4
        )
    ),
    ""
)</f>
        <v>HP REGULAR 4 / 16</v>
      </c>
      <c r="I137" t="str" cm="1">
        <f t="array" ref="I137">IFERROR(
    INDEX(
        _TBL_INVENTORY[NAME],
        SMALL(
            IF(
                ISNUMBER(SEARCH($C137, _TBL_INVENTORY[NAME])),
                ROW(_TBL_INVENTORY[NAME]) - MIN(ROW(_TBL_INVENTORY[NAME])) + 1
            ),5
        )
    ),
    ""
)</f>
        <v>HP REGULAR 4 / 32</v>
      </c>
      <c r="J137" t="str" cm="1">
        <f t="array" ref="J137">IFERROR(
    INDEX(
        _TBL_INVENTORY[NAME],
        SMALL(
            IF(
                ISNUMBER(SEARCH($C137, _TBL_INVENTORY[NAME])),
                ROW(_TBL_INVENTORY[NAME]) - MIN(ROW(_TBL_INVENTORY[NAME])) + 1
            ),6
        )
    ),
    ""
)</f>
        <v>CTL REGULAR 4 / 16</v>
      </c>
      <c r="K137" t="str" cm="1">
        <f t="array" ref="K137">IFERROR(
    INDEX(
        _TBL_INVENTORY[NAME],
        SMALL(
            IF(
                ISNUMBER(SEARCH($C137, _TBL_INVENTORY[NAME])),
                ROW(_TBL_INVENTORY[NAME]) - MIN(ROW(_TBL_INVENTORY[NAME])) + 1
            ),7
        )
    ),
    ""
)</f>
        <v>LENOVO REGULAR 4 / 16</v>
      </c>
      <c r="L137" t="str" cm="1">
        <f t="array" ref="L137">IFERROR(
    INDEX(
        _TBL_INVENTORY[NAME],
        SMALL(
            IF(
                ISNUMBER(SEARCH($C137, _TBL_INVENTORY[NAME])),
                ROW(_TBL_INVENTORY[NAME]) - MIN(ROW(_TBL_INVENTORY[NAME])) + 1
            ),8
        )
    ),
    ""
)</f>
        <v>LENOVO REGULAR 4 / 32</v>
      </c>
    </row>
    <row r="138" spans="5:12" x14ac:dyDescent="0.25">
      <c r="E138" t="str" cm="1">
        <f t="array" ref="E138">IFERROR(
    INDEX(
        _TBL_INVENTORY[NAME],
        SMALL(
            IF(
                ISNUMBER(SEARCH($C138, _TBL_INVENTORY[NAME])),
                ROW(_TBL_INVENTORY[NAME]) - MIN(ROW(_TBL_INVENTORY[NAME])) + 1
            ),1
        )
    ),
    ""
)</f>
        <v>DELL REGULAR 2 / 16</v>
      </c>
      <c r="F138" t="str" cm="1">
        <f t="array" ref="F138">IFERROR(
    INDEX(
        _TBL_INVENTORY[NAME],
        SMALL(
            IF(
                ISNUMBER(SEARCH($C138, _TBL_INVENTORY[NAME])),
                ROW(_TBL_INVENTORY[NAME]) - MIN(ROW(_TBL_INVENTORY[NAME])) + 1
            ),2
        )
    ),
    ""
)</f>
        <v>DELL REGULAR 4 / 16</v>
      </c>
      <c r="G138" t="str" cm="1">
        <f t="array" ref="G138">IFERROR(
    INDEX(
        _TBL_INVENTORY[NAME],
        SMALL(
            IF(
                ISNUMBER(SEARCH($C138, _TBL_INVENTORY[NAME])),
                ROW(_TBL_INVENTORY[NAME]) - MIN(ROW(_TBL_INVENTORY[NAME])) + 1
            ),3
        )
    ),
    ""
)</f>
        <v>DELL REGULAR 4 / 32</v>
      </c>
      <c r="H138" t="str" cm="1">
        <f t="array" ref="H138">IFERROR(
    INDEX(
        _TBL_INVENTORY[NAME],
        SMALL(
            IF(
                ISNUMBER(SEARCH($C138, _TBL_INVENTORY[NAME])),
                ROW(_TBL_INVENTORY[NAME]) - MIN(ROW(_TBL_INVENTORY[NAME])) + 1
            ),4
        )
    ),
    ""
)</f>
        <v>HP REGULAR 4 / 16</v>
      </c>
      <c r="I138" t="str" cm="1">
        <f t="array" ref="I138">IFERROR(
    INDEX(
        _TBL_INVENTORY[NAME],
        SMALL(
            IF(
                ISNUMBER(SEARCH($C138, _TBL_INVENTORY[NAME])),
                ROW(_TBL_INVENTORY[NAME]) - MIN(ROW(_TBL_INVENTORY[NAME])) + 1
            ),5
        )
    ),
    ""
)</f>
        <v>HP REGULAR 4 / 32</v>
      </c>
      <c r="J138" t="str" cm="1">
        <f t="array" ref="J138">IFERROR(
    INDEX(
        _TBL_INVENTORY[NAME],
        SMALL(
            IF(
                ISNUMBER(SEARCH($C138, _TBL_INVENTORY[NAME])),
                ROW(_TBL_INVENTORY[NAME]) - MIN(ROW(_TBL_INVENTORY[NAME])) + 1
            ),6
        )
    ),
    ""
)</f>
        <v>CTL REGULAR 4 / 16</v>
      </c>
      <c r="K138" t="str" cm="1">
        <f t="array" ref="K138">IFERROR(
    INDEX(
        _TBL_INVENTORY[NAME],
        SMALL(
            IF(
                ISNUMBER(SEARCH($C138, _TBL_INVENTORY[NAME])),
                ROW(_TBL_INVENTORY[NAME]) - MIN(ROW(_TBL_INVENTORY[NAME])) + 1
            ),7
        )
    ),
    ""
)</f>
        <v>LENOVO REGULAR 4 / 16</v>
      </c>
      <c r="L138" t="str" cm="1">
        <f t="array" ref="L138">IFERROR(
    INDEX(
        _TBL_INVENTORY[NAME],
        SMALL(
            IF(
                ISNUMBER(SEARCH($C138, _TBL_INVENTORY[NAME])),
                ROW(_TBL_INVENTORY[NAME]) - MIN(ROW(_TBL_INVENTORY[NAME])) + 1
            ),8
        )
    ),
    ""
)</f>
        <v>LENOVO REGULAR 4 / 32</v>
      </c>
    </row>
    <row r="139" spans="5:12" x14ac:dyDescent="0.25">
      <c r="E139" t="str" cm="1">
        <f t="array" ref="E139">IFERROR(
    INDEX(
        _TBL_INVENTORY[NAME],
        SMALL(
            IF(
                ISNUMBER(SEARCH($C139, _TBL_INVENTORY[NAME])),
                ROW(_TBL_INVENTORY[NAME]) - MIN(ROW(_TBL_INVENTORY[NAME])) + 1
            ),1
        )
    ),
    ""
)</f>
        <v>DELL REGULAR 2 / 16</v>
      </c>
      <c r="F139" t="str" cm="1">
        <f t="array" ref="F139">IFERROR(
    INDEX(
        _TBL_INVENTORY[NAME],
        SMALL(
            IF(
                ISNUMBER(SEARCH($C139, _TBL_INVENTORY[NAME])),
                ROW(_TBL_INVENTORY[NAME]) - MIN(ROW(_TBL_INVENTORY[NAME])) + 1
            ),2
        )
    ),
    ""
)</f>
        <v>DELL REGULAR 4 / 16</v>
      </c>
      <c r="G139" t="str" cm="1">
        <f t="array" ref="G139">IFERROR(
    INDEX(
        _TBL_INVENTORY[NAME],
        SMALL(
            IF(
                ISNUMBER(SEARCH($C139, _TBL_INVENTORY[NAME])),
                ROW(_TBL_INVENTORY[NAME]) - MIN(ROW(_TBL_INVENTORY[NAME])) + 1
            ),3
        )
    ),
    ""
)</f>
        <v>DELL REGULAR 4 / 32</v>
      </c>
      <c r="H139" t="str" cm="1">
        <f t="array" ref="H139">IFERROR(
    INDEX(
        _TBL_INVENTORY[NAME],
        SMALL(
            IF(
                ISNUMBER(SEARCH($C139, _TBL_INVENTORY[NAME])),
                ROW(_TBL_INVENTORY[NAME]) - MIN(ROW(_TBL_INVENTORY[NAME])) + 1
            ),4
        )
    ),
    ""
)</f>
        <v>HP REGULAR 4 / 16</v>
      </c>
      <c r="I139" t="str" cm="1">
        <f t="array" ref="I139">IFERROR(
    INDEX(
        _TBL_INVENTORY[NAME],
        SMALL(
            IF(
                ISNUMBER(SEARCH($C139, _TBL_INVENTORY[NAME])),
                ROW(_TBL_INVENTORY[NAME]) - MIN(ROW(_TBL_INVENTORY[NAME])) + 1
            ),5
        )
    ),
    ""
)</f>
        <v>HP REGULAR 4 / 32</v>
      </c>
      <c r="J139" t="str" cm="1">
        <f t="array" ref="J139">IFERROR(
    INDEX(
        _TBL_INVENTORY[NAME],
        SMALL(
            IF(
                ISNUMBER(SEARCH($C139, _TBL_INVENTORY[NAME])),
                ROW(_TBL_INVENTORY[NAME]) - MIN(ROW(_TBL_INVENTORY[NAME])) + 1
            ),6
        )
    ),
    ""
)</f>
        <v>CTL REGULAR 4 / 16</v>
      </c>
      <c r="K139" t="str" cm="1">
        <f t="array" ref="K139">IFERROR(
    INDEX(
        _TBL_INVENTORY[NAME],
        SMALL(
            IF(
                ISNUMBER(SEARCH($C139, _TBL_INVENTORY[NAME])),
                ROW(_TBL_INVENTORY[NAME]) - MIN(ROW(_TBL_INVENTORY[NAME])) + 1
            ),7
        )
    ),
    ""
)</f>
        <v>LENOVO REGULAR 4 / 16</v>
      </c>
      <c r="L139" t="str" cm="1">
        <f t="array" ref="L139">IFERROR(
    INDEX(
        _TBL_INVENTORY[NAME],
        SMALL(
            IF(
                ISNUMBER(SEARCH($C139, _TBL_INVENTORY[NAME])),
                ROW(_TBL_INVENTORY[NAME]) - MIN(ROW(_TBL_INVENTORY[NAME])) + 1
            ),8
        )
    ),
    ""
)</f>
        <v>LENOVO REGULAR 4 / 32</v>
      </c>
    </row>
    <row r="140" spans="5:12" x14ac:dyDescent="0.25">
      <c r="E140" t="str" cm="1">
        <f t="array" ref="E140">IFERROR(
    INDEX(
        _TBL_INVENTORY[NAME],
        SMALL(
            IF(
                ISNUMBER(SEARCH($C140, _TBL_INVENTORY[NAME])),
                ROW(_TBL_INVENTORY[NAME]) - MIN(ROW(_TBL_INVENTORY[NAME])) + 1
            ),1
        )
    ),
    ""
)</f>
        <v>DELL REGULAR 2 / 16</v>
      </c>
      <c r="F140" t="str" cm="1">
        <f t="array" ref="F140">IFERROR(
    INDEX(
        _TBL_INVENTORY[NAME],
        SMALL(
            IF(
                ISNUMBER(SEARCH($C140, _TBL_INVENTORY[NAME])),
                ROW(_TBL_INVENTORY[NAME]) - MIN(ROW(_TBL_INVENTORY[NAME])) + 1
            ),2
        )
    ),
    ""
)</f>
        <v>DELL REGULAR 4 / 16</v>
      </c>
      <c r="G140" t="str" cm="1">
        <f t="array" ref="G140">IFERROR(
    INDEX(
        _TBL_INVENTORY[NAME],
        SMALL(
            IF(
                ISNUMBER(SEARCH($C140, _TBL_INVENTORY[NAME])),
                ROW(_TBL_INVENTORY[NAME]) - MIN(ROW(_TBL_INVENTORY[NAME])) + 1
            ),3
        )
    ),
    ""
)</f>
        <v>DELL REGULAR 4 / 32</v>
      </c>
      <c r="H140" t="str" cm="1">
        <f t="array" ref="H140">IFERROR(
    INDEX(
        _TBL_INVENTORY[NAME],
        SMALL(
            IF(
                ISNUMBER(SEARCH($C140, _TBL_INVENTORY[NAME])),
                ROW(_TBL_INVENTORY[NAME]) - MIN(ROW(_TBL_INVENTORY[NAME])) + 1
            ),4
        )
    ),
    ""
)</f>
        <v>HP REGULAR 4 / 16</v>
      </c>
      <c r="I140" t="str" cm="1">
        <f t="array" ref="I140">IFERROR(
    INDEX(
        _TBL_INVENTORY[NAME],
        SMALL(
            IF(
                ISNUMBER(SEARCH($C140, _TBL_INVENTORY[NAME])),
                ROW(_TBL_INVENTORY[NAME]) - MIN(ROW(_TBL_INVENTORY[NAME])) + 1
            ),5
        )
    ),
    ""
)</f>
        <v>HP REGULAR 4 / 32</v>
      </c>
      <c r="J140" t="str" cm="1">
        <f t="array" ref="J140">IFERROR(
    INDEX(
        _TBL_INVENTORY[NAME],
        SMALL(
            IF(
                ISNUMBER(SEARCH($C140, _TBL_INVENTORY[NAME])),
                ROW(_TBL_INVENTORY[NAME]) - MIN(ROW(_TBL_INVENTORY[NAME])) + 1
            ),6
        )
    ),
    ""
)</f>
        <v>CTL REGULAR 4 / 16</v>
      </c>
      <c r="K140" t="str" cm="1">
        <f t="array" ref="K140">IFERROR(
    INDEX(
        _TBL_INVENTORY[NAME],
        SMALL(
            IF(
                ISNUMBER(SEARCH($C140, _TBL_INVENTORY[NAME])),
                ROW(_TBL_INVENTORY[NAME]) - MIN(ROW(_TBL_INVENTORY[NAME])) + 1
            ),7
        )
    ),
    ""
)</f>
        <v>LENOVO REGULAR 4 / 16</v>
      </c>
      <c r="L140" t="str" cm="1">
        <f t="array" ref="L140">IFERROR(
    INDEX(
        _TBL_INVENTORY[NAME],
        SMALL(
            IF(
                ISNUMBER(SEARCH($C140, _TBL_INVENTORY[NAME])),
                ROW(_TBL_INVENTORY[NAME]) - MIN(ROW(_TBL_INVENTORY[NAME])) + 1
            ),8
        )
    ),
    ""
)</f>
        <v>LENOVO REGULAR 4 / 32</v>
      </c>
    </row>
    <row r="141" spans="5:12" x14ac:dyDescent="0.25">
      <c r="E141" t="str" cm="1">
        <f t="array" ref="E141">IFERROR(
    INDEX(
        _TBL_INVENTORY[NAME],
        SMALL(
            IF(
                ISNUMBER(SEARCH($C141, _TBL_INVENTORY[NAME])),
                ROW(_TBL_INVENTORY[NAME]) - MIN(ROW(_TBL_INVENTORY[NAME])) + 1
            ),1
        )
    ),
    ""
)</f>
        <v>DELL REGULAR 2 / 16</v>
      </c>
      <c r="F141" t="str" cm="1">
        <f t="array" ref="F141">IFERROR(
    INDEX(
        _TBL_INVENTORY[NAME],
        SMALL(
            IF(
                ISNUMBER(SEARCH($C141, _TBL_INVENTORY[NAME])),
                ROW(_TBL_INVENTORY[NAME]) - MIN(ROW(_TBL_INVENTORY[NAME])) + 1
            ),2
        )
    ),
    ""
)</f>
        <v>DELL REGULAR 4 / 16</v>
      </c>
      <c r="G141" t="str" cm="1">
        <f t="array" ref="G141">IFERROR(
    INDEX(
        _TBL_INVENTORY[NAME],
        SMALL(
            IF(
                ISNUMBER(SEARCH($C141, _TBL_INVENTORY[NAME])),
                ROW(_TBL_INVENTORY[NAME]) - MIN(ROW(_TBL_INVENTORY[NAME])) + 1
            ),3
        )
    ),
    ""
)</f>
        <v>DELL REGULAR 4 / 32</v>
      </c>
      <c r="H141" t="str" cm="1">
        <f t="array" ref="H141">IFERROR(
    INDEX(
        _TBL_INVENTORY[NAME],
        SMALL(
            IF(
                ISNUMBER(SEARCH($C141, _TBL_INVENTORY[NAME])),
                ROW(_TBL_INVENTORY[NAME]) - MIN(ROW(_TBL_INVENTORY[NAME])) + 1
            ),4
        )
    ),
    ""
)</f>
        <v>HP REGULAR 4 / 16</v>
      </c>
      <c r="I141" t="str" cm="1">
        <f t="array" ref="I141">IFERROR(
    INDEX(
        _TBL_INVENTORY[NAME],
        SMALL(
            IF(
                ISNUMBER(SEARCH($C141, _TBL_INVENTORY[NAME])),
                ROW(_TBL_INVENTORY[NAME]) - MIN(ROW(_TBL_INVENTORY[NAME])) + 1
            ),5
        )
    ),
    ""
)</f>
        <v>HP REGULAR 4 / 32</v>
      </c>
      <c r="J141" t="str" cm="1">
        <f t="array" ref="J141">IFERROR(
    INDEX(
        _TBL_INVENTORY[NAME],
        SMALL(
            IF(
                ISNUMBER(SEARCH($C141, _TBL_INVENTORY[NAME])),
                ROW(_TBL_INVENTORY[NAME]) - MIN(ROW(_TBL_INVENTORY[NAME])) + 1
            ),6
        )
    ),
    ""
)</f>
        <v>CTL REGULAR 4 / 16</v>
      </c>
      <c r="K141" t="str" cm="1">
        <f t="array" ref="K141">IFERROR(
    INDEX(
        _TBL_INVENTORY[NAME],
        SMALL(
            IF(
                ISNUMBER(SEARCH($C141, _TBL_INVENTORY[NAME])),
                ROW(_TBL_INVENTORY[NAME]) - MIN(ROW(_TBL_INVENTORY[NAME])) + 1
            ),7
        )
    ),
    ""
)</f>
        <v>LENOVO REGULAR 4 / 16</v>
      </c>
      <c r="L141" t="str" cm="1">
        <f t="array" ref="L141">IFERROR(
    INDEX(
        _TBL_INVENTORY[NAME],
        SMALL(
            IF(
                ISNUMBER(SEARCH($C141, _TBL_INVENTORY[NAME])),
                ROW(_TBL_INVENTORY[NAME]) - MIN(ROW(_TBL_INVENTORY[NAME])) + 1
            ),8
        )
    ),
    ""
)</f>
        <v>LENOVO REGULAR 4 / 32</v>
      </c>
    </row>
    <row r="142" spans="5:12" x14ac:dyDescent="0.25">
      <c r="E142" t="str" cm="1">
        <f t="array" ref="E142">IFERROR(
    INDEX(
        _TBL_INVENTORY[NAME],
        SMALL(
            IF(
                ISNUMBER(SEARCH($C142, _TBL_INVENTORY[NAME])),
                ROW(_TBL_INVENTORY[NAME]) - MIN(ROW(_TBL_INVENTORY[NAME])) + 1
            ),1
        )
    ),
    ""
)</f>
        <v>DELL REGULAR 2 / 16</v>
      </c>
      <c r="F142" t="str" cm="1">
        <f t="array" ref="F142">IFERROR(
    INDEX(
        _TBL_INVENTORY[NAME],
        SMALL(
            IF(
                ISNUMBER(SEARCH($C142, _TBL_INVENTORY[NAME])),
                ROW(_TBL_INVENTORY[NAME]) - MIN(ROW(_TBL_INVENTORY[NAME])) + 1
            ),2
        )
    ),
    ""
)</f>
        <v>DELL REGULAR 4 / 16</v>
      </c>
      <c r="G142" t="str" cm="1">
        <f t="array" ref="G142">IFERROR(
    INDEX(
        _TBL_INVENTORY[NAME],
        SMALL(
            IF(
                ISNUMBER(SEARCH($C142, _TBL_INVENTORY[NAME])),
                ROW(_TBL_INVENTORY[NAME]) - MIN(ROW(_TBL_INVENTORY[NAME])) + 1
            ),3
        )
    ),
    ""
)</f>
        <v>DELL REGULAR 4 / 32</v>
      </c>
      <c r="H142" t="str" cm="1">
        <f t="array" ref="H142">IFERROR(
    INDEX(
        _TBL_INVENTORY[NAME],
        SMALL(
            IF(
                ISNUMBER(SEARCH($C142, _TBL_INVENTORY[NAME])),
                ROW(_TBL_INVENTORY[NAME]) - MIN(ROW(_TBL_INVENTORY[NAME])) + 1
            ),4
        )
    ),
    ""
)</f>
        <v>HP REGULAR 4 / 16</v>
      </c>
      <c r="I142" t="str" cm="1">
        <f t="array" ref="I142">IFERROR(
    INDEX(
        _TBL_INVENTORY[NAME],
        SMALL(
            IF(
                ISNUMBER(SEARCH($C142, _TBL_INVENTORY[NAME])),
                ROW(_TBL_INVENTORY[NAME]) - MIN(ROW(_TBL_INVENTORY[NAME])) + 1
            ),5
        )
    ),
    ""
)</f>
        <v>HP REGULAR 4 / 32</v>
      </c>
      <c r="J142" t="str" cm="1">
        <f t="array" ref="J142">IFERROR(
    INDEX(
        _TBL_INVENTORY[NAME],
        SMALL(
            IF(
                ISNUMBER(SEARCH($C142, _TBL_INVENTORY[NAME])),
                ROW(_TBL_INVENTORY[NAME]) - MIN(ROW(_TBL_INVENTORY[NAME])) + 1
            ),6
        )
    ),
    ""
)</f>
        <v>CTL REGULAR 4 / 16</v>
      </c>
      <c r="K142" t="str" cm="1">
        <f t="array" ref="K142">IFERROR(
    INDEX(
        _TBL_INVENTORY[NAME],
        SMALL(
            IF(
                ISNUMBER(SEARCH($C142, _TBL_INVENTORY[NAME])),
                ROW(_TBL_INVENTORY[NAME]) - MIN(ROW(_TBL_INVENTORY[NAME])) + 1
            ),7
        )
    ),
    ""
)</f>
        <v>LENOVO REGULAR 4 / 16</v>
      </c>
      <c r="L142" t="str" cm="1">
        <f t="array" ref="L142">IFERROR(
    INDEX(
        _TBL_INVENTORY[NAME],
        SMALL(
            IF(
                ISNUMBER(SEARCH($C142, _TBL_INVENTORY[NAME])),
                ROW(_TBL_INVENTORY[NAME]) - MIN(ROW(_TBL_INVENTORY[NAME])) + 1
            ),8
        )
    ),
    ""
)</f>
        <v>LENOVO REGULAR 4 / 32</v>
      </c>
    </row>
    <row r="143" spans="5:12" x14ac:dyDescent="0.25">
      <c r="E143" t="str" cm="1">
        <f t="array" ref="E143">IFERROR(
    INDEX(
        _TBL_INVENTORY[NAME],
        SMALL(
            IF(
                ISNUMBER(SEARCH($C143, _TBL_INVENTORY[NAME])),
                ROW(_TBL_INVENTORY[NAME]) - MIN(ROW(_TBL_INVENTORY[NAME])) + 1
            ),1
        )
    ),
    ""
)</f>
        <v>DELL REGULAR 2 / 16</v>
      </c>
      <c r="F143" t="str" cm="1">
        <f t="array" ref="F143">IFERROR(
    INDEX(
        _TBL_INVENTORY[NAME],
        SMALL(
            IF(
                ISNUMBER(SEARCH($C143, _TBL_INVENTORY[NAME])),
                ROW(_TBL_INVENTORY[NAME]) - MIN(ROW(_TBL_INVENTORY[NAME])) + 1
            ),2
        )
    ),
    ""
)</f>
        <v>DELL REGULAR 4 / 16</v>
      </c>
      <c r="G143" t="str" cm="1">
        <f t="array" ref="G143">IFERROR(
    INDEX(
        _TBL_INVENTORY[NAME],
        SMALL(
            IF(
                ISNUMBER(SEARCH($C143, _TBL_INVENTORY[NAME])),
                ROW(_TBL_INVENTORY[NAME]) - MIN(ROW(_TBL_INVENTORY[NAME])) + 1
            ),3
        )
    ),
    ""
)</f>
        <v>DELL REGULAR 4 / 32</v>
      </c>
      <c r="H143" t="str" cm="1">
        <f t="array" ref="H143">IFERROR(
    INDEX(
        _TBL_INVENTORY[NAME],
        SMALL(
            IF(
                ISNUMBER(SEARCH($C143, _TBL_INVENTORY[NAME])),
                ROW(_TBL_INVENTORY[NAME]) - MIN(ROW(_TBL_INVENTORY[NAME])) + 1
            ),4
        )
    ),
    ""
)</f>
        <v>HP REGULAR 4 / 16</v>
      </c>
      <c r="I143" t="str" cm="1">
        <f t="array" ref="I143">IFERROR(
    INDEX(
        _TBL_INVENTORY[NAME],
        SMALL(
            IF(
                ISNUMBER(SEARCH($C143, _TBL_INVENTORY[NAME])),
                ROW(_TBL_INVENTORY[NAME]) - MIN(ROW(_TBL_INVENTORY[NAME])) + 1
            ),5
        )
    ),
    ""
)</f>
        <v>HP REGULAR 4 / 32</v>
      </c>
      <c r="J143" t="str" cm="1">
        <f t="array" ref="J143">IFERROR(
    INDEX(
        _TBL_INVENTORY[NAME],
        SMALL(
            IF(
                ISNUMBER(SEARCH($C143, _TBL_INVENTORY[NAME])),
                ROW(_TBL_INVENTORY[NAME]) - MIN(ROW(_TBL_INVENTORY[NAME])) + 1
            ),6
        )
    ),
    ""
)</f>
        <v>CTL REGULAR 4 / 16</v>
      </c>
      <c r="K143" t="str" cm="1">
        <f t="array" ref="K143">IFERROR(
    INDEX(
        _TBL_INVENTORY[NAME],
        SMALL(
            IF(
                ISNUMBER(SEARCH($C143, _TBL_INVENTORY[NAME])),
                ROW(_TBL_INVENTORY[NAME]) - MIN(ROW(_TBL_INVENTORY[NAME])) + 1
            ),7
        )
    ),
    ""
)</f>
        <v>LENOVO REGULAR 4 / 16</v>
      </c>
      <c r="L143" t="str" cm="1">
        <f t="array" ref="L143">IFERROR(
    INDEX(
        _TBL_INVENTORY[NAME],
        SMALL(
            IF(
                ISNUMBER(SEARCH($C143, _TBL_INVENTORY[NAME])),
                ROW(_TBL_INVENTORY[NAME]) - MIN(ROW(_TBL_INVENTORY[NAME])) + 1
            ),8
        )
    ),
    ""
)</f>
        <v>LENOVO REGULAR 4 / 32</v>
      </c>
    </row>
    <row r="144" spans="5:12" x14ac:dyDescent="0.25">
      <c r="E144" t="str" cm="1">
        <f t="array" ref="E144">IFERROR(
    INDEX(
        _TBL_INVENTORY[NAME],
        SMALL(
            IF(
                ISNUMBER(SEARCH($C144, _TBL_INVENTORY[NAME])),
                ROW(_TBL_INVENTORY[NAME]) - MIN(ROW(_TBL_INVENTORY[NAME])) + 1
            ),1
        )
    ),
    ""
)</f>
        <v>DELL REGULAR 2 / 16</v>
      </c>
      <c r="F144" t="str" cm="1">
        <f t="array" ref="F144">IFERROR(
    INDEX(
        _TBL_INVENTORY[NAME],
        SMALL(
            IF(
                ISNUMBER(SEARCH($C144, _TBL_INVENTORY[NAME])),
                ROW(_TBL_INVENTORY[NAME]) - MIN(ROW(_TBL_INVENTORY[NAME])) + 1
            ),2
        )
    ),
    ""
)</f>
        <v>DELL REGULAR 4 / 16</v>
      </c>
      <c r="G144" t="str" cm="1">
        <f t="array" ref="G144">IFERROR(
    INDEX(
        _TBL_INVENTORY[NAME],
        SMALL(
            IF(
                ISNUMBER(SEARCH($C144, _TBL_INVENTORY[NAME])),
                ROW(_TBL_INVENTORY[NAME]) - MIN(ROW(_TBL_INVENTORY[NAME])) + 1
            ),3
        )
    ),
    ""
)</f>
        <v>DELL REGULAR 4 / 32</v>
      </c>
      <c r="H144" t="str" cm="1">
        <f t="array" ref="H144">IFERROR(
    INDEX(
        _TBL_INVENTORY[NAME],
        SMALL(
            IF(
                ISNUMBER(SEARCH($C144, _TBL_INVENTORY[NAME])),
                ROW(_TBL_INVENTORY[NAME]) - MIN(ROW(_TBL_INVENTORY[NAME])) + 1
            ),4
        )
    ),
    ""
)</f>
        <v>HP REGULAR 4 / 16</v>
      </c>
      <c r="I144" t="str" cm="1">
        <f t="array" ref="I144">IFERROR(
    INDEX(
        _TBL_INVENTORY[NAME],
        SMALL(
            IF(
                ISNUMBER(SEARCH($C144, _TBL_INVENTORY[NAME])),
                ROW(_TBL_INVENTORY[NAME]) - MIN(ROW(_TBL_INVENTORY[NAME])) + 1
            ),5
        )
    ),
    ""
)</f>
        <v>HP REGULAR 4 / 32</v>
      </c>
      <c r="J144" t="str" cm="1">
        <f t="array" ref="J144">IFERROR(
    INDEX(
        _TBL_INVENTORY[NAME],
        SMALL(
            IF(
                ISNUMBER(SEARCH($C144, _TBL_INVENTORY[NAME])),
                ROW(_TBL_INVENTORY[NAME]) - MIN(ROW(_TBL_INVENTORY[NAME])) + 1
            ),6
        )
    ),
    ""
)</f>
        <v>CTL REGULAR 4 / 16</v>
      </c>
      <c r="K144" t="str" cm="1">
        <f t="array" ref="K144">IFERROR(
    INDEX(
        _TBL_INVENTORY[NAME],
        SMALL(
            IF(
                ISNUMBER(SEARCH($C144, _TBL_INVENTORY[NAME])),
                ROW(_TBL_INVENTORY[NAME]) - MIN(ROW(_TBL_INVENTORY[NAME])) + 1
            ),7
        )
    ),
    ""
)</f>
        <v>LENOVO REGULAR 4 / 16</v>
      </c>
      <c r="L144" t="str" cm="1">
        <f t="array" ref="L144">IFERROR(
    INDEX(
        _TBL_INVENTORY[NAME],
        SMALL(
            IF(
                ISNUMBER(SEARCH($C144, _TBL_INVENTORY[NAME])),
                ROW(_TBL_INVENTORY[NAME]) - MIN(ROW(_TBL_INVENTORY[NAME])) + 1
            ),8
        )
    ),
    ""
)</f>
        <v>LENOVO REGULAR 4 / 32</v>
      </c>
    </row>
    <row r="145" spans="5:12" x14ac:dyDescent="0.25">
      <c r="E145" t="str" cm="1">
        <f t="array" ref="E145">IFERROR(
    INDEX(
        _TBL_INVENTORY[NAME],
        SMALL(
            IF(
                ISNUMBER(SEARCH($C145, _TBL_INVENTORY[NAME])),
                ROW(_TBL_INVENTORY[NAME]) - MIN(ROW(_TBL_INVENTORY[NAME])) + 1
            ),1
        )
    ),
    ""
)</f>
        <v>DELL REGULAR 2 / 16</v>
      </c>
      <c r="F145" t="str" cm="1">
        <f t="array" ref="F145">IFERROR(
    INDEX(
        _TBL_INVENTORY[NAME],
        SMALL(
            IF(
                ISNUMBER(SEARCH($C145, _TBL_INVENTORY[NAME])),
                ROW(_TBL_INVENTORY[NAME]) - MIN(ROW(_TBL_INVENTORY[NAME])) + 1
            ),2
        )
    ),
    ""
)</f>
        <v>DELL REGULAR 4 / 16</v>
      </c>
      <c r="G145" t="str" cm="1">
        <f t="array" ref="G145">IFERROR(
    INDEX(
        _TBL_INVENTORY[NAME],
        SMALL(
            IF(
                ISNUMBER(SEARCH($C145, _TBL_INVENTORY[NAME])),
                ROW(_TBL_INVENTORY[NAME]) - MIN(ROW(_TBL_INVENTORY[NAME])) + 1
            ),3
        )
    ),
    ""
)</f>
        <v>DELL REGULAR 4 / 32</v>
      </c>
      <c r="H145" t="str" cm="1">
        <f t="array" ref="H145">IFERROR(
    INDEX(
        _TBL_INVENTORY[NAME],
        SMALL(
            IF(
                ISNUMBER(SEARCH($C145, _TBL_INVENTORY[NAME])),
                ROW(_TBL_INVENTORY[NAME]) - MIN(ROW(_TBL_INVENTORY[NAME])) + 1
            ),4
        )
    ),
    ""
)</f>
        <v>HP REGULAR 4 / 16</v>
      </c>
      <c r="I145" t="str" cm="1">
        <f t="array" ref="I145">IFERROR(
    INDEX(
        _TBL_INVENTORY[NAME],
        SMALL(
            IF(
                ISNUMBER(SEARCH($C145, _TBL_INVENTORY[NAME])),
                ROW(_TBL_INVENTORY[NAME]) - MIN(ROW(_TBL_INVENTORY[NAME])) + 1
            ),5
        )
    ),
    ""
)</f>
        <v>HP REGULAR 4 / 32</v>
      </c>
      <c r="J145" t="str" cm="1">
        <f t="array" ref="J145">IFERROR(
    INDEX(
        _TBL_INVENTORY[NAME],
        SMALL(
            IF(
                ISNUMBER(SEARCH($C145, _TBL_INVENTORY[NAME])),
                ROW(_TBL_INVENTORY[NAME]) - MIN(ROW(_TBL_INVENTORY[NAME])) + 1
            ),6
        )
    ),
    ""
)</f>
        <v>CTL REGULAR 4 / 16</v>
      </c>
      <c r="K145" t="str" cm="1">
        <f t="array" ref="K145">IFERROR(
    INDEX(
        _TBL_INVENTORY[NAME],
        SMALL(
            IF(
                ISNUMBER(SEARCH($C145, _TBL_INVENTORY[NAME])),
                ROW(_TBL_INVENTORY[NAME]) - MIN(ROW(_TBL_INVENTORY[NAME])) + 1
            ),7
        )
    ),
    ""
)</f>
        <v>LENOVO REGULAR 4 / 16</v>
      </c>
      <c r="L145" t="str" cm="1">
        <f t="array" ref="L145">IFERROR(
    INDEX(
        _TBL_INVENTORY[NAME],
        SMALL(
            IF(
                ISNUMBER(SEARCH($C145, _TBL_INVENTORY[NAME])),
                ROW(_TBL_INVENTORY[NAME]) - MIN(ROW(_TBL_INVENTORY[NAME])) + 1
            ),8
        )
    ),
    ""
)</f>
        <v>LENOVO REGULAR 4 / 32</v>
      </c>
    </row>
    <row r="146" spans="5:12" x14ac:dyDescent="0.25">
      <c r="E146" t="str" cm="1">
        <f t="array" ref="E146">IFERROR(
    INDEX(
        _TBL_INVENTORY[NAME],
        SMALL(
            IF(
                ISNUMBER(SEARCH($C146, _TBL_INVENTORY[NAME])),
                ROW(_TBL_INVENTORY[NAME]) - MIN(ROW(_TBL_INVENTORY[NAME])) + 1
            ),1
        )
    ),
    ""
)</f>
        <v>DELL REGULAR 2 / 16</v>
      </c>
      <c r="F146" t="str" cm="1">
        <f t="array" ref="F146">IFERROR(
    INDEX(
        _TBL_INVENTORY[NAME],
        SMALL(
            IF(
                ISNUMBER(SEARCH($C146, _TBL_INVENTORY[NAME])),
                ROW(_TBL_INVENTORY[NAME]) - MIN(ROW(_TBL_INVENTORY[NAME])) + 1
            ),2
        )
    ),
    ""
)</f>
        <v>DELL REGULAR 4 / 16</v>
      </c>
      <c r="G146" t="str" cm="1">
        <f t="array" ref="G146">IFERROR(
    INDEX(
        _TBL_INVENTORY[NAME],
        SMALL(
            IF(
                ISNUMBER(SEARCH($C146, _TBL_INVENTORY[NAME])),
                ROW(_TBL_INVENTORY[NAME]) - MIN(ROW(_TBL_INVENTORY[NAME])) + 1
            ),3
        )
    ),
    ""
)</f>
        <v>DELL REGULAR 4 / 32</v>
      </c>
      <c r="H146" t="str" cm="1">
        <f t="array" ref="H146">IFERROR(
    INDEX(
        _TBL_INVENTORY[NAME],
        SMALL(
            IF(
                ISNUMBER(SEARCH($C146, _TBL_INVENTORY[NAME])),
                ROW(_TBL_INVENTORY[NAME]) - MIN(ROW(_TBL_INVENTORY[NAME])) + 1
            ),4
        )
    ),
    ""
)</f>
        <v>HP REGULAR 4 / 16</v>
      </c>
      <c r="I146" t="str" cm="1">
        <f t="array" ref="I146">IFERROR(
    INDEX(
        _TBL_INVENTORY[NAME],
        SMALL(
            IF(
                ISNUMBER(SEARCH($C146, _TBL_INVENTORY[NAME])),
                ROW(_TBL_INVENTORY[NAME]) - MIN(ROW(_TBL_INVENTORY[NAME])) + 1
            ),5
        )
    ),
    ""
)</f>
        <v>HP REGULAR 4 / 32</v>
      </c>
      <c r="J146" t="str" cm="1">
        <f t="array" ref="J146">IFERROR(
    INDEX(
        _TBL_INVENTORY[NAME],
        SMALL(
            IF(
                ISNUMBER(SEARCH($C146, _TBL_INVENTORY[NAME])),
                ROW(_TBL_INVENTORY[NAME]) - MIN(ROW(_TBL_INVENTORY[NAME])) + 1
            ),6
        )
    ),
    ""
)</f>
        <v>CTL REGULAR 4 / 16</v>
      </c>
      <c r="K146" t="str" cm="1">
        <f t="array" ref="K146">IFERROR(
    INDEX(
        _TBL_INVENTORY[NAME],
        SMALL(
            IF(
                ISNUMBER(SEARCH($C146, _TBL_INVENTORY[NAME])),
                ROW(_TBL_INVENTORY[NAME]) - MIN(ROW(_TBL_INVENTORY[NAME])) + 1
            ),7
        )
    ),
    ""
)</f>
        <v>LENOVO REGULAR 4 / 16</v>
      </c>
      <c r="L146" t="str" cm="1">
        <f t="array" ref="L146">IFERROR(
    INDEX(
        _TBL_INVENTORY[NAME],
        SMALL(
            IF(
                ISNUMBER(SEARCH($C146, _TBL_INVENTORY[NAME])),
                ROW(_TBL_INVENTORY[NAME]) - MIN(ROW(_TBL_INVENTORY[NAME])) + 1
            ),8
        )
    ),
    ""
)</f>
        <v>LENOVO REGULAR 4 / 32</v>
      </c>
    </row>
    <row r="147" spans="5:12" x14ac:dyDescent="0.25">
      <c r="E147" t="str" cm="1">
        <f t="array" ref="E147">IFERROR(
    INDEX(
        _TBL_INVENTORY[NAME],
        SMALL(
            IF(
                ISNUMBER(SEARCH($C147, _TBL_INVENTORY[NAME])),
                ROW(_TBL_INVENTORY[NAME]) - MIN(ROW(_TBL_INVENTORY[NAME])) + 1
            ),1
        )
    ),
    ""
)</f>
        <v>DELL REGULAR 2 / 16</v>
      </c>
      <c r="F147" t="str" cm="1">
        <f t="array" ref="F147">IFERROR(
    INDEX(
        _TBL_INVENTORY[NAME],
        SMALL(
            IF(
                ISNUMBER(SEARCH($C147, _TBL_INVENTORY[NAME])),
                ROW(_TBL_INVENTORY[NAME]) - MIN(ROW(_TBL_INVENTORY[NAME])) + 1
            ),2
        )
    ),
    ""
)</f>
        <v>DELL REGULAR 4 / 16</v>
      </c>
      <c r="G147" t="str" cm="1">
        <f t="array" ref="G147">IFERROR(
    INDEX(
        _TBL_INVENTORY[NAME],
        SMALL(
            IF(
                ISNUMBER(SEARCH($C147, _TBL_INVENTORY[NAME])),
                ROW(_TBL_INVENTORY[NAME]) - MIN(ROW(_TBL_INVENTORY[NAME])) + 1
            ),3
        )
    ),
    ""
)</f>
        <v>DELL REGULAR 4 / 32</v>
      </c>
      <c r="H147" t="str" cm="1">
        <f t="array" ref="H147">IFERROR(
    INDEX(
        _TBL_INVENTORY[NAME],
        SMALL(
            IF(
                ISNUMBER(SEARCH($C147, _TBL_INVENTORY[NAME])),
                ROW(_TBL_INVENTORY[NAME]) - MIN(ROW(_TBL_INVENTORY[NAME])) + 1
            ),4
        )
    ),
    ""
)</f>
        <v>HP REGULAR 4 / 16</v>
      </c>
      <c r="I147" t="str" cm="1">
        <f t="array" ref="I147">IFERROR(
    INDEX(
        _TBL_INVENTORY[NAME],
        SMALL(
            IF(
                ISNUMBER(SEARCH($C147, _TBL_INVENTORY[NAME])),
                ROW(_TBL_INVENTORY[NAME]) - MIN(ROW(_TBL_INVENTORY[NAME])) + 1
            ),5
        )
    ),
    ""
)</f>
        <v>HP REGULAR 4 / 32</v>
      </c>
      <c r="J147" t="str" cm="1">
        <f t="array" ref="J147">IFERROR(
    INDEX(
        _TBL_INVENTORY[NAME],
        SMALL(
            IF(
                ISNUMBER(SEARCH($C147, _TBL_INVENTORY[NAME])),
                ROW(_TBL_INVENTORY[NAME]) - MIN(ROW(_TBL_INVENTORY[NAME])) + 1
            ),6
        )
    ),
    ""
)</f>
        <v>CTL REGULAR 4 / 16</v>
      </c>
      <c r="K147" t="str" cm="1">
        <f t="array" ref="K147">IFERROR(
    INDEX(
        _TBL_INVENTORY[NAME],
        SMALL(
            IF(
                ISNUMBER(SEARCH($C147, _TBL_INVENTORY[NAME])),
                ROW(_TBL_INVENTORY[NAME]) - MIN(ROW(_TBL_INVENTORY[NAME])) + 1
            ),7
        )
    ),
    ""
)</f>
        <v>LENOVO REGULAR 4 / 16</v>
      </c>
      <c r="L147" t="str" cm="1">
        <f t="array" ref="L147">IFERROR(
    INDEX(
        _TBL_INVENTORY[NAME],
        SMALL(
            IF(
                ISNUMBER(SEARCH($C147, _TBL_INVENTORY[NAME])),
                ROW(_TBL_INVENTORY[NAME]) - MIN(ROW(_TBL_INVENTORY[NAME])) + 1
            ),8
        )
    ),
    ""
)</f>
        <v>LENOVO REGULAR 4 / 32</v>
      </c>
    </row>
    <row r="148" spans="5:12" x14ac:dyDescent="0.25">
      <c r="E148" t="str" cm="1">
        <f t="array" ref="E148">IFERROR(
    INDEX(
        _TBL_INVENTORY[NAME],
        SMALL(
            IF(
                ISNUMBER(SEARCH($C148, _TBL_INVENTORY[NAME])),
                ROW(_TBL_INVENTORY[NAME]) - MIN(ROW(_TBL_INVENTORY[NAME])) + 1
            ),1
        )
    ),
    ""
)</f>
        <v>DELL REGULAR 2 / 16</v>
      </c>
      <c r="F148" t="str" cm="1">
        <f t="array" ref="F148">IFERROR(
    INDEX(
        _TBL_INVENTORY[NAME],
        SMALL(
            IF(
                ISNUMBER(SEARCH($C148, _TBL_INVENTORY[NAME])),
                ROW(_TBL_INVENTORY[NAME]) - MIN(ROW(_TBL_INVENTORY[NAME])) + 1
            ),2
        )
    ),
    ""
)</f>
        <v>DELL REGULAR 4 / 16</v>
      </c>
      <c r="G148" t="str" cm="1">
        <f t="array" ref="G148">IFERROR(
    INDEX(
        _TBL_INVENTORY[NAME],
        SMALL(
            IF(
                ISNUMBER(SEARCH($C148, _TBL_INVENTORY[NAME])),
                ROW(_TBL_INVENTORY[NAME]) - MIN(ROW(_TBL_INVENTORY[NAME])) + 1
            ),3
        )
    ),
    ""
)</f>
        <v>DELL REGULAR 4 / 32</v>
      </c>
      <c r="H148" t="str" cm="1">
        <f t="array" ref="H148">IFERROR(
    INDEX(
        _TBL_INVENTORY[NAME],
        SMALL(
            IF(
                ISNUMBER(SEARCH($C148, _TBL_INVENTORY[NAME])),
                ROW(_TBL_INVENTORY[NAME]) - MIN(ROW(_TBL_INVENTORY[NAME])) + 1
            ),4
        )
    ),
    ""
)</f>
        <v>HP REGULAR 4 / 16</v>
      </c>
      <c r="I148" t="str" cm="1">
        <f t="array" ref="I148">IFERROR(
    INDEX(
        _TBL_INVENTORY[NAME],
        SMALL(
            IF(
                ISNUMBER(SEARCH($C148, _TBL_INVENTORY[NAME])),
                ROW(_TBL_INVENTORY[NAME]) - MIN(ROW(_TBL_INVENTORY[NAME])) + 1
            ),5
        )
    ),
    ""
)</f>
        <v>HP REGULAR 4 / 32</v>
      </c>
      <c r="J148" t="str" cm="1">
        <f t="array" ref="J148">IFERROR(
    INDEX(
        _TBL_INVENTORY[NAME],
        SMALL(
            IF(
                ISNUMBER(SEARCH($C148, _TBL_INVENTORY[NAME])),
                ROW(_TBL_INVENTORY[NAME]) - MIN(ROW(_TBL_INVENTORY[NAME])) + 1
            ),6
        )
    ),
    ""
)</f>
        <v>CTL REGULAR 4 / 16</v>
      </c>
      <c r="K148" t="str" cm="1">
        <f t="array" ref="K148">IFERROR(
    INDEX(
        _TBL_INVENTORY[NAME],
        SMALL(
            IF(
                ISNUMBER(SEARCH($C148, _TBL_INVENTORY[NAME])),
                ROW(_TBL_INVENTORY[NAME]) - MIN(ROW(_TBL_INVENTORY[NAME])) + 1
            ),7
        )
    ),
    ""
)</f>
        <v>LENOVO REGULAR 4 / 16</v>
      </c>
      <c r="L148" t="str" cm="1">
        <f t="array" ref="L148">IFERROR(
    INDEX(
        _TBL_INVENTORY[NAME],
        SMALL(
            IF(
                ISNUMBER(SEARCH($C148, _TBL_INVENTORY[NAME])),
                ROW(_TBL_INVENTORY[NAME]) - MIN(ROW(_TBL_INVENTORY[NAME])) + 1
            ),8
        )
    ),
    ""
)</f>
        <v>LENOVO REGULAR 4 / 32</v>
      </c>
    </row>
    <row r="149" spans="5:12" x14ac:dyDescent="0.25">
      <c r="E149" t="str" cm="1">
        <f t="array" ref="E149">IFERROR(
    INDEX(
        _TBL_INVENTORY[NAME],
        SMALL(
            IF(
                ISNUMBER(SEARCH($C149, _TBL_INVENTORY[NAME])),
                ROW(_TBL_INVENTORY[NAME]) - MIN(ROW(_TBL_INVENTORY[NAME])) + 1
            ),1
        )
    ),
    ""
)</f>
        <v>DELL REGULAR 2 / 16</v>
      </c>
      <c r="F149" t="str" cm="1">
        <f t="array" ref="F149">IFERROR(
    INDEX(
        _TBL_INVENTORY[NAME],
        SMALL(
            IF(
                ISNUMBER(SEARCH($C149, _TBL_INVENTORY[NAME])),
                ROW(_TBL_INVENTORY[NAME]) - MIN(ROW(_TBL_INVENTORY[NAME])) + 1
            ),2
        )
    ),
    ""
)</f>
        <v>DELL REGULAR 4 / 16</v>
      </c>
      <c r="G149" t="str" cm="1">
        <f t="array" ref="G149">IFERROR(
    INDEX(
        _TBL_INVENTORY[NAME],
        SMALL(
            IF(
                ISNUMBER(SEARCH($C149, _TBL_INVENTORY[NAME])),
                ROW(_TBL_INVENTORY[NAME]) - MIN(ROW(_TBL_INVENTORY[NAME])) + 1
            ),3
        )
    ),
    ""
)</f>
        <v>DELL REGULAR 4 / 32</v>
      </c>
      <c r="H149" t="str" cm="1">
        <f t="array" ref="H149">IFERROR(
    INDEX(
        _TBL_INVENTORY[NAME],
        SMALL(
            IF(
                ISNUMBER(SEARCH($C149, _TBL_INVENTORY[NAME])),
                ROW(_TBL_INVENTORY[NAME]) - MIN(ROW(_TBL_INVENTORY[NAME])) + 1
            ),4
        )
    ),
    ""
)</f>
        <v>HP REGULAR 4 / 16</v>
      </c>
      <c r="I149" t="str" cm="1">
        <f t="array" ref="I149">IFERROR(
    INDEX(
        _TBL_INVENTORY[NAME],
        SMALL(
            IF(
                ISNUMBER(SEARCH($C149, _TBL_INVENTORY[NAME])),
                ROW(_TBL_INVENTORY[NAME]) - MIN(ROW(_TBL_INVENTORY[NAME])) + 1
            ),5
        )
    ),
    ""
)</f>
        <v>HP REGULAR 4 / 32</v>
      </c>
      <c r="J149" t="str" cm="1">
        <f t="array" ref="J149">IFERROR(
    INDEX(
        _TBL_INVENTORY[NAME],
        SMALL(
            IF(
                ISNUMBER(SEARCH($C149, _TBL_INVENTORY[NAME])),
                ROW(_TBL_INVENTORY[NAME]) - MIN(ROW(_TBL_INVENTORY[NAME])) + 1
            ),6
        )
    ),
    ""
)</f>
        <v>CTL REGULAR 4 / 16</v>
      </c>
      <c r="K149" t="str" cm="1">
        <f t="array" ref="K149">IFERROR(
    INDEX(
        _TBL_INVENTORY[NAME],
        SMALL(
            IF(
                ISNUMBER(SEARCH($C149, _TBL_INVENTORY[NAME])),
                ROW(_TBL_INVENTORY[NAME]) - MIN(ROW(_TBL_INVENTORY[NAME])) + 1
            ),7
        )
    ),
    ""
)</f>
        <v>LENOVO REGULAR 4 / 16</v>
      </c>
      <c r="L149" t="str" cm="1">
        <f t="array" ref="L149">IFERROR(
    INDEX(
        _TBL_INVENTORY[NAME],
        SMALL(
            IF(
                ISNUMBER(SEARCH($C149, _TBL_INVENTORY[NAME])),
                ROW(_TBL_INVENTORY[NAME]) - MIN(ROW(_TBL_INVENTORY[NAME])) + 1
            ),8
        )
    ),
    ""
)</f>
        <v>LENOVO REGULAR 4 / 32</v>
      </c>
    </row>
    <row r="150" spans="5:12" x14ac:dyDescent="0.25">
      <c r="E150" t="str" cm="1">
        <f t="array" ref="E150">IFERROR(
    INDEX(
        _TBL_INVENTORY[NAME],
        SMALL(
            IF(
                ISNUMBER(SEARCH($C150, _TBL_INVENTORY[NAME])),
                ROW(_TBL_INVENTORY[NAME]) - MIN(ROW(_TBL_INVENTORY[NAME])) + 1
            ),1
        )
    ),
    ""
)</f>
        <v>DELL REGULAR 2 / 16</v>
      </c>
      <c r="F150" t="str" cm="1">
        <f t="array" ref="F150">IFERROR(
    INDEX(
        _TBL_INVENTORY[NAME],
        SMALL(
            IF(
                ISNUMBER(SEARCH($C150, _TBL_INVENTORY[NAME])),
                ROW(_TBL_INVENTORY[NAME]) - MIN(ROW(_TBL_INVENTORY[NAME])) + 1
            ),2
        )
    ),
    ""
)</f>
        <v>DELL REGULAR 4 / 16</v>
      </c>
      <c r="G150" t="str" cm="1">
        <f t="array" ref="G150">IFERROR(
    INDEX(
        _TBL_INVENTORY[NAME],
        SMALL(
            IF(
                ISNUMBER(SEARCH($C150, _TBL_INVENTORY[NAME])),
                ROW(_TBL_INVENTORY[NAME]) - MIN(ROW(_TBL_INVENTORY[NAME])) + 1
            ),3
        )
    ),
    ""
)</f>
        <v>DELL REGULAR 4 / 32</v>
      </c>
      <c r="H150" t="str" cm="1">
        <f t="array" ref="H150">IFERROR(
    INDEX(
        _TBL_INVENTORY[NAME],
        SMALL(
            IF(
                ISNUMBER(SEARCH($C150, _TBL_INVENTORY[NAME])),
                ROW(_TBL_INVENTORY[NAME]) - MIN(ROW(_TBL_INVENTORY[NAME])) + 1
            ),4
        )
    ),
    ""
)</f>
        <v>HP REGULAR 4 / 16</v>
      </c>
      <c r="I150" t="str" cm="1">
        <f t="array" ref="I150">IFERROR(
    INDEX(
        _TBL_INVENTORY[NAME],
        SMALL(
            IF(
                ISNUMBER(SEARCH($C150, _TBL_INVENTORY[NAME])),
                ROW(_TBL_INVENTORY[NAME]) - MIN(ROW(_TBL_INVENTORY[NAME])) + 1
            ),5
        )
    ),
    ""
)</f>
        <v>HP REGULAR 4 / 32</v>
      </c>
      <c r="J150" t="str" cm="1">
        <f t="array" ref="J150">IFERROR(
    INDEX(
        _TBL_INVENTORY[NAME],
        SMALL(
            IF(
                ISNUMBER(SEARCH($C150, _TBL_INVENTORY[NAME])),
                ROW(_TBL_INVENTORY[NAME]) - MIN(ROW(_TBL_INVENTORY[NAME])) + 1
            ),6
        )
    ),
    ""
)</f>
        <v>CTL REGULAR 4 / 16</v>
      </c>
      <c r="K150" t="str" cm="1">
        <f t="array" ref="K150">IFERROR(
    INDEX(
        _TBL_INVENTORY[NAME],
        SMALL(
            IF(
                ISNUMBER(SEARCH($C150, _TBL_INVENTORY[NAME])),
                ROW(_TBL_INVENTORY[NAME]) - MIN(ROW(_TBL_INVENTORY[NAME])) + 1
            ),7
        )
    ),
    ""
)</f>
        <v>LENOVO REGULAR 4 / 16</v>
      </c>
      <c r="L150" t="str" cm="1">
        <f t="array" ref="L150">IFERROR(
    INDEX(
        _TBL_INVENTORY[NAME],
        SMALL(
            IF(
                ISNUMBER(SEARCH($C150, _TBL_INVENTORY[NAME])),
                ROW(_TBL_INVENTORY[NAME]) - MIN(ROW(_TBL_INVENTORY[NAME])) + 1
            ),8
        )
    ),
    ""
)</f>
        <v>LENOVO REGULAR 4 / 32</v>
      </c>
    </row>
    <row r="151" spans="5:12" x14ac:dyDescent="0.25">
      <c r="E151" t="str" cm="1">
        <f t="array" ref="E151">IFERROR(
    INDEX(
        _TBL_INVENTORY[NAME],
        SMALL(
            IF(
                ISNUMBER(SEARCH($C151, _TBL_INVENTORY[NAME])),
                ROW(_TBL_INVENTORY[NAME]) - MIN(ROW(_TBL_INVENTORY[NAME])) + 1
            ),1
        )
    ),
    ""
)</f>
        <v>DELL REGULAR 2 / 16</v>
      </c>
      <c r="F151" t="str" cm="1">
        <f t="array" ref="F151">IFERROR(
    INDEX(
        _TBL_INVENTORY[NAME],
        SMALL(
            IF(
                ISNUMBER(SEARCH($C151, _TBL_INVENTORY[NAME])),
                ROW(_TBL_INVENTORY[NAME]) - MIN(ROW(_TBL_INVENTORY[NAME])) + 1
            ),2
        )
    ),
    ""
)</f>
        <v>DELL REGULAR 4 / 16</v>
      </c>
      <c r="G151" t="str" cm="1">
        <f t="array" ref="G151">IFERROR(
    INDEX(
        _TBL_INVENTORY[NAME],
        SMALL(
            IF(
                ISNUMBER(SEARCH($C151, _TBL_INVENTORY[NAME])),
                ROW(_TBL_INVENTORY[NAME]) - MIN(ROW(_TBL_INVENTORY[NAME])) + 1
            ),3
        )
    ),
    ""
)</f>
        <v>DELL REGULAR 4 / 32</v>
      </c>
      <c r="H151" t="str" cm="1">
        <f t="array" ref="H151">IFERROR(
    INDEX(
        _TBL_INVENTORY[NAME],
        SMALL(
            IF(
                ISNUMBER(SEARCH($C151, _TBL_INVENTORY[NAME])),
                ROW(_TBL_INVENTORY[NAME]) - MIN(ROW(_TBL_INVENTORY[NAME])) + 1
            ),4
        )
    ),
    ""
)</f>
        <v>HP REGULAR 4 / 16</v>
      </c>
      <c r="I151" t="str" cm="1">
        <f t="array" ref="I151">IFERROR(
    INDEX(
        _TBL_INVENTORY[NAME],
        SMALL(
            IF(
                ISNUMBER(SEARCH($C151, _TBL_INVENTORY[NAME])),
                ROW(_TBL_INVENTORY[NAME]) - MIN(ROW(_TBL_INVENTORY[NAME])) + 1
            ),5
        )
    ),
    ""
)</f>
        <v>HP REGULAR 4 / 32</v>
      </c>
      <c r="J151" t="str" cm="1">
        <f t="array" ref="J151">IFERROR(
    INDEX(
        _TBL_INVENTORY[NAME],
        SMALL(
            IF(
                ISNUMBER(SEARCH($C151, _TBL_INVENTORY[NAME])),
                ROW(_TBL_INVENTORY[NAME]) - MIN(ROW(_TBL_INVENTORY[NAME])) + 1
            ),6
        )
    ),
    ""
)</f>
        <v>CTL REGULAR 4 / 16</v>
      </c>
      <c r="K151" t="str" cm="1">
        <f t="array" ref="K151">IFERROR(
    INDEX(
        _TBL_INVENTORY[NAME],
        SMALL(
            IF(
                ISNUMBER(SEARCH($C151, _TBL_INVENTORY[NAME])),
                ROW(_TBL_INVENTORY[NAME]) - MIN(ROW(_TBL_INVENTORY[NAME])) + 1
            ),7
        )
    ),
    ""
)</f>
        <v>LENOVO REGULAR 4 / 16</v>
      </c>
      <c r="L151" t="str" cm="1">
        <f t="array" ref="L151">IFERROR(
    INDEX(
        _TBL_INVENTORY[NAME],
        SMALL(
            IF(
                ISNUMBER(SEARCH($C151, _TBL_INVENTORY[NAME])),
                ROW(_TBL_INVENTORY[NAME]) - MIN(ROW(_TBL_INVENTORY[NAME])) + 1
            ),8
        )
    ),
    ""
)</f>
        <v>LENOVO REGULAR 4 / 32</v>
      </c>
    </row>
    <row r="152" spans="5:12" x14ac:dyDescent="0.25">
      <c r="E152" t="str" cm="1">
        <f t="array" ref="E152">IFERROR(
    INDEX(
        _TBL_INVENTORY[NAME],
        SMALL(
            IF(
                ISNUMBER(SEARCH($C152, _TBL_INVENTORY[NAME])),
                ROW(_TBL_INVENTORY[NAME]) - MIN(ROW(_TBL_INVENTORY[NAME])) + 1
            ),1
        )
    ),
    ""
)</f>
        <v>DELL REGULAR 2 / 16</v>
      </c>
      <c r="F152" t="str" cm="1">
        <f t="array" ref="F152">IFERROR(
    INDEX(
        _TBL_INVENTORY[NAME],
        SMALL(
            IF(
                ISNUMBER(SEARCH($C152, _TBL_INVENTORY[NAME])),
                ROW(_TBL_INVENTORY[NAME]) - MIN(ROW(_TBL_INVENTORY[NAME])) + 1
            ),2
        )
    ),
    ""
)</f>
        <v>DELL REGULAR 4 / 16</v>
      </c>
      <c r="G152" t="str" cm="1">
        <f t="array" ref="G152">IFERROR(
    INDEX(
        _TBL_INVENTORY[NAME],
        SMALL(
            IF(
                ISNUMBER(SEARCH($C152, _TBL_INVENTORY[NAME])),
                ROW(_TBL_INVENTORY[NAME]) - MIN(ROW(_TBL_INVENTORY[NAME])) + 1
            ),3
        )
    ),
    ""
)</f>
        <v>DELL REGULAR 4 / 32</v>
      </c>
      <c r="H152" t="str" cm="1">
        <f t="array" ref="H152">IFERROR(
    INDEX(
        _TBL_INVENTORY[NAME],
        SMALL(
            IF(
                ISNUMBER(SEARCH($C152, _TBL_INVENTORY[NAME])),
                ROW(_TBL_INVENTORY[NAME]) - MIN(ROW(_TBL_INVENTORY[NAME])) + 1
            ),4
        )
    ),
    ""
)</f>
        <v>HP REGULAR 4 / 16</v>
      </c>
      <c r="I152" t="str" cm="1">
        <f t="array" ref="I152">IFERROR(
    INDEX(
        _TBL_INVENTORY[NAME],
        SMALL(
            IF(
                ISNUMBER(SEARCH($C152, _TBL_INVENTORY[NAME])),
                ROW(_TBL_INVENTORY[NAME]) - MIN(ROW(_TBL_INVENTORY[NAME])) + 1
            ),5
        )
    ),
    ""
)</f>
        <v>HP REGULAR 4 / 32</v>
      </c>
      <c r="J152" t="str" cm="1">
        <f t="array" ref="J152">IFERROR(
    INDEX(
        _TBL_INVENTORY[NAME],
        SMALL(
            IF(
                ISNUMBER(SEARCH($C152, _TBL_INVENTORY[NAME])),
                ROW(_TBL_INVENTORY[NAME]) - MIN(ROW(_TBL_INVENTORY[NAME])) + 1
            ),6
        )
    ),
    ""
)</f>
        <v>CTL REGULAR 4 / 16</v>
      </c>
      <c r="K152" t="str" cm="1">
        <f t="array" ref="K152">IFERROR(
    INDEX(
        _TBL_INVENTORY[NAME],
        SMALL(
            IF(
                ISNUMBER(SEARCH($C152, _TBL_INVENTORY[NAME])),
                ROW(_TBL_INVENTORY[NAME]) - MIN(ROW(_TBL_INVENTORY[NAME])) + 1
            ),7
        )
    ),
    ""
)</f>
        <v>LENOVO REGULAR 4 / 16</v>
      </c>
      <c r="L152" t="str" cm="1">
        <f t="array" ref="L152">IFERROR(
    INDEX(
        _TBL_INVENTORY[NAME],
        SMALL(
            IF(
                ISNUMBER(SEARCH($C152, _TBL_INVENTORY[NAME])),
                ROW(_TBL_INVENTORY[NAME]) - MIN(ROW(_TBL_INVENTORY[NAME])) + 1
            ),8
        )
    ),
    ""
)</f>
        <v>LENOVO REGULAR 4 / 32</v>
      </c>
    </row>
    <row r="153" spans="5:12" x14ac:dyDescent="0.25">
      <c r="E153" t="str" cm="1">
        <f t="array" ref="E153">IFERROR(
    INDEX(
        _TBL_INVENTORY[NAME],
        SMALL(
            IF(
                ISNUMBER(SEARCH($C153, _TBL_INVENTORY[NAME])),
                ROW(_TBL_INVENTORY[NAME]) - MIN(ROW(_TBL_INVENTORY[NAME])) + 1
            ),1
        )
    ),
    ""
)</f>
        <v>DELL REGULAR 2 / 16</v>
      </c>
      <c r="F153" t="str" cm="1">
        <f t="array" ref="F153">IFERROR(
    INDEX(
        _TBL_INVENTORY[NAME],
        SMALL(
            IF(
                ISNUMBER(SEARCH($C153, _TBL_INVENTORY[NAME])),
                ROW(_TBL_INVENTORY[NAME]) - MIN(ROW(_TBL_INVENTORY[NAME])) + 1
            ),2
        )
    ),
    ""
)</f>
        <v>DELL REGULAR 4 / 16</v>
      </c>
      <c r="G153" t="str" cm="1">
        <f t="array" ref="G153">IFERROR(
    INDEX(
        _TBL_INVENTORY[NAME],
        SMALL(
            IF(
                ISNUMBER(SEARCH($C153, _TBL_INVENTORY[NAME])),
                ROW(_TBL_INVENTORY[NAME]) - MIN(ROW(_TBL_INVENTORY[NAME])) + 1
            ),3
        )
    ),
    ""
)</f>
        <v>DELL REGULAR 4 / 32</v>
      </c>
      <c r="H153" t="str" cm="1">
        <f t="array" ref="H153">IFERROR(
    INDEX(
        _TBL_INVENTORY[NAME],
        SMALL(
            IF(
                ISNUMBER(SEARCH($C153, _TBL_INVENTORY[NAME])),
                ROW(_TBL_INVENTORY[NAME]) - MIN(ROW(_TBL_INVENTORY[NAME])) + 1
            ),4
        )
    ),
    ""
)</f>
        <v>HP REGULAR 4 / 16</v>
      </c>
      <c r="I153" t="str" cm="1">
        <f t="array" ref="I153">IFERROR(
    INDEX(
        _TBL_INVENTORY[NAME],
        SMALL(
            IF(
                ISNUMBER(SEARCH($C153, _TBL_INVENTORY[NAME])),
                ROW(_TBL_INVENTORY[NAME]) - MIN(ROW(_TBL_INVENTORY[NAME])) + 1
            ),5
        )
    ),
    ""
)</f>
        <v>HP REGULAR 4 / 32</v>
      </c>
      <c r="J153" t="str" cm="1">
        <f t="array" ref="J153">IFERROR(
    INDEX(
        _TBL_INVENTORY[NAME],
        SMALL(
            IF(
                ISNUMBER(SEARCH($C153, _TBL_INVENTORY[NAME])),
                ROW(_TBL_INVENTORY[NAME]) - MIN(ROW(_TBL_INVENTORY[NAME])) + 1
            ),6
        )
    ),
    ""
)</f>
        <v>CTL REGULAR 4 / 16</v>
      </c>
      <c r="K153" t="str" cm="1">
        <f t="array" ref="K153">IFERROR(
    INDEX(
        _TBL_INVENTORY[NAME],
        SMALL(
            IF(
                ISNUMBER(SEARCH($C153, _TBL_INVENTORY[NAME])),
                ROW(_TBL_INVENTORY[NAME]) - MIN(ROW(_TBL_INVENTORY[NAME])) + 1
            ),7
        )
    ),
    ""
)</f>
        <v>LENOVO REGULAR 4 / 16</v>
      </c>
      <c r="L153" t="str" cm="1">
        <f t="array" ref="L153">IFERROR(
    INDEX(
        _TBL_INVENTORY[NAME],
        SMALL(
            IF(
                ISNUMBER(SEARCH($C153, _TBL_INVENTORY[NAME])),
                ROW(_TBL_INVENTORY[NAME]) - MIN(ROW(_TBL_INVENTORY[NAME])) + 1
            ),8
        )
    ),
    ""
)</f>
        <v>LENOVO REGULAR 4 / 32</v>
      </c>
    </row>
    <row r="154" spans="5:12" x14ac:dyDescent="0.25">
      <c r="E154" t="str" cm="1">
        <f t="array" ref="E154">IFERROR(
    INDEX(
        _TBL_INVENTORY[NAME],
        SMALL(
            IF(
                ISNUMBER(SEARCH($C154, _TBL_INVENTORY[NAME])),
                ROW(_TBL_INVENTORY[NAME]) - MIN(ROW(_TBL_INVENTORY[NAME])) + 1
            ),1
        )
    ),
    ""
)</f>
        <v>DELL REGULAR 2 / 16</v>
      </c>
      <c r="F154" t="str" cm="1">
        <f t="array" ref="F154">IFERROR(
    INDEX(
        _TBL_INVENTORY[NAME],
        SMALL(
            IF(
                ISNUMBER(SEARCH($C154, _TBL_INVENTORY[NAME])),
                ROW(_TBL_INVENTORY[NAME]) - MIN(ROW(_TBL_INVENTORY[NAME])) + 1
            ),2
        )
    ),
    ""
)</f>
        <v>DELL REGULAR 4 / 16</v>
      </c>
      <c r="G154" t="str" cm="1">
        <f t="array" ref="G154">IFERROR(
    INDEX(
        _TBL_INVENTORY[NAME],
        SMALL(
            IF(
                ISNUMBER(SEARCH($C154, _TBL_INVENTORY[NAME])),
                ROW(_TBL_INVENTORY[NAME]) - MIN(ROW(_TBL_INVENTORY[NAME])) + 1
            ),3
        )
    ),
    ""
)</f>
        <v>DELL REGULAR 4 / 32</v>
      </c>
      <c r="H154" t="str" cm="1">
        <f t="array" ref="H154">IFERROR(
    INDEX(
        _TBL_INVENTORY[NAME],
        SMALL(
            IF(
                ISNUMBER(SEARCH($C154, _TBL_INVENTORY[NAME])),
                ROW(_TBL_INVENTORY[NAME]) - MIN(ROW(_TBL_INVENTORY[NAME])) + 1
            ),4
        )
    ),
    ""
)</f>
        <v>HP REGULAR 4 / 16</v>
      </c>
      <c r="I154" t="str" cm="1">
        <f t="array" ref="I154">IFERROR(
    INDEX(
        _TBL_INVENTORY[NAME],
        SMALL(
            IF(
                ISNUMBER(SEARCH($C154, _TBL_INVENTORY[NAME])),
                ROW(_TBL_INVENTORY[NAME]) - MIN(ROW(_TBL_INVENTORY[NAME])) + 1
            ),5
        )
    ),
    ""
)</f>
        <v>HP REGULAR 4 / 32</v>
      </c>
      <c r="J154" t="str" cm="1">
        <f t="array" ref="J154">IFERROR(
    INDEX(
        _TBL_INVENTORY[NAME],
        SMALL(
            IF(
                ISNUMBER(SEARCH($C154, _TBL_INVENTORY[NAME])),
                ROW(_TBL_INVENTORY[NAME]) - MIN(ROW(_TBL_INVENTORY[NAME])) + 1
            ),6
        )
    ),
    ""
)</f>
        <v>CTL REGULAR 4 / 16</v>
      </c>
      <c r="K154" t="str" cm="1">
        <f t="array" ref="K154">IFERROR(
    INDEX(
        _TBL_INVENTORY[NAME],
        SMALL(
            IF(
                ISNUMBER(SEARCH($C154, _TBL_INVENTORY[NAME])),
                ROW(_TBL_INVENTORY[NAME]) - MIN(ROW(_TBL_INVENTORY[NAME])) + 1
            ),7
        )
    ),
    ""
)</f>
        <v>LENOVO REGULAR 4 / 16</v>
      </c>
      <c r="L154" t="str" cm="1">
        <f t="array" ref="L154">IFERROR(
    INDEX(
        _TBL_INVENTORY[NAME],
        SMALL(
            IF(
                ISNUMBER(SEARCH($C154, _TBL_INVENTORY[NAME])),
                ROW(_TBL_INVENTORY[NAME]) - MIN(ROW(_TBL_INVENTORY[NAME])) + 1
            ),8
        )
    ),
    ""
)</f>
        <v>LENOVO REGULAR 4 / 32</v>
      </c>
    </row>
    <row r="155" spans="5:12" x14ac:dyDescent="0.25">
      <c r="E155" t="str" cm="1">
        <f t="array" ref="E155">IFERROR(
    INDEX(
        _TBL_INVENTORY[NAME],
        SMALL(
            IF(
                ISNUMBER(SEARCH($C155, _TBL_INVENTORY[NAME])),
                ROW(_TBL_INVENTORY[NAME]) - MIN(ROW(_TBL_INVENTORY[NAME])) + 1
            ),1
        )
    ),
    ""
)</f>
        <v>DELL REGULAR 2 / 16</v>
      </c>
      <c r="F155" t="str" cm="1">
        <f t="array" ref="F155">IFERROR(
    INDEX(
        _TBL_INVENTORY[NAME],
        SMALL(
            IF(
                ISNUMBER(SEARCH($C155, _TBL_INVENTORY[NAME])),
                ROW(_TBL_INVENTORY[NAME]) - MIN(ROW(_TBL_INVENTORY[NAME])) + 1
            ),2
        )
    ),
    ""
)</f>
        <v>DELL REGULAR 4 / 16</v>
      </c>
      <c r="G155" t="str" cm="1">
        <f t="array" ref="G155">IFERROR(
    INDEX(
        _TBL_INVENTORY[NAME],
        SMALL(
            IF(
                ISNUMBER(SEARCH($C155, _TBL_INVENTORY[NAME])),
                ROW(_TBL_INVENTORY[NAME]) - MIN(ROW(_TBL_INVENTORY[NAME])) + 1
            ),3
        )
    ),
    ""
)</f>
        <v>DELL REGULAR 4 / 32</v>
      </c>
      <c r="H155" t="str" cm="1">
        <f t="array" ref="H155">IFERROR(
    INDEX(
        _TBL_INVENTORY[NAME],
        SMALL(
            IF(
                ISNUMBER(SEARCH($C155, _TBL_INVENTORY[NAME])),
                ROW(_TBL_INVENTORY[NAME]) - MIN(ROW(_TBL_INVENTORY[NAME])) + 1
            ),4
        )
    ),
    ""
)</f>
        <v>HP REGULAR 4 / 16</v>
      </c>
      <c r="I155" t="str" cm="1">
        <f t="array" ref="I155">IFERROR(
    INDEX(
        _TBL_INVENTORY[NAME],
        SMALL(
            IF(
                ISNUMBER(SEARCH($C155, _TBL_INVENTORY[NAME])),
                ROW(_TBL_INVENTORY[NAME]) - MIN(ROW(_TBL_INVENTORY[NAME])) + 1
            ),5
        )
    ),
    ""
)</f>
        <v>HP REGULAR 4 / 32</v>
      </c>
      <c r="J155" t="str" cm="1">
        <f t="array" ref="J155">IFERROR(
    INDEX(
        _TBL_INVENTORY[NAME],
        SMALL(
            IF(
                ISNUMBER(SEARCH($C155, _TBL_INVENTORY[NAME])),
                ROW(_TBL_INVENTORY[NAME]) - MIN(ROW(_TBL_INVENTORY[NAME])) + 1
            ),6
        )
    ),
    ""
)</f>
        <v>CTL REGULAR 4 / 16</v>
      </c>
      <c r="K155" t="str" cm="1">
        <f t="array" ref="K155">IFERROR(
    INDEX(
        _TBL_INVENTORY[NAME],
        SMALL(
            IF(
                ISNUMBER(SEARCH($C155, _TBL_INVENTORY[NAME])),
                ROW(_TBL_INVENTORY[NAME]) - MIN(ROW(_TBL_INVENTORY[NAME])) + 1
            ),7
        )
    ),
    ""
)</f>
        <v>LENOVO REGULAR 4 / 16</v>
      </c>
      <c r="L155" t="str" cm="1">
        <f t="array" ref="L155">IFERROR(
    INDEX(
        _TBL_INVENTORY[NAME],
        SMALL(
            IF(
                ISNUMBER(SEARCH($C155, _TBL_INVENTORY[NAME])),
                ROW(_TBL_INVENTORY[NAME]) - MIN(ROW(_TBL_INVENTORY[NAME])) + 1
            ),8
        )
    ),
    ""
)</f>
        <v>LENOVO REGULAR 4 / 32</v>
      </c>
    </row>
    <row r="156" spans="5:12" x14ac:dyDescent="0.25">
      <c r="E156" t="str" cm="1">
        <f t="array" ref="E156">IFERROR(
    INDEX(
        _TBL_INVENTORY[NAME],
        SMALL(
            IF(
                ISNUMBER(SEARCH($C156, _TBL_INVENTORY[NAME])),
                ROW(_TBL_INVENTORY[NAME]) - MIN(ROW(_TBL_INVENTORY[NAME])) + 1
            ),1
        )
    ),
    ""
)</f>
        <v>DELL REGULAR 2 / 16</v>
      </c>
      <c r="F156" t="str" cm="1">
        <f t="array" ref="F156">IFERROR(
    INDEX(
        _TBL_INVENTORY[NAME],
        SMALL(
            IF(
                ISNUMBER(SEARCH($C156, _TBL_INVENTORY[NAME])),
                ROW(_TBL_INVENTORY[NAME]) - MIN(ROW(_TBL_INVENTORY[NAME])) + 1
            ),2
        )
    ),
    ""
)</f>
        <v>DELL REGULAR 4 / 16</v>
      </c>
      <c r="G156" t="str" cm="1">
        <f t="array" ref="G156">IFERROR(
    INDEX(
        _TBL_INVENTORY[NAME],
        SMALL(
            IF(
                ISNUMBER(SEARCH($C156, _TBL_INVENTORY[NAME])),
                ROW(_TBL_INVENTORY[NAME]) - MIN(ROW(_TBL_INVENTORY[NAME])) + 1
            ),3
        )
    ),
    ""
)</f>
        <v>DELL REGULAR 4 / 32</v>
      </c>
      <c r="H156" t="str" cm="1">
        <f t="array" ref="H156">IFERROR(
    INDEX(
        _TBL_INVENTORY[NAME],
        SMALL(
            IF(
                ISNUMBER(SEARCH($C156, _TBL_INVENTORY[NAME])),
                ROW(_TBL_INVENTORY[NAME]) - MIN(ROW(_TBL_INVENTORY[NAME])) + 1
            ),4
        )
    ),
    ""
)</f>
        <v>HP REGULAR 4 / 16</v>
      </c>
      <c r="I156" t="str" cm="1">
        <f t="array" ref="I156">IFERROR(
    INDEX(
        _TBL_INVENTORY[NAME],
        SMALL(
            IF(
                ISNUMBER(SEARCH($C156, _TBL_INVENTORY[NAME])),
                ROW(_TBL_INVENTORY[NAME]) - MIN(ROW(_TBL_INVENTORY[NAME])) + 1
            ),5
        )
    ),
    ""
)</f>
        <v>HP REGULAR 4 / 32</v>
      </c>
      <c r="J156" t="str" cm="1">
        <f t="array" ref="J156">IFERROR(
    INDEX(
        _TBL_INVENTORY[NAME],
        SMALL(
            IF(
                ISNUMBER(SEARCH($C156, _TBL_INVENTORY[NAME])),
                ROW(_TBL_INVENTORY[NAME]) - MIN(ROW(_TBL_INVENTORY[NAME])) + 1
            ),6
        )
    ),
    ""
)</f>
        <v>CTL REGULAR 4 / 16</v>
      </c>
      <c r="K156" t="str" cm="1">
        <f t="array" ref="K156">IFERROR(
    INDEX(
        _TBL_INVENTORY[NAME],
        SMALL(
            IF(
                ISNUMBER(SEARCH($C156, _TBL_INVENTORY[NAME])),
                ROW(_TBL_INVENTORY[NAME]) - MIN(ROW(_TBL_INVENTORY[NAME])) + 1
            ),7
        )
    ),
    ""
)</f>
        <v>LENOVO REGULAR 4 / 16</v>
      </c>
      <c r="L156" t="str" cm="1">
        <f t="array" ref="L156">IFERROR(
    INDEX(
        _TBL_INVENTORY[NAME],
        SMALL(
            IF(
                ISNUMBER(SEARCH($C156, _TBL_INVENTORY[NAME])),
                ROW(_TBL_INVENTORY[NAME]) - MIN(ROW(_TBL_INVENTORY[NAME])) + 1
            ),8
        )
    ),
    ""
)</f>
        <v>LENOVO REGULAR 4 / 32</v>
      </c>
    </row>
    <row r="157" spans="5:12" x14ac:dyDescent="0.25">
      <c r="E157" t="str" cm="1">
        <f t="array" ref="E157">IFERROR(
    INDEX(
        _TBL_INVENTORY[NAME],
        SMALL(
            IF(
                ISNUMBER(SEARCH($C157, _TBL_INVENTORY[NAME])),
                ROW(_TBL_INVENTORY[NAME]) - MIN(ROW(_TBL_INVENTORY[NAME])) + 1
            ),1
        )
    ),
    ""
)</f>
        <v>DELL REGULAR 2 / 16</v>
      </c>
      <c r="F157" t="str" cm="1">
        <f t="array" ref="F157">IFERROR(
    INDEX(
        _TBL_INVENTORY[NAME],
        SMALL(
            IF(
                ISNUMBER(SEARCH($C157, _TBL_INVENTORY[NAME])),
                ROW(_TBL_INVENTORY[NAME]) - MIN(ROW(_TBL_INVENTORY[NAME])) + 1
            ),2
        )
    ),
    ""
)</f>
        <v>DELL REGULAR 4 / 16</v>
      </c>
      <c r="G157" t="str" cm="1">
        <f t="array" ref="G157">IFERROR(
    INDEX(
        _TBL_INVENTORY[NAME],
        SMALL(
            IF(
                ISNUMBER(SEARCH($C157, _TBL_INVENTORY[NAME])),
                ROW(_TBL_INVENTORY[NAME]) - MIN(ROW(_TBL_INVENTORY[NAME])) + 1
            ),3
        )
    ),
    ""
)</f>
        <v>DELL REGULAR 4 / 32</v>
      </c>
      <c r="H157" t="str" cm="1">
        <f t="array" ref="H157">IFERROR(
    INDEX(
        _TBL_INVENTORY[NAME],
        SMALL(
            IF(
                ISNUMBER(SEARCH($C157, _TBL_INVENTORY[NAME])),
                ROW(_TBL_INVENTORY[NAME]) - MIN(ROW(_TBL_INVENTORY[NAME])) + 1
            ),4
        )
    ),
    ""
)</f>
        <v>HP REGULAR 4 / 16</v>
      </c>
      <c r="I157" t="str" cm="1">
        <f t="array" ref="I157">IFERROR(
    INDEX(
        _TBL_INVENTORY[NAME],
        SMALL(
            IF(
                ISNUMBER(SEARCH($C157, _TBL_INVENTORY[NAME])),
                ROW(_TBL_INVENTORY[NAME]) - MIN(ROW(_TBL_INVENTORY[NAME])) + 1
            ),5
        )
    ),
    ""
)</f>
        <v>HP REGULAR 4 / 32</v>
      </c>
      <c r="J157" t="str" cm="1">
        <f t="array" ref="J157">IFERROR(
    INDEX(
        _TBL_INVENTORY[NAME],
        SMALL(
            IF(
                ISNUMBER(SEARCH($C157, _TBL_INVENTORY[NAME])),
                ROW(_TBL_INVENTORY[NAME]) - MIN(ROW(_TBL_INVENTORY[NAME])) + 1
            ),6
        )
    ),
    ""
)</f>
        <v>CTL REGULAR 4 / 16</v>
      </c>
      <c r="K157" t="str" cm="1">
        <f t="array" ref="K157">IFERROR(
    INDEX(
        _TBL_INVENTORY[NAME],
        SMALL(
            IF(
                ISNUMBER(SEARCH($C157, _TBL_INVENTORY[NAME])),
                ROW(_TBL_INVENTORY[NAME]) - MIN(ROW(_TBL_INVENTORY[NAME])) + 1
            ),7
        )
    ),
    ""
)</f>
        <v>LENOVO REGULAR 4 / 16</v>
      </c>
      <c r="L157" t="str" cm="1">
        <f t="array" ref="L157">IFERROR(
    INDEX(
        _TBL_INVENTORY[NAME],
        SMALL(
            IF(
                ISNUMBER(SEARCH($C157, _TBL_INVENTORY[NAME])),
                ROW(_TBL_INVENTORY[NAME]) - MIN(ROW(_TBL_INVENTORY[NAME])) + 1
            ),8
        )
    ),
    ""
)</f>
        <v>LENOVO REGULAR 4 / 32</v>
      </c>
    </row>
    <row r="158" spans="5:12" x14ac:dyDescent="0.25">
      <c r="E158" t="str" cm="1">
        <f t="array" ref="E158">IFERROR(
    INDEX(
        _TBL_INVENTORY[NAME],
        SMALL(
            IF(
                ISNUMBER(SEARCH($C158, _TBL_INVENTORY[NAME])),
                ROW(_TBL_INVENTORY[NAME]) - MIN(ROW(_TBL_INVENTORY[NAME])) + 1
            ),1
        )
    ),
    ""
)</f>
        <v>DELL REGULAR 2 / 16</v>
      </c>
      <c r="F158" t="str" cm="1">
        <f t="array" ref="F158">IFERROR(
    INDEX(
        _TBL_INVENTORY[NAME],
        SMALL(
            IF(
                ISNUMBER(SEARCH($C158, _TBL_INVENTORY[NAME])),
                ROW(_TBL_INVENTORY[NAME]) - MIN(ROW(_TBL_INVENTORY[NAME])) + 1
            ),2
        )
    ),
    ""
)</f>
        <v>DELL REGULAR 4 / 16</v>
      </c>
      <c r="G158" t="str" cm="1">
        <f t="array" ref="G158">IFERROR(
    INDEX(
        _TBL_INVENTORY[NAME],
        SMALL(
            IF(
                ISNUMBER(SEARCH($C158, _TBL_INVENTORY[NAME])),
                ROW(_TBL_INVENTORY[NAME]) - MIN(ROW(_TBL_INVENTORY[NAME])) + 1
            ),3
        )
    ),
    ""
)</f>
        <v>DELL REGULAR 4 / 32</v>
      </c>
      <c r="H158" t="str" cm="1">
        <f t="array" ref="H158">IFERROR(
    INDEX(
        _TBL_INVENTORY[NAME],
        SMALL(
            IF(
                ISNUMBER(SEARCH($C158, _TBL_INVENTORY[NAME])),
                ROW(_TBL_INVENTORY[NAME]) - MIN(ROW(_TBL_INVENTORY[NAME])) + 1
            ),4
        )
    ),
    ""
)</f>
        <v>HP REGULAR 4 / 16</v>
      </c>
      <c r="I158" t="str" cm="1">
        <f t="array" ref="I158">IFERROR(
    INDEX(
        _TBL_INVENTORY[NAME],
        SMALL(
            IF(
                ISNUMBER(SEARCH($C158, _TBL_INVENTORY[NAME])),
                ROW(_TBL_INVENTORY[NAME]) - MIN(ROW(_TBL_INVENTORY[NAME])) + 1
            ),5
        )
    ),
    ""
)</f>
        <v>HP REGULAR 4 / 32</v>
      </c>
      <c r="J158" t="str" cm="1">
        <f t="array" ref="J158">IFERROR(
    INDEX(
        _TBL_INVENTORY[NAME],
        SMALL(
            IF(
                ISNUMBER(SEARCH($C158, _TBL_INVENTORY[NAME])),
                ROW(_TBL_INVENTORY[NAME]) - MIN(ROW(_TBL_INVENTORY[NAME])) + 1
            ),6
        )
    ),
    ""
)</f>
        <v>CTL REGULAR 4 / 16</v>
      </c>
      <c r="K158" t="str" cm="1">
        <f t="array" ref="K158">IFERROR(
    INDEX(
        _TBL_INVENTORY[NAME],
        SMALL(
            IF(
                ISNUMBER(SEARCH($C158, _TBL_INVENTORY[NAME])),
                ROW(_TBL_INVENTORY[NAME]) - MIN(ROW(_TBL_INVENTORY[NAME])) + 1
            ),7
        )
    ),
    ""
)</f>
        <v>LENOVO REGULAR 4 / 16</v>
      </c>
      <c r="L158" t="str" cm="1">
        <f t="array" ref="L158">IFERROR(
    INDEX(
        _TBL_INVENTORY[NAME],
        SMALL(
            IF(
                ISNUMBER(SEARCH($C158, _TBL_INVENTORY[NAME])),
                ROW(_TBL_INVENTORY[NAME]) - MIN(ROW(_TBL_INVENTORY[NAME])) + 1
            ),8
        )
    ),
    ""
)</f>
        <v>LENOVO REGULAR 4 / 32</v>
      </c>
    </row>
    <row r="159" spans="5:12" x14ac:dyDescent="0.25">
      <c r="E159" t="str" cm="1">
        <f t="array" ref="E159">IFERROR(
    INDEX(
        _TBL_INVENTORY[NAME],
        SMALL(
            IF(
                ISNUMBER(SEARCH($C159, _TBL_INVENTORY[NAME])),
                ROW(_TBL_INVENTORY[NAME]) - MIN(ROW(_TBL_INVENTORY[NAME])) + 1
            ),1
        )
    ),
    ""
)</f>
        <v>DELL REGULAR 2 / 16</v>
      </c>
      <c r="F159" t="str" cm="1">
        <f t="array" ref="F159">IFERROR(
    INDEX(
        _TBL_INVENTORY[NAME],
        SMALL(
            IF(
                ISNUMBER(SEARCH($C159, _TBL_INVENTORY[NAME])),
                ROW(_TBL_INVENTORY[NAME]) - MIN(ROW(_TBL_INVENTORY[NAME])) + 1
            ),2
        )
    ),
    ""
)</f>
        <v>DELL REGULAR 4 / 16</v>
      </c>
      <c r="G159" t="str" cm="1">
        <f t="array" ref="G159">IFERROR(
    INDEX(
        _TBL_INVENTORY[NAME],
        SMALL(
            IF(
                ISNUMBER(SEARCH($C159, _TBL_INVENTORY[NAME])),
                ROW(_TBL_INVENTORY[NAME]) - MIN(ROW(_TBL_INVENTORY[NAME])) + 1
            ),3
        )
    ),
    ""
)</f>
        <v>DELL REGULAR 4 / 32</v>
      </c>
      <c r="H159" t="str" cm="1">
        <f t="array" ref="H159">IFERROR(
    INDEX(
        _TBL_INVENTORY[NAME],
        SMALL(
            IF(
                ISNUMBER(SEARCH($C159, _TBL_INVENTORY[NAME])),
                ROW(_TBL_INVENTORY[NAME]) - MIN(ROW(_TBL_INVENTORY[NAME])) + 1
            ),4
        )
    ),
    ""
)</f>
        <v>HP REGULAR 4 / 16</v>
      </c>
      <c r="I159" t="str" cm="1">
        <f t="array" ref="I159">IFERROR(
    INDEX(
        _TBL_INVENTORY[NAME],
        SMALL(
            IF(
                ISNUMBER(SEARCH($C159, _TBL_INVENTORY[NAME])),
                ROW(_TBL_INVENTORY[NAME]) - MIN(ROW(_TBL_INVENTORY[NAME])) + 1
            ),5
        )
    ),
    ""
)</f>
        <v>HP REGULAR 4 / 32</v>
      </c>
      <c r="J159" t="str" cm="1">
        <f t="array" ref="J159">IFERROR(
    INDEX(
        _TBL_INVENTORY[NAME],
        SMALL(
            IF(
                ISNUMBER(SEARCH($C159, _TBL_INVENTORY[NAME])),
                ROW(_TBL_INVENTORY[NAME]) - MIN(ROW(_TBL_INVENTORY[NAME])) + 1
            ),6
        )
    ),
    ""
)</f>
        <v>CTL REGULAR 4 / 16</v>
      </c>
      <c r="K159" t="str" cm="1">
        <f t="array" ref="K159">IFERROR(
    INDEX(
        _TBL_INVENTORY[NAME],
        SMALL(
            IF(
                ISNUMBER(SEARCH($C159, _TBL_INVENTORY[NAME])),
                ROW(_TBL_INVENTORY[NAME]) - MIN(ROW(_TBL_INVENTORY[NAME])) + 1
            ),7
        )
    ),
    ""
)</f>
        <v>LENOVO REGULAR 4 / 16</v>
      </c>
      <c r="L159" t="str" cm="1">
        <f t="array" ref="L159">IFERROR(
    INDEX(
        _TBL_INVENTORY[NAME],
        SMALL(
            IF(
                ISNUMBER(SEARCH($C159, _TBL_INVENTORY[NAME])),
                ROW(_TBL_INVENTORY[NAME]) - MIN(ROW(_TBL_INVENTORY[NAME])) + 1
            ),8
        )
    ),
    ""
)</f>
        <v>LENOVO REGULAR 4 / 32</v>
      </c>
    </row>
    <row r="160" spans="5:12" x14ac:dyDescent="0.25">
      <c r="E160" t="str" cm="1">
        <f t="array" ref="E160">IFERROR(
    INDEX(
        _TBL_INVENTORY[NAME],
        SMALL(
            IF(
                ISNUMBER(SEARCH($C160, _TBL_INVENTORY[NAME])),
                ROW(_TBL_INVENTORY[NAME]) - MIN(ROW(_TBL_INVENTORY[NAME])) + 1
            ),1
        )
    ),
    ""
)</f>
        <v>DELL REGULAR 2 / 16</v>
      </c>
      <c r="F160" t="str" cm="1">
        <f t="array" ref="F160">IFERROR(
    INDEX(
        _TBL_INVENTORY[NAME],
        SMALL(
            IF(
                ISNUMBER(SEARCH($C160, _TBL_INVENTORY[NAME])),
                ROW(_TBL_INVENTORY[NAME]) - MIN(ROW(_TBL_INVENTORY[NAME])) + 1
            ),2
        )
    ),
    ""
)</f>
        <v>DELL REGULAR 4 / 16</v>
      </c>
      <c r="G160" t="str" cm="1">
        <f t="array" ref="G160">IFERROR(
    INDEX(
        _TBL_INVENTORY[NAME],
        SMALL(
            IF(
                ISNUMBER(SEARCH($C160, _TBL_INVENTORY[NAME])),
                ROW(_TBL_INVENTORY[NAME]) - MIN(ROW(_TBL_INVENTORY[NAME])) + 1
            ),3
        )
    ),
    ""
)</f>
        <v>DELL REGULAR 4 / 32</v>
      </c>
      <c r="H160" t="str" cm="1">
        <f t="array" ref="H160">IFERROR(
    INDEX(
        _TBL_INVENTORY[NAME],
        SMALL(
            IF(
                ISNUMBER(SEARCH($C160, _TBL_INVENTORY[NAME])),
                ROW(_TBL_INVENTORY[NAME]) - MIN(ROW(_TBL_INVENTORY[NAME])) + 1
            ),4
        )
    ),
    ""
)</f>
        <v>HP REGULAR 4 / 16</v>
      </c>
      <c r="I160" t="str" cm="1">
        <f t="array" ref="I160">IFERROR(
    INDEX(
        _TBL_INVENTORY[NAME],
        SMALL(
            IF(
                ISNUMBER(SEARCH($C160, _TBL_INVENTORY[NAME])),
                ROW(_TBL_INVENTORY[NAME]) - MIN(ROW(_TBL_INVENTORY[NAME])) + 1
            ),5
        )
    ),
    ""
)</f>
        <v>HP REGULAR 4 / 32</v>
      </c>
      <c r="J160" t="str" cm="1">
        <f t="array" ref="J160">IFERROR(
    INDEX(
        _TBL_INVENTORY[NAME],
        SMALL(
            IF(
                ISNUMBER(SEARCH($C160, _TBL_INVENTORY[NAME])),
                ROW(_TBL_INVENTORY[NAME]) - MIN(ROW(_TBL_INVENTORY[NAME])) + 1
            ),6
        )
    ),
    ""
)</f>
        <v>CTL REGULAR 4 / 16</v>
      </c>
      <c r="K160" t="str" cm="1">
        <f t="array" ref="K160">IFERROR(
    INDEX(
        _TBL_INVENTORY[NAME],
        SMALL(
            IF(
                ISNUMBER(SEARCH($C160, _TBL_INVENTORY[NAME])),
                ROW(_TBL_INVENTORY[NAME]) - MIN(ROW(_TBL_INVENTORY[NAME])) + 1
            ),7
        )
    ),
    ""
)</f>
        <v>LENOVO REGULAR 4 / 16</v>
      </c>
      <c r="L160" t="str" cm="1">
        <f t="array" ref="L160">IFERROR(
    INDEX(
        _TBL_INVENTORY[NAME],
        SMALL(
            IF(
                ISNUMBER(SEARCH($C160, _TBL_INVENTORY[NAME])),
                ROW(_TBL_INVENTORY[NAME]) - MIN(ROW(_TBL_INVENTORY[NAME])) + 1
            ),8
        )
    ),
    ""
)</f>
        <v>LENOVO REGULAR 4 / 32</v>
      </c>
    </row>
    <row r="161" spans="5:12" x14ac:dyDescent="0.25">
      <c r="E161" t="str" cm="1">
        <f t="array" ref="E161">IFERROR(
    INDEX(
        _TBL_INVENTORY[NAME],
        SMALL(
            IF(
                ISNUMBER(SEARCH($C161, _TBL_INVENTORY[NAME])),
                ROW(_TBL_INVENTORY[NAME]) - MIN(ROW(_TBL_INVENTORY[NAME])) + 1
            ),1
        )
    ),
    ""
)</f>
        <v>DELL REGULAR 2 / 16</v>
      </c>
      <c r="F161" t="str" cm="1">
        <f t="array" ref="F161">IFERROR(
    INDEX(
        _TBL_INVENTORY[NAME],
        SMALL(
            IF(
                ISNUMBER(SEARCH($C161, _TBL_INVENTORY[NAME])),
                ROW(_TBL_INVENTORY[NAME]) - MIN(ROW(_TBL_INVENTORY[NAME])) + 1
            ),2
        )
    ),
    ""
)</f>
        <v>DELL REGULAR 4 / 16</v>
      </c>
      <c r="G161" t="str" cm="1">
        <f t="array" ref="G161">IFERROR(
    INDEX(
        _TBL_INVENTORY[NAME],
        SMALL(
            IF(
                ISNUMBER(SEARCH($C161, _TBL_INVENTORY[NAME])),
                ROW(_TBL_INVENTORY[NAME]) - MIN(ROW(_TBL_INVENTORY[NAME])) + 1
            ),3
        )
    ),
    ""
)</f>
        <v>DELL REGULAR 4 / 32</v>
      </c>
      <c r="H161" t="str" cm="1">
        <f t="array" ref="H161">IFERROR(
    INDEX(
        _TBL_INVENTORY[NAME],
        SMALL(
            IF(
                ISNUMBER(SEARCH($C161, _TBL_INVENTORY[NAME])),
                ROW(_TBL_INVENTORY[NAME]) - MIN(ROW(_TBL_INVENTORY[NAME])) + 1
            ),4
        )
    ),
    ""
)</f>
        <v>HP REGULAR 4 / 16</v>
      </c>
      <c r="I161" t="str" cm="1">
        <f t="array" ref="I161">IFERROR(
    INDEX(
        _TBL_INVENTORY[NAME],
        SMALL(
            IF(
                ISNUMBER(SEARCH($C161, _TBL_INVENTORY[NAME])),
                ROW(_TBL_INVENTORY[NAME]) - MIN(ROW(_TBL_INVENTORY[NAME])) + 1
            ),5
        )
    ),
    ""
)</f>
        <v>HP REGULAR 4 / 32</v>
      </c>
      <c r="J161" t="str" cm="1">
        <f t="array" ref="J161">IFERROR(
    INDEX(
        _TBL_INVENTORY[NAME],
        SMALL(
            IF(
                ISNUMBER(SEARCH($C161, _TBL_INVENTORY[NAME])),
                ROW(_TBL_INVENTORY[NAME]) - MIN(ROW(_TBL_INVENTORY[NAME])) + 1
            ),6
        )
    ),
    ""
)</f>
        <v>CTL REGULAR 4 / 16</v>
      </c>
      <c r="K161" t="str" cm="1">
        <f t="array" ref="K161">IFERROR(
    INDEX(
        _TBL_INVENTORY[NAME],
        SMALL(
            IF(
                ISNUMBER(SEARCH($C161, _TBL_INVENTORY[NAME])),
                ROW(_TBL_INVENTORY[NAME]) - MIN(ROW(_TBL_INVENTORY[NAME])) + 1
            ),7
        )
    ),
    ""
)</f>
        <v>LENOVO REGULAR 4 / 16</v>
      </c>
      <c r="L161" t="str" cm="1">
        <f t="array" ref="L161">IFERROR(
    INDEX(
        _TBL_INVENTORY[NAME],
        SMALL(
            IF(
                ISNUMBER(SEARCH($C161, _TBL_INVENTORY[NAME])),
                ROW(_TBL_INVENTORY[NAME]) - MIN(ROW(_TBL_INVENTORY[NAME])) + 1
            ),8
        )
    ),
    ""
)</f>
        <v>LENOVO REGULAR 4 / 32</v>
      </c>
    </row>
    <row r="162" spans="5:12" x14ac:dyDescent="0.25">
      <c r="E162" t="str" cm="1">
        <f t="array" ref="E162">IFERROR(
    INDEX(
        _TBL_INVENTORY[NAME],
        SMALL(
            IF(
                ISNUMBER(SEARCH($C162, _TBL_INVENTORY[NAME])),
                ROW(_TBL_INVENTORY[NAME]) - MIN(ROW(_TBL_INVENTORY[NAME])) + 1
            ),1
        )
    ),
    ""
)</f>
        <v>DELL REGULAR 2 / 16</v>
      </c>
      <c r="F162" t="str" cm="1">
        <f t="array" ref="F162">IFERROR(
    INDEX(
        _TBL_INVENTORY[NAME],
        SMALL(
            IF(
                ISNUMBER(SEARCH($C162, _TBL_INVENTORY[NAME])),
                ROW(_TBL_INVENTORY[NAME]) - MIN(ROW(_TBL_INVENTORY[NAME])) + 1
            ),2
        )
    ),
    ""
)</f>
        <v>DELL REGULAR 4 / 16</v>
      </c>
      <c r="G162" t="str" cm="1">
        <f t="array" ref="G162">IFERROR(
    INDEX(
        _TBL_INVENTORY[NAME],
        SMALL(
            IF(
                ISNUMBER(SEARCH($C162, _TBL_INVENTORY[NAME])),
                ROW(_TBL_INVENTORY[NAME]) - MIN(ROW(_TBL_INVENTORY[NAME])) + 1
            ),3
        )
    ),
    ""
)</f>
        <v>DELL REGULAR 4 / 32</v>
      </c>
      <c r="H162" t="str" cm="1">
        <f t="array" ref="H162">IFERROR(
    INDEX(
        _TBL_INVENTORY[NAME],
        SMALL(
            IF(
                ISNUMBER(SEARCH($C162, _TBL_INVENTORY[NAME])),
                ROW(_TBL_INVENTORY[NAME]) - MIN(ROW(_TBL_INVENTORY[NAME])) + 1
            ),4
        )
    ),
    ""
)</f>
        <v>HP REGULAR 4 / 16</v>
      </c>
      <c r="I162" t="str" cm="1">
        <f t="array" ref="I162">IFERROR(
    INDEX(
        _TBL_INVENTORY[NAME],
        SMALL(
            IF(
                ISNUMBER(SEARCH($C162, _TBL_INVENTORY[NAME])),
                ROW(_TBL_INVENTORY[NAME]) - MIN(ROW(_TBL_INVENTORY[NAME])) + 1
            ),5
        )
    ),
    ""
)</f>
        <v>HP REGULAR 4 / 32</v>
      </c>
      <c r="J162" t="str" cm="1">
        <f t="array" ref="J162">IFERROR(
    INDEX(
        _TBL_INVENTORY[NAME],
        SMALL(
            IF(
                ISNUMBER(SEARCH($C162, _TBL_INVENTORY[NAME])),
                ROW(_TBL_INVENTORY[NAME]) - MIN(ROW(_TBL_INVENTORY[NAME])) + 1
            ),6
        )
    ),
    ""
)</f>
        <v>CTL REGULAR 4 / 16</v>
      </c>
      <c r="K162" t="str" cm="1">
        <f t="array" ref="K162">IFERROR(
    INDEX(
        _TBL_INVENTORY[NAME],
        SMALL(
            IF(
                ISNUMBER(SEARCH($C162, _TBL_INVENTORY[NAME])),
                ROW(_TBL_INVENTORY[NAME]) - MIN(ROW(_TBL_INVENTORY[NAME])) + 1
            ),7
        )
    ),
    ""
)</f>
        <v>LENOVO REGULAR 4 / 16</v>
      </c>
      <c r="L162" t="str" cm="1">
        <f t="array" ref="L162">IFERROR(
    INDEX(
        _TBL_INVENTORY[NAME],
        SMALL(
            IF(
                ISNUMBER(SEARCH($C162, _TBL_INVENTORY[NAME])),
                ROW(_TBL_INVENTORY[NAME]) - MIN(ROW(_TBL_INVENTORY[NAME])) + 1
            ),8
        )
    ),
    ""
)</f>
        <v>LENOVO REGULAR 4 / 32</v>
      </c>
    </row>
    <row r="163" spans="5:12" x14ac:dyDescent="0.25">
      <c r="E163" t="str" cm="1">
        <f t="array" ref="E163">IFERROR(
    INDEX(
        _TBL_INVENTORY[NAME],
        SMALL(
            IF(
                ISNUMBER(SEARCH($C163, _TBL_INVENTORY[NAME])),
                ROW(_TBL_INVENTORY[NAME]) - MIN(ROW(_TBL_INVENTORY[NAME])) + 1
            ),1
        )
    ),
    ""
)</f>
        <v>DELL REGULAR 2 / 16</v>
      </c>
      <c r="F163" t="str" cm="1">
        <f t="array" ref="F163">IFERROR(
    INDEX(
        _TBL_INVENTORY[NAME],
        SMALL(
            IF(
                ISNUMBER(SEARCH($C163, _TBL_INVENTORY[NAME])),
                ROW(_TBL_INVENTORY[NAME]) - MIN(ROW(_TBL_INVENTORY[NAME])) + 1
            ),2
        )
    ),
    ""
)</f>
        <v>DELL REGULAR 4 / 16</v>
      </c>
      <c r="G163" t="str" cm="1">
        <f t="array" ref="G163">IFERROR(
    INDEX(
        _TBL_INVENTORY[NAME],
        SMALL(
            IF(
                ISNUMBER(SEARCH($C163, _TBL_INVENTORY[NAME])),
                ROW(_TBL_INVENTORY[NAME]) - MIN(ROW(_TBL_INVENTORY[NAME])) + 1
            ),3
        )
    ),
    ""
)</f>
        <v>DELL REGULAR 4 / 32</v>
      </c>
      <c r="H163" t="str" cm="1">
        <f t="array" ref="H163">IFERROR(
    INDEX(
        _TBL_INVENTORY[NAME],
        SMALL(
            IF(
                ISNUMBER(SEARCH($C163, _TBL_INVENTORY[NAME])),
                ROW(_TBL_INVENTORY[NAME]) - MIN(ROW(_TBL_INVENTORY[NAME])) + 1
            ),4
        )
    ),
    ""
)</f>
        <v>HP REGULAR 4 / 16</v>
      </c>
      <c r="I163" t="str" cm="1">
        <f t="array" ref="I163">IFERROR(
    INDEX(
        _TBL_INVENTORY[NAME],
        SMALL(
            IF(
                ISNUMBER(SEARCH($C163, _TBL_INVENTORY[NAME])),
                ROW(_TBL_INVENTORY[NAME]) - MIN(ROW(_TBL_INVENTORY[NAME])) + 1
            ),5
        )
    ),
    ""
)</f>
        <v>HP REGULAR 4 / 32</v>
      </c>
      <c r="J163" t="str" cm="1">
        <f t="array" ref="J163">IFERROR(
    INDEX(
        _TBL_INVENTORY[NAME],
        SMALL(
            IF(
                ISNUMBER(SEARCH($C163, _TBL_INVENTORY[NAME])),
                ROW(_TBL_INVENTORY[NAME]) - MIN(ROW(_TBL_INVENTORY[NAME])) + 1
            ),6
        )
    ),
    ""
)</f>
        <v>CTL REGULAR 4 / 16</v>
      </c>
      <c r="K163" t="str" cm="1">
        <f t="array" ref="K163">IFERROR(
    INDEX(
        _TBL_INVENTORY[NAME],
        SMALL(
            IF(
                ISNUMBER(SEARCH($C163, _TBL_INVENTORY[NAME])),
                ROW(_TBL_INVENTORY[NAME]) - MIN(ROW(_TBL_INVENTORY[NAME])) + 1
            ),7
        )
    ),
    ""
)</f>
        <v>LENOVO REGULAR 4 / 16</v>
      </c>
      <c r="L163" t="str" cm="1">
        <f t="array" ref="L163">IFERROR(
    INDEX(
        _TBL_INVENTORY[NAME],
        SMALL(
            IF(
                ISNUMBER(SEARCH($C163, _TBL_INVENTORY[NAME])),
                ROW(_TBL_INVENTORY[NAME]) - MIN(ROW(_TBL_INVENTORY[NAME])) + 1
            ),8
        )
    ),
    ""
)</f>
        <v>LENOVO REGULAR 4 / 32</v>
      </c>
    </row>
    <row r="164" spans="5:12" x14ac:dyDescent="0.25">
      <c r="E164" t="str" cm="1">
        <f t="array" ref="E164">IFERROR(
    INDEX(
        _TBL_INVENTORY[NAME],
        SMALL(
            IF(
                ISNUMBER(SEARCH($C164, _TBL_INVENTORY[NAME])),
                ROW(_TBL_INVENTORY[NAME]) - MIN(ROW(_TBL_INVENTORY[NAME])) + 1
            ),1
        )
    ),
    ""
)</f>
        <v>DELL REGULAR 2 / 16</v>
      </c>
      <c r="F164" t="str" cm="1">
        <f t="array" ref="F164">IFERROR(
    INDEX(
        _TBL_INVENTORY[NAME],
        SMALL(
            IF(
                ISNUMBER(SEARCH($C164, _TBL_INVENTORY[NAME])),
                ROW(_TBL_INVENTORY[NAME]) - MIN(ROW(_TBL_INVENTORY[NAME])) + 1
            ),2
        )
    ),
    ""
)</f>
        <v>DELL REGULAR 4 / 16</v>
      </c>
      <c r="G164" t="str" cm="1">
        <f t="array" ref="G164">IFERROR(
    INDEX(
        _TBL_INVENTORY[NAME],
        SMALL(
            IF(
                ISNUMBER(SEARCH($C164, _TBL_INVENTORY[NAME])),
                ROW(_TBL_INVENTORY[NAME]) - MIN(ROW(_TBL_INVENTORY[NAME])) + 1
            ),3
        )
    ),
    ""
)</f>
        <v>DELL REGULAR 4 / 32</v>
      </c>
      <c r="H164" t="str" cm="1">
        <f t="array" ref="H164">IFERROR(
    INDEX(
        _TBL_INVENTORY[NAME],
        SMALL(
            IF(
                ISNUMBER(SEARCH($C164, _TBL_INVENTORY[NAME])),
                ROW(_TBL_INVENTORY[NAME]) - MIN(ROW(_TBL_INVENTORY[NAME])) + 1
            ),4
        )
    ),
    ""
)</f>
        <v>HP REGULAR 4 / 16</v>
      </c>
      <c r="I164" t="str" cm="1">
        <f t="array" ref="I164">IFERROR(
    INDEX(
        _TBL_INVENTORY[NAME],
        SMALL(
            IF(
                ISNUMBER(SEARCH($C164, _TBL_INVENTORY[NAME])),
                ROW(_TBL_INVENTORY[NAME]) - MIN(ROW(_TBL_INVENTORY[NAME])) + 1
            ),5
        )
    ),
    ""
)</f>
        <v>HP REGULAR 4 / 32</v>
      </c>
      <c r="J164" t="str" cm="1">
        <f t="array" ref="J164">IFERROR(
    INDEX(
        _TBL_INVENTORY[NAME],
        SMALL(
            IF(
                ISNUMBER(SEARCH($C164, _TBL_INVENTORY[NAME])),
                ROW(_TBL_INVENTORY[NAME]) - MIN(ROW(_TBL_INVENTORY[NAME])) + 1
            ),6
        )
    ),
    ""
)</f>
        <v>CTL REGULAR 4 / 16</v>
      </c>
      <c r="K164" t="str" cm="1">
        <f t="array" ref="K164">IFERROR(
    INDEX(
        _TBL_INVENTORY[NAME],
        SMALL(
            IF(
                ISNUMBER(SEARCH($C164, _TBL_INVENTORY[NAME])),
                ROW(_TBL_INVENTORY[NAME]) - MIN(ROW(_TBL_INVENTORY[NAME])) + 1
            ),7
        )
    ),
    ""
)</f>
        <v>LENOVO REGULAR 4 / 16</v>
      </c>
      <c r="L164" t="str" cm="1">
        <f t="array" ref="L164">IFERROR(
    INDEX(
        _TBL_INVENTORY[NAME],
        SMALL(
            IF(
                ISNUMBER(SEARCH($C164, _TBL_INVENTORY[NAME])),
                ROW(_TBL_INVENTORY[NAME]) - MIN(ROW(_TBL_INVENTORY[NAME])) + 1
            ),8
        )
    ),
    ""
)</f>
        <v>LENOVO REGULAR 4 / 32</v>
      </c>
    </row>
    <row r="165" spans="5:12" x14ac:dyDescent="0.25">
      <c r="E165" t="str" cm="1">
        <f t="array" ref="E165">IFERROR(
    INDEX(
        _TBL_INVENTORY[NAME],
        SMALL(
            IF(
                ISNUMBER(SEARCH($C165, _TBL_INVENTORY[NAME])),
                ROW(_TBL_INVENTORY[NAME]) - MIN(ROW(_TBL_INVENTORY[NAME])) + 1
            ),1
        )
    ),
    ""
)</f>
        <v>DELL REGULAR 2 / 16</v>
      </c>
      <c r="F165" t="str" cm="1">
        <f t="array" ref="F165">IFERROR(
    INDEX(
        _TBL_INVENTORY[NAME],
        SMALL(
            IF(
                ISNUMBER(SEARCH($C165, _TBL_INVENTORY[NAME])),
                ROW(_TBL_INVENTORY[NAME]) - MIN(ROW(_TBL_INVENTORY[NAME])) + 1
            ),2
        )
    ),
    ""
)</f>
        <v>DELL REGULAR 4 / 16</v>
      </c>
      <c r="G165" t="str" cm="1">
        <f t="array" ref="G165">IFERROR(
    INDEX(
        _TBL_INVENTORY[NAME],
        SMALL(
            IF(
                ISNUMBER(SEARCH($C165, _TBL_INVENTORY[NAME])),
                ROW(_TBL_INVENTORY[NAME]) - MIN(ROW(_TBL_INVENTORY[NAME])) + 1
            ),3
        )
    ),
    ""
)</f>
        <v>DELL REGULAR 4 / 32</v>
      </c>
      <c r="H165" t="str" cm="1">
        <f t="array" ref="H165">IFERROR(
    INDEX(
        _TBL_INVENTORY[NAME],
        SMALL(
            IF(
                ISNUMBER(SEARCH($C165, _TBL_INVENTORY[NAME])),
                ROW(_TBL_INVENTORY[NAME]) - MIN(ROW(_TBL_INVENTORY[NAME])) + 1
            ),4
        )
    ),
    ""
)</f>
        <v>HP REGULAR 4 / 16</v>
      </c>
      <c r="I165" t="str" cm="1">
        <f t="array" ref="I165">IFERROR(
    INDEX(
        _TBL_INVENTORY[NAME],
        SMALL(
            IF(
                ISNUMBER(SEARCH($C165, _TBL_INVENTORY[NAME])),
                ROW(_TBL_INVENTORY[NAME]) - MIN(ROW(_TBL_INVENTORY[NAME])) + 1
            ),5
        )
    ),
    ""
)</f>
        <v>HP REGULAR 4 / 32</v>
      </c>
      <c r="J165" t="str" cm="1">
        <f t="array" ref="J165">IFERROR(
    INDEX(
        _TBL_INVENTORY[NAME],
        SMALL(
            IF(
                ISNUMBER(SEARCH($C165, _TBL_INVENTORY[NAME])),
                ROW(_TBL_INVENTORY[NAME]) - MIN(ROW(_TBL_INVENTORY[NAME])) + 1
            ),6
        )
    ),
    ""
)</f>
        <v>CTL REGULAR 4 / 16</v>
      </c>
      <c r="K165" t="str" cm="1">
        <f t="array" ref="K165">IFERROR(
    INDEX(
        _TBL_INVENTORY[NAME],
        SMALL(
            IF(
                ISNUMBER(SEARCH($C165, _TBL_INVENTORY[NAME])),
                ROW(_TBL_INVENTORY[NAME]) - MIN(ROW(_TBL_INVENTORY[NAME])) + 1
            ),7
        )
    ),
    ""
)</f>
        <v>LENOVO REGULAR 4 / 16</v>
      </c>
      <c r="L165" t="str" cm="1">
        <f t="array" ref="L165">IFERROR(
    INDEX(
        _TBL_INVENTORY[NAME],
        SMALL(
            IF(
                ISNUMBER(SEARCH($C165, _TBL_INVENTORY[NAME])),
                ROW(_TBL_INVENTORY[NAME]) - MIN(ROW(_TBL_INVENTORY[NAME])) + 1
            ),8
        )
    ),
    ""
)</f>
        <v>LENOVO REGULAR 4 / 32</v>
      </c>
    </row>
    <row r="166" spans="5:12" x14ac:dyDescent="0.25">
      <c r="E166" t="str" cm="1">
        <f t="array" ref="E166">IFERROR(
    INDEX(
        _TBL_INVENTORY[NAME],
        SMALL(
            IF(
                ISNUMBER(SEARCH($C166, _TBL_INVENTORY[NAME])),
                ROW(_TBL_INVENTORY[NAME]) - MIN(ROW(_TBL_INVENTORY[NAME])) + 1
            ),1
        )
    ),
    ""
)</f>
        <v>DELL REGULAR 2 / 16</v>
      </c>
      <c r="F166" t="str" cm="1">
        <f t="array" ref="F166">IFERROR(
    INDEX(
        _TBL_INVENTORY[NAME],
        SMALL(
            IF(
                ISNUMBER(SEARCH($C166, _TBL_INVENTORY[NAME])),
                ROW(_TBL_INVENTORY[NAME]) - MIN(ROW(_TBL_INVENTORY[NAME])) + 1
            ),2
        )
    ),
    ""
)</f>
        <v>DELL REGULAR 4 / 16</v>
      </c>
      <c r="G166" t="str" cm="1">
        <f t="array" ref="G166">IFERROR(
    INDEX(
        _TBL_INVENTORY[NAME],
        SMALL(
            IF(
                ISNUMBER(SEARCH($C166, _TBL_INVENTORY[NAME])),
                ROW(_TBL_INVENTORY[NAME]) - MIN(ROW(_TBL_INVENTORY[NAME])) + 1
            ),3
        )
    ),
    ""
)</f>
        <v>DELL REGULAR 4 / 32</v>
      </c>
      <c r="H166" t="str" cm="1">
        <f t="array" ref="H166">IFERROR(
    INDEX(
        _TBL_INVENTORY[NAME],
        SMALL(
            IF(
                ISNUMBER(SEARCH($C166, _TBL_INVENTORY[NAME])),
                ROW(_TBL_INVENTORY[NAME]) - MIN(ROW(_TBL_INVENTORY[NAME])) + 1
            ),4
        )
    ),
    ""
)</f>
        <v>HP REGULAR 4 / 16</v>
      </c>
      <c r="I166" t="str" cm="1">
        <f t="array" ref="I166">IFERROR(
    INDEX(
        _TBL_INVENTORY[NAME],
        SMALL(
            IF(
                ISNUMBER(SEARCH($C166, _TBL_INVENTORY[NAME])),
                ROW(_TBL_INVENTORY[NAME]) - MIN(ROW(_TBL_INVENTORY[NAME])) + 1
            ),5
        )
    ),
    ""
)</f>
        <v>HP REGULAR 4 / 32</v>
      </c>
      <c r="J166" t="str" cm="1">
        <f t="array" ref="J166">IFERROR(
    INDEX(
        _TBL_INVENTORY[NAME],
        SMALL(
            IF(
                ISNUMBER(SEARCH($C166, _TBL_INVENTORY[NAME])),
                ROW(_TBL_INVENTORY[NAME]) - MIN(ROW(_TBL_INVENTORY[NAME])) + 1
            ),6
        )
    ),
    ""
)</f>
        <v>CTL REGULAR 4 / 16</v>
      </c>
      <c r="K166" t="str" cm="1">
        <f t="array" ref="K166">IFERROR(
    INDEX(
        _TBL_INVENTORY[NAME],
        SMALL(
            IF(
                ISNUMBER(SEARCH($C166, _TBL_INVENTORY[NAME])),
                ROW(_TBL_INVENTORY[NAME]) - MIN(ROW(_TBL_INVENTORY[NAME])) + 1
            ),7
        )
    ),
    ""
)</f>
        <v>LENOVO REGULAR 4 / 16</v>
      </c>
      <c r="L166" t="str" cm="1">
        <f t="array" ref="L166">IFERROR(
    INDEX(
        _TBL_INVENTORY[NAME],
        SMALL(
            IF(
                ISNUMBER(SEARCH($C166, _TBL_INVENTORY[NAME])),
                ROW(_TBL_INVENTORY[NAME]) - MIN(ROW(_TBL_INVENTORY[NAME])) + 1
            ),8
        )
    ),
    ""
)</f>
        <v>LENOVO REGULAR 4 / 32</v>
      </c>
    </row>
    <row r="167" spans="5:12" x14ac:dyDescent="0.25">
      <c r="E167" t="str" cm="1">
        <f t="array" ref="E167">IFERROR(
    INDEX(
        _TBL_INVENTORY[NAME],
        SMALL(
            IF(
                ISNUMBER(SEARCH($C167, _TBL_INVENTORY[NAME])),
                ROW(_TBL_INVENTORY[NAME]) - MIN(ROW(_TBL_INVENTORY[NAME])) + 1
            ),1
        )
    ),
    ""
)</f>
        <v>DELL REGULAR 2 / 16</v>
      </c>
      <c r="F167" t="str" cm="1">
        <f t="array" ref="F167">IFERROR(
    INDEX(
        _TBL_INVENTORY[NAME],
        SMALL(
            IF(
                ISNUMBER(SEARCH($C167, _TBL_INVENTORY[NAME])),
                ROW(_TBL_INVENTORY[NAME]) - MIN(ROW(_TBL_INVENTORY[NAME])) + 1
            ),2
        )
    ),
    ""
)</f>
        <v>DELL REGULAR 4 / 16</v>
      </c>
      <c r="G167" t="str" cm="1">
        <f t="array" ref="G167">IFERROR(
    INDEX(
        _TBL_INVENTORY[NAME],
        SMALL(
            IF(
                ISNUMBER(SEARCH($C167, _TBL_INVENTORY[NAME])),
                ROW(_TBL_INVENTORY[NAME]) - MIN(ROW(_TBL_INVENTORY[NAME])) + 1
            ),3
        )
    ),
    ""
)</f>
        <v>DELL REGULAR 4 / 32</v>
      </c>
      <c r="H167" t="str" cm="1">
        <f t="array" ref="H167">IFERROR(
    INDEX(
        _TBL_INVENTORY[NAME],
        SMALL(
            IF(
                ISNUMBER(SEARCH($C167, _TBL_INVENTORY[NAME])),
                ROW(_TBL_INVENTORY[NAME]) - MIN(ROW(_TBL_INVENTORY[NAME])) + 1
            ),4
        )
    ),
    ""
)</f>
        <v>HP REGULAR 4 / 16</v>
      </c>
      <c r="I167" t="str" cm="1">
        <f t="array" ref="I167">IFERROR(
    INDEX(
        _TBL_INVENTORY[NAME],
        SMALL(
            IF(
                ISNUMBER(SEARCH($C167, _TBL_INVENTORY[NAME])),
                ROW(_TBL_INVENTORY[NAME]) - MIN(ROW(_TBL_INVENTORY[NAME])) + 1
            ),5
        )
    ),
    ""
)</f>
        <v>HP REGULAR 4 / 32</v>
      </c>
      <c r="J167" t="str" cm="1">
        <f t="array" ref="J167">IFERROR(
    INDEX(
        _TBL_INVENTORY[NAME],
        SMALL(
            IF(
                ISNUMBER(SEARCH($C167, _TBL_INVENTORY[NAME])),
                ROW(_TBL_INVENTORY[NAME]) - MIN(ROW(_TBL_INVENTORY[NAME])) + 1
            ),6
        )
    ),
    ""
)</f>
        <v>CTL REGULAR 4 / 16</v>
      </c>
      <c r="K167" t="str" cm="1">
        <f t="array" ref="K167">IFERROR(
    INDEX(
        _TBL_INVENTORY[NAME],
        SMALL(
            IF(
                ISNUMBER(SEARCH($C167, _TBL_INVENTORY[NAME])),
                ROW(_TBL_INVENTORY[NAME]) - MIN(ROW(_TBL_INVENTORY[NAME])) + 1
            ),7
        )
    ),
    ""
)</f>
        <v>LENOVO REGULAR 4 / 16</v>
      </c>
      <c r="L167" t="str" cm="1">
        <f t="array" ref="L167">IFERROR(
    INDEX(
        _TBL_INVENTORY[NAME],
        SMALL(
            IF(
                ISNUMBER(SEARCH($C167, _TBL_INVENTORY[NAME])),
                ROW(_TBL_INVENTORY[NAME]) - MIN(ROW(_TBL_INVENTORY[NAME])) + 1
            ),8
        )
    ),
    ""
)</f>
        <v>LENOVO REGULAR 4 / 32</v>
      </c>
    </row>
    <row r="168" spans="5:12" x14ac:dyDescent="0.25">
      <c r="E168" t="str" cm="1">
        <f t="array" ref="E168">IFERROR(
    INDEX(
        _TBL_INVENTORY[NAME],
        SMALL(
            IF(
                ISNUMBER(SEARCH($C168, _TBL_INVENTORY[NAME])),
                ROW(_TBL_INVENTORY[NAME]) - MIN(ROW(_TBL_INVENTORY[NAME])) + 1
            ),1
        )
    ),
    ""
)</f>
        <v>DELL REGULAR 2 / 16</v>
      </c>
      <c r="F168" t="str" cm="1">
        <f t="array" ref="F168">IFERROR(
    INDEX(
        _TBL_INVENTORY[NAME],
        SMALL(
            IF(
                ISNUMBER(SEARCH($C168, _TBL_INVENTORY[NAME])),
                ROW(_TBL_INVENTORY[NAME]) - MIN(ROW(_TBL_INVENTORY[NAME])) + 1
            ),2
        )
    ),
    ""
)</f>
        <v>DELL REGULAR 4 / 16</v>
      </c>
      <c r="G168" t="str" cm="1">
        <f t="array" ref="G168">IFERROR(
    INDEX(
        _TBL_INVENTORY[NAME],
        SMALL(
            IF(
                ISNUMBER(SEARCH($C168, _TBL_INVENTORY[NAME])),
                ROW(_TBL_INVENTORY[NAME]) - MIN(ROW(_TBL_INVENTORY[NAME])) + 1
            ),3
        )
    ),
    ""
)</f>
        <v>DELL REGULAR 4 / 32</v>
      </c>
      <c r="H168" t="str" cm="1">
        <f t="array" ref="H168">IFERROR(
    INDEX(
        _TBL_INVENTORY[NAME],
        SMALL(
            IF(
                ISNUMBER(SEARCH($C168, _TBL_INVENTORY[NAME])),
                ROW(_TBL_INVENTORY[NAME]) - MIN(ROW(_TBL_INVENTORY[NAME])) + 1
            ),4
        )
    ),
    ""
)</f>
        <v>HP REGULAR 4 / 16</v>
      </c>
      <c r="I168" t="str" cm="1">
        <f t="array" ref="I168">IFERROR(
    INDEX(
        _TBL_INVENTORY[NAME],
        SMALL(
            IF(
                ISNUMBER(SEARCH($C168, _TBL_INVENTORY[NAME])),
                ROW(_TBL_INVENTORY[NAME]) - MIN(ROW(_TBL_INVENTORY[NAME])) + 1
            ),5
        )
    ),
    ""
)</f>
        <v>HP REGULAR 4 / 32</v>
      </c>
      <c r="J168" t="str" cm="1">
        <f t="array" ref="J168">IFERROR(
    INDEX(
        _TBL_INVENTORY[NAME],
        SMALL(
            IF(
                ISNUMBER(SEARCH($C168, _TBL_INVENTORY[NAME])),
                ROW(_TBL_INVENTORY[NAME]) - MIN(ROW(_TBL_INVENTORY[NAME])) + 1
            ),6
        )
    ),
    ""
)</f>
        <v>CTL REGULAR 4 / 16</v>
      </c>
      <c r="K168" t="str" cm="1">
        <f t="array" ref="K168">IFERROR(
    INDEX(
        _TBL_INVENTORY[NAME],
        SMALL(
            IF(
                ISNUMBER(SEARCH($C168, _TBL_INVENTORY[NAME])),
                ROW(_TBL_INVENTORY[NAME]) - MIN(ROW(_TBL_INVENTORY[NAME])) + 1
            ),7
        )
    ),
    ""
)</f>
        <v>LENOVO REGULAR 4 / 16</v>
      </c>
      <c r="L168" t="str" cm="1">
        <f t="array" ref="L168">IFERROR(
    INDEX(
        _TBL_INVENTORY[NAME],
        SMALL(
            IF(
                ISNUMBER(SEARCH($C168, _TBL_INVENTORY[NAME])),
                ROW(_TBL_INVENTORY[NAME]) - MIN(ROW(_TBL_INVENTORY[NAME])) + 1
            ),8
        )
    ),
    ""
)</f>
        <v>LENOVO REGULAR 4 / 32</v>
      </c>
    </row>
    <row r="169" spans="5:12" x14ac:dyDescent="0.25">
      <c r="E169" t="str" cm="1">
        <f t="array" ref="E169">IFERROR(
    INDEX(
        _TBL_INVENTORY[NAME],
        SMALL(
            IF(
                ISNUMBER(SEARCH($C169, _TBL_INVENTORY[NAME])),
                ROW(_TBL_INVENTORY[NAME]) - MIN(ROW(_TBL_INVENTORY[NAME])) + 1
            ),1
        )
    ),
    ""
)</f>
        <v>DELL REGULAR 2 / 16</v>
      </c>
      <c r="F169" t="str" cm="1">
        <f t="array" ref="F169">IFERROR(
    INDEX(
        _TBL_INVENTORY[NAME],
        SMALL(
            IF(
                ISNUMBER(SEARCH($C169, _TBL_INVENTORY[NAME])),
                ROW(_TBL_INVENTORY[NAME]) - MIN(ROW(_TBL_INVENTORY[NAME])) + 1
            ),2
        )
    ),
    ""
)</f>
        <v>DELL REGULAR 4 / 16</v>
      </c>
      <c r="G169" t="str" cm="1">
        <f t="array" ref="G169">IFERROR(
    INDEX(
        _TBL_INVENTORY[NAME],
        SMALL(
            IF(
                ISNUMBER(SEARCH($C169, _TBL_INVENTORY[NAME])),
                ROW(_TBL_INVENTORY[NAME]) - MIN(ROW(_TBL_INVENTORY[NAME])) + 1
            ),3
        )
    ),
    ""
)</f>
        <v>DELL REGULAR 4 / 32</v>
      </c>
      <c r="H169" t="str" cm="1">
        <f t="array" ref="H169">IFERROR(
    INDEX(
        _TBL_INVENTORY[NAME],
        SMALL(
            IF(
                ISNUMBER(SEARCH($C169, _TBL_INVENTORY[NAME])),
                ROW(_TBL_INVENTORY[NAME]) - MIN(ROW(_TBL_INVENTORY[NAME])) + 1
            ),4
        )
    ),
    ""
)</f>
        <v>HP REGULAR 4 / 16</v>
      </c>
      <c r="I169" t="str" cm="1">
        <f t="array" ref="I169">IFERROR(
    INDEX(
        _TBL_INVENTORY[NAME],
        SMALL(
            IF(
                ISNUMBER(SEARCH($C169, _TBL_INVENTORY[NAME])),
                ROW(_TBL_INVENTORY[NAME]) - MIN(ROW(_TBL_INVENTORY[NAME])) + 1
            ),5
        )
    ),
    ""
)</f>
        <v>HP REGULAR 4 / 32</v>
      </c>
      <c r="J169" t="str" cm="1">
        <f t="array" ref="J169">IFERROR(
    INDEX(
        _TBL_INVENTORY[NAME],
        SMALL(
            IF(
                ISNUMBER(SEARCH($C169, _TBL_INVENTORY[NAME])),
                ROW(_TBL_INVENTORY[NAME]) - MIN(ROW(_TBL_INVENTORY[NAME])) + 1
            ),6
        )
    ),
    ""
)</f>
        <v>CTL REGULAR 4 / 16</v>
      </c>
      <c r="K169" t="str" cm="1">
        <f t="array" ref="K169">IFERROR(
    INDEX(
        _TBL_INVENTORY[NAME],
        SMALL(
            IF(
                ISNUMBER(SEARCH($C169, _TBL_INVENTORY[NAME])),
                ROW(_TBL_INVENTORY[NAME]) - MIN(ROW(_TBL_INVENTORY[NAME])) + 1
            ),7
        )
    ),
    ""
)</f>
        <v>LENOVO REGULAR 4 / 16</v>
      </c>
      <c r="L169" t="str" cm="1">
        <f t="array" ref="L169">IFERROR(
    INDEX(
        _TBL_INVENTORY[NAME],
        SMALL(
            IF(
                ISNUMBER(SEARCH($C169, _TBL_INVENTORY[NAME])),
                ROW(_TBL_INVENTORY[NAME]) - MIN(ROW(_TBL_INVENTORY[NAME])) + 1
            ),8
        )
    ),
    ""
)</f>
        <v>LENOVO REGULAR 4 / 32</v>
      </c>
    </row>
    <row r="170" spans="5:12" x14ac:dyDescent="0.25">
      <c r="E170" t="str" cm="1">
        <f t="array" ref="E170">IFERROR(
    INDEX(
        _TBL_INVENTORY[NAME],
        SMALL(
            IF(
                ISNUMBER(SEARCH($C170, _TBL_INVENTORY[NAME])),
                ROW(_TBL_INVENTORY[NAME]) - MIN(ROW(_TBL_INVENTORY[NAME])) + 1
            ),1
        )
    ),
    ""
)</f>
        <v>DELL REGULAR 2 / 16</v>
      </c>
      <c r="F170" t="str" cm="1">
        <f t="array" ref="F170">IFERROR(
    INDEX(
        _TBL_INVENTORY[NAME],
        SMALL(
            IF(
                ISNUMBER(SEARCH($C170, _TBL_INVENTORY[NAME])),
                ROW(_TBL_INVENTORY[NAME]) - MIN(ROW(_TBL_INVENTORY[NAME])) + 1
            ),2
        )
    ),
    ""
)</f>
        <v>DELL REGULAR 4 / 16</v>
      </c>
      <c r="G170" t="str" cm="1">
        <f t="array" ref="G170">IFERROR(
    INDEX(
        _TBL_INVENTORY[NAME],
        SMALL(
            IF(
                ISNUMBER(SEARCH($C170, _TBL_INVENTORY[NAME])),
                ROW(_TBL_INVENTORY[NAME]) - MIN(ROW(_TBL_INVENTORY[NAME])) + 1
            ),3
        )
    ),
    ""
)</f>
        <v>DELL REGULAR 4 / 32</v>
      </c>
      <c r="H170" t="str" cm="1">
        <f t="array" ref="H170">IFERROR(
    INDEX(
        _TBL_INVENTORY[NAME],
        SMALL(
            IF(
                ISNUMBER(SEARCH($C170, _TBL_INVENTORY[NAME])),
                ROW(_TBL_INVENTORY[NAME]) - MIN(ROW(_TBL_INVENTORY[NAME])) + 1
            ),4
        )
    ),
    ""
)</f>
        <v>HP REGULAR 4 / 16</v>
      </c>
      <c r="I170" t="str" cm="1">
        <f t="array" ref="I170">IFERROR(
    INDEX(
        _TBL_INVENTORY[NAME],
        SMALL(
            IF(
                ISNUMBER(SEARCH($C170, _TBL_INVENTORY[NAME])),
                ROW(_TBL_INVENTORY[NAME]) - MIN(ROW(_TBL_INVENTORY[NAME])) + 1
            ),5
        )
    ),
    ""
)</f>
        <v>HP REGULAR 4 / 32</v>
      </c>
      <c r="J170" t="str" cm="1">
        <f t="array" ref="J170">IFERROR(
    INDEX(
        _TBL_INVENTORY[NAME],
        SMALL(
            IF(
                ISNUMBER(SEARCH($C170, _TBL_INVENTORY[NAME])),
                ROW(_TBL_INVENTORY[NAME]) - MIN(ROW(_TBL_INVENTORY[NAME])) + 1
            ),6
        )
    ),
    ""
)</f>
        <v>CTL REGULAR 4 / 16</v>
      </c>
      <c r="K170" t="str" cm="1">
        <f t="array" ref="K170">IFERROR(
    INDEX(
        _TBL_INVENTORY[NAME],
        SMALL(
            IF(
                ISNUMBER(SEARCH($C170, _TBL_INVENTORY[NAME])),
                ROW(_TBL_INVENTORY[NAME]) - MIN(ROW(_TBL_INVENTORY[NAME])) + 1
            ),7
        )
    ),
    ""
)</f>
        <v>LENOVO REGULAR 4 / 16</v>
      </c>
      <c r="L170" t="str" cm="1">
        <f t="array" ref="L170">IFERROR(
    INDEX(
        _TBL_INVENTORY[NAME],
        SMALL(
            IF(
                ISNUMBER(SEARCH($C170, _TBL_INVENTORY[NAME])),
                ROW(_TBL_INVENTORY[NAME]) - MIN(ROW(_TBL_INVENTORY[NAME])) + 1
            ),8
        )
    ),
    ""
)</f>
        <v>LENOVO REGULAR 4 / 32</v>
      </c>
    </row>
    <row r="171" spans="5:12" x14ac:dyDescent="0.25">
      <c r="E171" t="str" cm="1">
        <f t="array" ref="E171">IFERROR(
    INDEX(
        _TBL_INVENTORY[NAME],
        SMALL(
            IF(
                ISNUMBER(SEARCH($C171, _TBL_INVENTORY[NAME])),
                ROW(_TBL_INVENTORY[NAME]) - MIN(ROW(_TBL_INVENTORY[NAME])) + 1
            ),1
        )
    ),
    ""
)</f>
        <v>DELL REGULAR 2 / 16</v>
      </c>
      <c r="F171" t="str" cm="1">
        <f t="array" ref="F171">IFERROR(
    INDEX(
        _TBL_INVENTORY[NAME],
        SMALL(
            IF(
                ISNUMBER(SEARCH($C171, _TBL_INVENTORY[NAME])),
                ROW(_TBL_INVENTORY[NAME]) - MIN(ROW(_TBL_INVENTORY[NAME])) + 1
            ),2
        )
    ),
    ""
)</f>
        <v>DELL REGULAR 4 / 16</v>
      </c>
      <c r="G171" t="str" cm="1">
        <f t="array" ref="G171">IFERROR(
    INDEX(
        _TBL_INVENTORY[NAME],
        SMALL(
            IF(
                ISNUMBER(SEARCH($C171, _TBL_INVENTORY[NAME])),
                ROW(_TBL_INVENTORY[NAME]) - MIN(ROW(_TBL_INVENTORY[NAME])) + 1
            ),3
        )
    ),
    ""
)</f>
        <v>DELL REGULAR 4 / 32</v>
      </c>
      <c r="H171" t="str" cm="1">
        <f t="array" ref="H171">IFERROR(
    INDEX(
        _TBL_INVENTORY[NAME],
        SMALL(
            IF(
                ISNUMBER(SEARCH($C171, _TBL_INVENTORY[NAME])),
                ROW(_TBL_INVENTORY[NAME]) - MIN(ROW(_TBL_INVENTORY[NAME])) + 1
            ),4
        )
    ),
    ""
)</f>
        <v>HP REGULAR 4 / 16</v>
      </c>
      <c r="I171" t="str" cm="1">
        <f t="array" ref="I171">IFERROR(
    INDEX(
        _TBL_INVENTORY[NAME],
        SMALL(
            IF(
                ISNUMBER(SEARCH($C171, _TBL_INVENTORY[NAME])),
                ROW(_TBL_INVENTORY[NAME]) - MIN(ROW(_TBL_INVENTORY[NAME])) + 1
            ),5
        )
    ),
    ""
)</f>
        <v>HP REGULAR 4 / 32</v>
      </c>
      <c r="J171" t="str" cm="1">
        <f t="array" ref="J171">IFERROR(
    INDEX(
        _TBL_INVENTORY[NAME],
        SMALL(
            IF(
                ISNUMBER(SEARCH($C171, _TBL_INVENTORY[NAME])),
                ROW(_TBL_INVENTORY[NAME]) - MIN(ROW(_TBL_INVENTORY[NAME])) + 1
            ),6
        )
    ),
    ""
)</f>
        <v>CTL REGULAR 4 / 16</v>
      </c>
      <c r="K171" t="str" cm="1">
        <f t="array" ref="K171">IFERROR(
    INDEX(
        _TBL_INVENTORY[NAME],
        SMALL(
            IF(
                ISNUMBER(SEARCH($C171, _TBL_INVENTORY[NAME])),
                ROW(_TBL_INVENTORY[NAME]) - MIN(ROW(_TBL_INVENTORY[NAME])) + 1
            ),7
        )
    ),
    ""
)</f>
        <v>LENOVO REGULAR 4 / 16</v>
      </c>
      <c r="L171" t="str" cm="1">
        <f t="array" ref="L171">IFERROR(
    INDEX(
        _TBL_INVENTORY[NAME],
        SMALL(
            IF(
                ISNUMBER(SEARCH($C171, _TBL_INVENTORY[NAME])),
                ROW(_TBL_INVENTORY[NAME]) - MIN(ROW(_TBL_INVENTORY[NAME])) + 1
            ),8
        )
    ),
    ""
)</f>
        <v>LENOVO REGULAR 4 / 32</v>
      </c>
    </row>
    <row r="172" spans="5:12" x14ac:dyDescent="0.25">
      <c r="E172" t="str" cm="1">
        <f t="array" ref="E172">IFERROR(
    INDEX(
        _TBL_INVENTORY[NAME],
        SMALL(
            IF(
                ISNUMBER(SEARCH($C172, _TBL_INVENTORY[NAME])),
                ROW(_TBL_INVENTORY[NAME]) - MIN(ROW(_TBL_INVENTORY[NAME])) + 1
            ),1
        )
    ),
    ""
)</f>
        <v>DELL REGULAR 2 / 16</v>
      </c>
      <c r="F172" t="str" cm="1">
        <f t="array" ref="F172">IFERROR(
    INDEX(
        _TBL_INVENTORY[NAME],
        SMALL(
            IF(
                ISNUMBER(SEARCH($C172, _TBL_INVENTORY[NAME])),
                ROW(_TBL_INVENTORY[NAME]) - MIN(ROW(_TBL_INVENTORY[NAME])) + 1
            ),2
        )
    ),
    ""
)</f>
        <v>DELL REGULAR 4 / 16</v>
      </c>
      <c r="G172" t="str" cm="1">
        <f t="array" ref="G172">IFERROR(
    INDEX(
        _TBL_INVENTORY[NAME],
        SMALL(
            IF(
                ISNUMBER(SEARCH($C172, _TBL_INVENTORY[NAME])),
                ROW(_TBL_INVENTORY[NAME]) - MIN(ROW(_TBL_INVENTORY[NAME])) + 1
            ),3
        )
    ),
    ""
)</f>
        <v>DELL REGULAR 4 / 32</v>
      </c>
      <c r="H172" t="str" cm="1">
        <f t="array" ref="H172">IFERROR(
    INDEX(
        _TBL_INVENTORY[NAME],
        SMALL(
            IF(
                ISNUMBER(SEARCH($C172, _TBL_INVENTORY[NAME])),
                ROW(_TBL_INVENTORY[NAME]) - MIN(ROW(_TBL_INVENTORY[NAME])) + 1
            ),4
        )
    ),
    ""
)</f>
        <v>HP REGULAR 4 / 16</v>
      </c>
      <c r="I172" t="str" cm="1">
        <f t="array" ref="I172">IFERROR(
    INDEX(
        _TBL_INVENTORY[NAME],
        SMALL(
            IF(
                ISNUMBER(SEARCH($C172, _TBL_INVENTORY[NAME])),
                ROW(_TBL_INVENTORY[NAME]) - MIN(ROW(_TBL_INVENTORY[NAME])) + 1
            ),5
        )
    ),
    ""
)</f>
        <v>HP REGULAR 4 / 32</v>
      </c>
      <c r="J172" t="str" cm="1">
        <f t="array" ref="J172">IFERROR(
    INDEX(
        _TBL_INVENTORY[NAME],
        SMALL(
            IF(
                ISNUMBER(SEARCH($C172, _TBL_INVENTORY[NAME])),
                ROW(_TBL_INVENTORY[NAME]) - MIN(ROW(_TBL_INVENTORY[NAME])) + 1
            ),6
        )
    ),
    ""
)</f>
        <v>CTL REGULAR 4 / 16</v>
      </c>
      <c r="K172" t="str" cm="1">
        <f t="array" ref="K172">IFERROR(
    INDEX(
        _TBL_INVENTORY[NAME],
        SMALL(
            IF(
                ISNUMBER(SEARCH($C172, _TBL_INVENTORY[NAME])),
                ROW(_TBL_INVENTORY[NAME]) - MIN(ROW(_TBL_INVENTORY[NAME])) + 1
            ),7
        )
    ),
    ""
)</f>
        <v>LENOVO REGULAR 4 / 16</v>
      </c>
      <c r="L172" t="str" cm="1">
        <f t="array" ref="L172">IFERROR(
    INDEX(
        _TBL_INVENTORY[NAME],
        SMALL(
            IF(
                ISNUMBER(SEARCH($C172, _TBL_INVENTORY[NAME])),
                ROW(_TBL_INVENTORY[NAME]) - MIN(ROW(_TBL_INVENTORY[NAME])) + 1
            ),8
        )
    ),
    ""
)</f>
        <v>LENOVO REGULAR 4 / 32</v>
      </c>
    </row>
    <row r="173" spans="5:12" x14ac:dyDescent="0.25">
      <c r="E173" t="str" cm="1">
        <f t="array" ref="E173">IFERROR(
    INDEX(
        _TBL_INVENTORY[NAME],
        SMALL(
            IF(
                ISNUMBER(SEARCH($C173, _TBL_INVENTORY[NAME])),
                ROW(_TBL_INVENTORY[NAME]) - MIN(ROW(_TBL_INVENTORY[NAME])) + 1
            ),1
        )
    ),
    ""
)</f>
        <v>DELL REGULAR 2 / 16</v>
      </c>
      <c r="F173" t="str" cm="1">
        <f t="array" ref="F173">IFERROR(
    INDEX(
        _TBL_INVENTORY[NAME],
        SMALL(
            IF(
                ISNUMBER(SEARCH($C173, _TBL_INVENTORY[NAME])),
                ROW(_TBL_INVENTORY[NAME]) - MIN(ROW(_TBL_INVENTORY[NAME])) + 1
            ),2
        )
    ),
    ""
)</f>
        <v>DELL REGULAR 4 / 16</v>
      </c>
      <c r="G173" t="str" cm="1">
        <f t="array" ref="G173">IFERROR(
    INDEX(
        _TBL_INVENTORY[NAME],
        SMALL(
            IF(
                ISNUMBER(SEARCH($C173, _TBL_INVENTORY[NAME])),
                ROW(_TBL_INVENTORY[NAME]) - MIN(ROW(_TBL_INVENTORY[NAME])) + 1
            ),3
        )
    ),
    ""
)</f>
        <v>DELL REGULAR 4 / 32</v>
      </c>
      <c r="H173" t="str" cm="1">
        <f t="array" ref="H173">IFERROR(
    INDEX(
        _TBL_INVENTORY[NAME],
        SMALL(
            IF(
                ISNUMBER(SEARCH($C173, _TBL_INVENTORY[NAME])),
                ROW(_TBL_INVENTORY[NAME]) - MIN(ROW(_TBL_INVENTORY[NAME])) + 1
            ),4
        )
    ),
    ""
)</f>
        <v>HP REGULAR 4 / 16</v>
      </c>
      <c r="I173" t="str" cm="1">
        <f t="array" ref="I173">IFERROR(
    INDEX(
        _TBL_INVENTORY[NAME],
        SMALL(
            IF(
                ISNUMBER(SEARCH($C173, _TBL_INVENTORY[NAME])),
                ROW(_TBL_INVENTORY[NAME]) - MIN(ROW(_TBL_INVENTORY[NAME])) + 1
            ),5
        )
    ),
    ""
)</f>
        <v>HP REGULAR 4 / 32</v>
      </c>
      <c r="J173" t="str" cm="1">
        <f t="array" ref="J173">IFERROR(
    INDEX(
        _TBL_INVENTORY[NAME],
        SMALL(
            IF(
                ISNUMBER(SEARCH($C173, _TBL_INVENTORY[NAME])),
                ROW(_TBL_INVENTORY[NAME]) - MIN(ROW(_TBL_INVENTORY[NAME])) + 1
            ),6
        )
    ),
    ""
)</f>
        <v>CTL REGULAR 4 / 16</v>
      </c>
      <c r="K173" t="str" cm="1">
        <f t="array" ref="K173">IFERROR(
    INDEX(
        _TBL_INVENTORY[NAME],
        SMALL(
            IF(
                ISNUMBER(SEARCH($C173, _TBL_INVENTORY[NAME])),
                ROW(_TBL_INVENTORY[NAME]) - MIN(ROW(_TBL_INVENTORY[NAME])) + 1
            ),7
        )
    ),
    ""
)</f>
        <v>LENOVO REGULAR 4 / 16</v>
      </c>
      <c r="L173" t="str" cm="1">
        <f t="array" ref="L173">IFERROR(
    INDEX(
        _TBL_INVENTORY[NAME],
        SMALL(
            IF(
                ISNUMBER(SEARCH($C173, _TBL_INVENTORY[NAME])),
                ROW(_TBL_INVENTORY[NAME]) - MIN(ROW(_TBL_INVENTORY[NAME])) + 1
            ),8
        )
    ),
    ""
)</f>
        <v>LENOVO REGULAR 4 / 32</v>
      </c>
    </row>
    <row r="174" spans="5:12" x14ac:dyDescent="0.25">
      <c r="E174" t="str" cm="1">
        <f t="array" ref="E174">IFERROR(
    INDEX(
        _TBL_INVENTORY[NAME],
        SMALL(
            IF(
                ISNUMBER(SEARCH($C174, _TBL_INVENTORY[NAME])),
                ROW(_TBL_INVENTORY[NAME]) - MIN(ROW(_TBL_INVENTORY[NAME])) + 1
            ),1
        )
    ),
    ""
)</f>
        <v>DELL REGULAR 2 / 16</v>
      </c>
      <c r="F174" t="str" cm="1">
        <f t="array" ref="F174">IFERROR(
    INDEX(
        _TBL_INVENTORY[NAME],
        SMALL(
            IF(
                ISNUMBER(SEARCH($C174, _TBL_INVENTORY[NAME])),
                ROW(_TBL_INVENTORY[NAME]) - MIN(ROW(_TBL_INVENTORY[NAME])) + 1
            ),2
        )
    ),
    ""
)</f>
        <v>DELL REGULAR 4 / 16</v>
      </c>
      <c r="G174" t="str" cm="1">
        <f t="array" ref="G174">IFERROR(
    INDEX(
        _TBL_INVENTORY[NAME],
        SMALL(
            IF(
                ISNUMBER(SEARCH($C174, _TBL_INVENTORY[NAME])),
                ROW(_TBL_INVENTORY[NAME]) - MIN(ROW(_TBL_INVENTORY[NAME])) + 1
            ),3
        )
    ),
    ""
)</f>
        <v>DELL REGULAR 4 / 32</v>
      </c>
      <c r="H174" t="str" cm="1">
        <f t="array" ref="H174">IFERROR(
    INDEX(
        _TBL_INVENTORY[NAME],
        SMALL(
            IF(
                ISNUMBER(SEARCH($C174, _TBL_INVENTORY[NAME])),
                ROW(_TBL_INVENTORY[NAME]) - MIN(ROW(_TBL_INVENTORY[NAME])) + 1
            ),4
        )
    ),
    ""
)</f>
        <v>HP REGULAR 4 / 16</v>
      </c>
      <c r="I174" t="str" cm="1">
        <f t="array" ref="I174">IFERROR(
    INDEX(
        _TBL_INVENTORY[NAME],
        SMALL(
            IF(
                ISNUMBER(SEARCH($C174, _TBL_INVENTORY[NAME])),
                ROW(_TBL_INVENTORY[NAME]) - MIN(ROW(_TBL_INVENTORY[NAME])) + 1
            ),5
        )
    ),
    ""
)</f>
        <v>HP REGULAR 4 / 32</v>
      </c>
      <c r="J174" t="str" cm="1">
        <f t="array" ref="J174">IFERROR(
    INDEX(
        _TBL_INVENTORY[NAME],
        SMALL(
            IF(
                ISNUMBER(SEARCH($C174, _TBL_INVENTORY[NAME])),
                ROW(_TBL_INVENTORY[NAME]) - MIN(ROW(_TBL_INVENTORY[NAME])) + 1
            ),6
        )
    ),
    ""
)</f>
        <v>CTL REGULAR 4 / 16</v>
      </c>
      <c r="K174" t="str" cm="1">
        <f t="array" ref="K174">IFERROR(
    INDEX(
        _TBL_INVENTORY[NAME],
        SMALL(
            IF(
                ISNUMBER(SEARCH($C174, _TBL_INVENTORY[NAME])),
                ROW(_TBL_INVENTORY[NAME]) - MIN(ROW(_TBL_INVENTORY[NAME])) + 1
            ),7
        )
    ),
    ""
)</f>
        <v>LENOVO REGULAR 4 / 16</v>
      </c>
      <c r="L174" t="str" cm="1">
        <f t="array" ref="L174">IFERROR(
    INDEX(
        _TBL_INVENTORY[NAME],
        SMALL(
            IF(
                ISNUMBER(SEARCH($C174, _TBL_INVENTORY[NAME])),
                ROW(_TBL_INVENTORY[NAME]) - MIN(ROW(_TBL_INVENTORY[NAME])) + 1
            ),8
        )
    ),
    ""
)</f>
        <v>LENOVO REGULAR 4 / 32</v>
      </c>
    </row>
    <row r="175" spans="5:12" x14ac:dyDescent="0.25">
      <c r="E175" t="str" cm="1">
        <f t="array" ref="E175">IFERROR(
    INDEX(
        _TBL_INVENTORY[NAME],
        SMALL(
            IF(
                ISNUMBER(SEARCH($C175, _TBL_INVENTORY[NAME])),
                ROW(_TBL_INVENTORY[NAME]) - MIN(ROW(_TBL_INVENTORY[NAME])) + 1
            ),1
        )
    ),
    ""
)</f>
        <v>DELL REGULAR 2 / 16</v>
      </c>
      <c r="F175" t="str" cm="1">
        <f t="array" ref="F175">IFERROR(
    INDEX(
        _TBL_INVENTORY[NAME],
        SMALL(
            IF(
                ISNUMBER(SEARCH($C175, _TBL_INVENTORY[NAME])),
                ROW(_TBL_INVENTORY[NAME]) - MIN(ROW(_TBL_INVENTORY[NAME])) + 1
            ),2
        )
    ),
    ""
)</f>
        <v>DELL REGULAR 4 / 16</v>
      </c>
      <c r="G175" t="str" cm="1">
        <f t="array" ref="G175">IFERROR(
    INDEX(
        _TBL_INVENTORY[NAME],
        SMALL(
            IF(
                ISNUMBER(SEARCH($C175, _TBL_INVENTORY[NAME])),
                ROW(_TBL_INVENTORY[NAME]) - MIN(ROW(_TBL_INVENTORY[NAME])) + 1
            ),3
        )
    ),
    ""
)</f>
        <v>DELL REGULAR 4 / 32</v>
      </c>
      <c r="H175" t="str" cm="1">
        <f t="array" ref="H175">IFERROR(
    INDEX(
        _TBL_INVENTORY[NAME],
        SMALL(
            IF(
                ISNUMBER(SEARCH($C175, _TBL_INVENTORY[NAME])),
                ROW(_TBL_INVENTORY[NAME]) - MIN(ROW(_TBL_INVENTORY[NAME])) + 1
            ),4
        )
    ),
    ""
)</f>
        <v>HP REGULAR 4 / 16</v>
      </c>
      <c r="I175" t="str" cm="1">
        <f t="array" ref="I175">IFERROR(
    INDEX(
        _TBL_INVENTORY[NAME],
        SMALL(
            IF(
                ISNUMBER(SEARCH($C175, _TBL_INVENTORY[NAME])),
                ROW(_TBL_INVENTORY[NAME]) - MIN(ROW(_TBL_INVENTORY[NAME])) + 1
            ),5
        )
    ),
    ""
)</f>
        <v>HP REGULAR 4 / 32</v>
      </c>
      <c r="J175" t="str" cm="1">
        <f t="array" ref="J175">IFERROR(
    INDEX(
        _TBL_INVENTORY[NAME],
        SMALL(
            IF(
                ISNUMBER(SEARCH($C175, _TBL_INVENTORY[NAME])),
                ROW(_TBL_INVENTORY[NAME]) - MIN(ROW(_TBL_INVENTORY[NAME])) + 1
            ),6
        )
    ),
    ""
)</f>
        <v>CTL REGULAR 4 / 16</v>
      </c>
      <c r="K175" t="str" cm="1">
        <f t="array" ref="K175">IFERROR(
    INDEX(
        _TBL_INVENTORY[NAME],
        SMALL(
            IF(
                ISNUMBER(SEARCH($C175, _TBL_INVENTORY[NAME])),
                ROW(_TBL_INVENTORY[NAME]) - MIN(ROW(_TBL_INVENTORY[NAME])) + 1
            ),7
        )
    ),
    ""
)</f>
        <v>LENOVO REGULAR 4 / 16</v>
      </c>
      <c r="L175" t="str" cm="1">
        <f t="array" ref="L175">IFERROR(
    INDEX(
        _TBL_INVENTORY[NAME],
        SMALL(
            IF(
                ISNUMBER(SEARCH($C175, _TBL_INVENTORY[NAME])),
                ROW(_TBL_INVENTORY[NAME]) - MIN(ROW(_TBL_INVENTORY[NAME])) + 1
            ),8
        )
    ),
    ""
)</f>
        <v>LENOVO REGULAR 4 / 32</v>
      </c>
    </row>
    <row r="176" spans="5:12" x14ac:dyDescent="0.25">
      <c r="E176" t="str" cm="1">
        <f t="array" ref="E176">IFERROR(
    INDEX(
        _TBL_INVENTORY[NAME],
        SMALL(
            IF(
                ISNUMBER(SEARCH($C176, _TBL_INVENTORY[NAME])),
                ROW(_TBL_INVENTORY[NAME]) - MIN(ROW(_TBL_INVENTORY[NAME])) + 1
            ),1
        )
    ),
    ""
)</f>
        <v>DELL REGULAR 2 / 16</v>
      </c>
      <c r="F176" t="str" cm="1">
        <f t="array" ref="F176">IFERROR(
    INDEX(
        _TBL_INVENTORY[NAME],
        SMALL(
            IF(
                ISNUMBER(SEARCH($C176, _TBL_INVENTORY[NAME])),
                ROW(_TBL_INVENTORY[NAME]) - MIN(ROW(_TBL_INVENTORY[NAME])) + 1
            ),2
        )
    ),
    ""
)</f>
        <v>DELL REGULAR 4 / 16</v>
      </c>
      <c r="G176" t="str" cm="1">
        <f t="array" ref="G176">IFERROR(
    INDEX(
        _TBL_INVENTORY[NAME],
        SMALL(
            IF(
                ISNUMBER(SEARCH($C176, _TBL_INVENTORY[NAME])),
                ROW(_TBL_INVENTORY[NAME]) - MIN(ROW(_TBL_INVENTORY[NAME])) + 1
            ),3
        )
    ),
    ""
)</f>
        <v>DELL REGULAR 4 / 32</v>
      </c>
      <c r="H176" t="str" cm="1">
        <f t="array" ref="H176">IFERROR(
    INDEX(
        _TBL_INVENTORY[NAME],
        SMALL(
            IF(
                ISNUMBER(SEARCH($C176, _TBL_INVENTORY[NAME])),
                ROW(_TBL_INVENTORY[NAME]) - MIN(ROW(_TBL_INVENTORY[NAME])) + 1
            ),4
        )
    ),
    ""
)</f>
        <v>HP REGULAR 4 / 16</v>
      </c>
      <c r="I176" t="str" cm="1">
        <f t="array" ref="I176">IFERROR(
    INDEX(
        _TBL_INVENTORY[NAME],
        SMALL(
            IF(
                ISNUMBER(SEARCH($C176, _TBL_INVENTORY[NAME])),
                ROW(_TBL_INVENTORY[NAME]) - MIN(ROW(_TBL_INVENTORY[NAME])) + 1
            ),5
        )
    ),
    ""
)</f>
        <v>HP REGULAR 4 / 32</v>
      </c>
      <c r="J176" t="str" cm="1">
        <f t="array" ref="J176">IFERROR(
    INDEX(
        _TBL_INVENTORY[NAME],
        SMALL(
            IF(
                ISNUMBER(SEARCH($C176, _TBL_INVENTORY[NAME])),
                ROW(_TBL_INVENTORY[NAME]) - MIN(ROW(_TBL_INVENTORY[NAME])) + 1
            ),6
        )
    ),
    ""
)</f>
        <v>CTL REGULAR 4 / 16</v>
      </c>
      <c r="K176" t="str" cm="1">
        <f t="array" ref="K176">IFERROR(
    INDEX(
        _TBL_INVENTORY[NAME],
        SMALL(
            IF(
                ISNUMBER(SEARCH($C176, _TBL_INVENTORY[NAME])),
                ROW(_TBL_INVENTORY[NAME]) - MIN(ROW(_TBL_INVENTORY[NAME])) + 1
            ),7
        )
    ),
    ""
)</f>
        <v>LENOVO REGULAR 4 / 16</v>
      </c>
      <c r="L176" t="str" cm="1">
        <f t="array" ref="L176">IFERROR(
    INDEX(
        _TBL_INVENTORY[NAME],
        SMALL(
            IF(
                ISNUMBER(SEARCH($C176, _TBL_INVENTORY[NAME])),
                ROW(_TBL_INVENTORY[NAME]) - MIN(ROW(_TBL_INVENTORY[NAME])) + 1
            ),8
        )
    ),
    ""
)</f>
        <v>LENOVO REGULAR 4 / 32</v>
      </c>
    </row>
    <row r="177" spans="5:12" x14ac:dyDescent="0.25">
      <c r="E177" t="str" cm="1">
        <f t="array" ref="E177">IFERROR(
    INDEX(
        _TBL_INVENTORY[NAME],
        SMALL(
            IF(
                ISNUMBER(SEARCH($C177, _TBL_INVENTORY[NAME])),
                ROW(_TBL_INVENTORY[NAME]) - MIN(ROW(_TBL_INVENTORY[NAME])) + 1
            ),1
        )
    ),
    ""
)</f>
        <v>DELL REGULAR 2 / 16</v>
      </c>
      <c r="F177" t="str" cm="1">
        <f t="array" ref="F177">IFERROR(
    INDEX(
        _TBL_INVENTORY[NAME],
        SMALL(
            IF(
                ISNUMBER(SEARCH($C177, _TBL_INVENTORY[NAME])),
                ROW(_TBL_INVENTORY[NAME]) - MIN(ROW(_TBL_INVENTORY[NAME])) + 1
            ),2
        )
    ),
    ""
)</f>
        <v>DELL REGULAR 4 / 16</v>
      </c>
      <c r="G177" t="str" cm="1">
        <f t="array" ref="G177">IFERROR(
    INDEX(
        _TBL_INVENTORY[NAME],
        SMALL(
            IF(
                ISNUMBER(SEARCH($C177, _TBL_INVENTORY[NAME])),
                ROW(_TBL_INVENTORY[NAME]) - MIN(ROW(_TBL_INVENTORY[NAME])) + 1
            ),3
        )
    ),
    ""
)</f>
        <v>DELL REGULAR 4 / 32</v>
      </c>
      <c r="H177" t="str" cm="1">
        <f t="array" ref="H177">IFERROR(
    INDEX(
        _TBL_INVENTORY[NAME],
        SMALL(
            IF(
                ISNUMBER(SEARCH($C177, _TBL_INVENTORY[NAME])),
                ROW(_TBL_INVENTORY[NAME]) - MIN(ROW(_TBL_INVENTORY[NAME])) + 1
            ),4
        )
    ),
    ""
)</f>
        <v>HP REGULAR 4 / 16</v>
      </c>
      <c r="I177" t="str" cm="1">
        <f t="array" ref="I177">IFERROR(
    INDEX(
        _TBL_INVENTORY[NAME],
        SMALL(
            IF(
                ISNUMBER(SEARCH($C177, _TBL_INVENTORY[NAME])),
                ROW(_TBL_INVENTORY[NAME]) - MIN(ROW(_TBL_INVENTORY[NAME])) + 1
            ),5
        )
    ),
    ""
)</f>
        <v>HP REGULAR 4 / 32</v>
      </c>
      <c r="J177" t="str" cm="1">
        <f t="array" ref="J177">IFERROR(
    INDEX(
        _TBL_INVENTORY[NAME],
        SMALL(
            IF(
                ISNUMBER(SEARCH($C177, _TBL_INVENTORY[NAME])),
                ROW(_TBL_INVENTORY[NAME]) - MIN(ROW(_TBL_INVENTORY[NAME])) + 1
            ),6
        )
    ),
    ""
)</f>
        <v>CTL REGULAR 4 / 16</v>
      </c>
      <c r="K177" t="str" cm="1">
        <f t="array" ref="K177">IFERROR(
    INDEX(
        _TBL_INVENTORY[NAME],
        SMALL(
            IF(
                ISNUMBER(SEARCH($C177, _TBL_INVENTORY[NAME])),
                ROW(_TBL_INVENTORY[NAME]) - MIN(ROW(_TBL_INVENTORY[NAME])) + 1
            ),7
        )
    ),
    ""
)</f>
        <v>LENOVO REGULAR 4 / 16</v>
      </c>
      <c r="L177" t="str" cm="1">
        <f t="array" ref="L177">IFERROR(
    INDEX(
        _TBL_INVENTORY[NAME],
        SMALL(
            IF(
                ISNUMBER(SEARCH($C177, _TBL_INVENTORY[NAME])),
                ROW(_TBL_INVENTORY[NAME]) - MIN(ROW(_TBL_INVENTORY[NAME])) + 1
            ),8
        )
    ),
    ""
)</f>
        <v>LENOVO REGULAR 4 / 32</v>
      </c>
    </row>
    <row r="178" spans="5:12" x14ac:dyDescent="0.25">
      <c r="E178" t="str" cm="1">
        <f t="array" ref="E178">IFERROR(
    INDEX(
        _TBL_INVENTORY[NAME],
        SMALL(
            IF(
                ISNUMBER(SEARCH($C178, _TBL_INVENTORY[NAME])),
                ROW(_TBL_INVENTORY[NAME]) - MIN(ROW(_TBL_INVENTORY[NAME])) + 1
            ),1
        )
    ),
    ""
)</f>
        <v>DELL REGULAR 2 / 16</v>
      </c>
      <c r="F178" t="str" cm="1">
        <f t="array" ref="F178">IFERROR(
    INDEX(
        _TBL_INVENTORY[NAME],
        SMALL(
            IF(
                ISNUMBER(SEARCH($C178, _TBL_INVENTORY[NAME])),
                ROW(_TBL_INVENTORY[NAME]) - MIN(ROW(_TBL_INVENTORY[NAME])) + 1
            ),2
        )
    ),
    ""
)</f>
        <v>DELL REGULAR 4 / 16</v>
      </c>
      <c r="G178" t="str" cm="1">
        <f t="array" ref="G178">IFERROR(
    INDEX(
        _TBL_INVENTORY[NAME],
        SMALL(
            IF(
                ISNUMBER(SEARCH($C178, _TBL_INVENTORY[NAME])),
                ROW(_TBL_INVENTORY[NAME]) - MIN(ROW(_TBL_INVENTORY[NAME])) + 1
            ),3
        )
    ),
    ""
)</f>
        <v>DELL REGULAR 4 / 32</v>
      </c>
      <c r="H178" t="str" cm="1">
        <f t="array" ref="H178">IFERROR(
    INDEX(
        _TBL_INVENTORY[NAME],
        SMALL(
            IF(
                ISNUMBER(SEARCH($C178, _TBL_INVENTORY[NAME])),
                ROW(_TBL_INVENTORY[NAME]) - MIN(ROW(_TBL_INVENTORY[NAME])) + 1
            ),4
        )
    ),
    ""
)</f>
        <v>HP REGULAR 4 / 16</v>
      </c>
      <c r="I178" t="str" cm="1">
        <f t="array" ref="I178">IFERROR(
    INDEX(
        _TBL_INVENTORY[NAME],
        SMALL(
            IF(
                ISNUMBER(SEARCH($C178, _TBL_INVENTORY[NAME])),
                ROW(_TBL_INVENTORY[NAME]) - MIN(ROW(_TBL_INVENTORY[NAME])) + 1
            ),5
        )
    ),
    ""
)</f>
        <v>HP REGULAR 4 / 32</v>
      </c>
      <c r="J178" t="str" cm="1">
        <f t="array" ref="J178">IFERROR(
    INDEX(
        _TBL_INVENTORY[NAME],
        SMALL(
            IF(
                ISNUMBER(SEARCH($C178, _TBL_INVENTORY[NAME])),
                ROW(_TBL_INVENTORY[NAME]) - MIN(ROW(_TBL_INVENTORY[NAME])) + 1
            ),6
        )
    ),
    ""
)</f>
        <v>CTL REGULAR 4 / 16</v>
      </c>
      <c r="K178" t="str" cm="1">
        <f t="array" ref="K178">IFERROR(
    INDEX(
        _TBL_INVENTORY[NAME],
        SMALL(
            IF(
                ISNUMBER(SEARCH($C178, _TBL_INVENTORY[NAME])),
                ROW(_TBL_INVENTORY[NAME]) - MIN(ROW(_TBL_INVENTORY[NAME])) + 1
            ),7
        )
    ),
    ""
)</f>
        <v>LENOVO REGULAR 4 / 16</v>
      </c>
      <c r="L178" t="str" cm="1">
        <f t="array" ref="L178">IFERROR(
    INDEX(
        _TBL_INVENTORY[NAME],
        SMALL(
            IF(
                ISNUMBER(SEARCH($C178, _TBL_INVENTORY[NAME])),
                ROW(_TBL_INVENTORY[NAME]) - MIN(ROW(_TBL_INVENTORY[NAME])) + 1
            ),8
        )
    ),
    ""
)</f>
        <v>LENOVO REGULAR 4 / 32</v>
      </c>
    </row>
    <row r="179" spans="5:12" x14ac:dyDescent="0.25">
      <c r="E179" t="str" cm="1">
        <f t="array" ref="E179">IFERROR(
    INDEX(
        _TBL_INVENTORY[NAME],
        SMALL(
            IF(
                ISNUMBER(SEARCH($C179, _TBL_INVENTORY[NAME])),
                ROW(_TBL_INVENTORY[NAME]) - MIN(ROW(_TBL_INVENTORY[NAME])) + 1
            ),1
        )
    ),
    ""
)</f>
        <v>DELL REGULAR 2 / 16</v>
      </c>
      <c r="F179" t="str" cm="1">
        <f t="array" ref="F179">IFERROR(
    INDEX(
        _TBL_INVENTORY[NAME],
        SMALL(
            IF(
                ISNUMBER(SEARCH($C179, _TBL_INVENTORY[NAME])),
                ROW(_TBL_INVENTORY[NAME]) - MIN(ROW(_TBL_INVENTORY[NAME])) + 1
            ),2
        )
    ),
    ""
)</f>
        <v>DELL REGULAR 4 / 16</v>
      </c>
      <c r="G179" t="str" cm="1">
        <f t="array" ref="G179">IFERROR(
    INDEX(
        _TBL_INVENTORY[NAME],
        SMALL(
            IF(
                ISNUMBER(SEARCH($C179, _TBL_INVENTORY[NAME])),
                ROW(_TBL_INVENTORY[NAME]) - MIN(ROW(_TBL_INVENTORY[NAME])) + 1
            ),3
        )
    ),
    ""
)</f>
        <v>DELL REGULAR 4 / 32</v>
      </c>
      <c r="H179" t="str" cm="1">
        <f t="array" ref="H179">IFERROR(
    INDEX(
        _TBL_INVENTORY[NAME],
        SMALL(
            IF(
                ISNUMBER(SEARCH($C179, _TBL_INVENTORY[NAME])),
                ROW(_TBL_INVENTORY[NAME]) - MIN(ROW(_TBL_INVENTORY[NAME])) + 1
            ),4
        )
    ),
    ""
)</f>
        <v>HP REGULAR 4 / 16</v>
      </c>
      <c r="I179" t="str" cm="1">
        <f t="array" ref="I179">IFERROR(
    INDEX(
        _TBL_INVENTORY[NAME],
        SMALL(
            IF(
                ISNUMBER(SEARCH($C179, _TBL_INVENTORY[NAME])),
                ROW(_TBL_INVENTORY[NAME]) - MIN(ROW(_TBL_INVENTORY[NAME])) + 1
            ),5
        )
    ),
    ""
)</f>
        <v>HP REGULAR 4 / 32</v>
      </c>
      <c r="J179" t="str" cm="1">
        <f t="array" ref="J179">IFERROR(
    INDEX(
        _TBL_INVENTORY[NAME],
        SMALL(
            IF(
                ISNUMBER(SEARCH($C179, _TBL_INVENTORY[NAME])),
                ROW(_TBL_INVENTORY[NAME]) - MIN(ROW(_TBL_INVENTORY[NAME])) + 1
            ),6
        )
    ),
    ""
)</f>
        <v>CTL REGULAR 4 / 16</v>
      </c>
      <c r="K179" t="str" cm="1">
        <f t="array" ref="K179">IFERROR(
    INDEX(
        _TBL_INVENTORY[NAME],
        SMALL(
            IF(
                ISNUMBER(SEARCH($C179, _TBL_INVENTORY[NAME])),
                ROW(_TBL_INVENTORY[NAME]) - MIN(ROW(_TBL_INVENTORY[NAME])) + 1
            ),7
        )
    ),
    ""
)</f>
        <v>LENOVO REGULAR 4 / 16</v>
      </c>
      <c r="L179" t="str" cm="1">
        <f t="array" ref="L179">IFERROR(
    INDEX(
        _TBL_INVENTORY[NAME],
        SMALL(
            IF(
                ISNUMBER(SEARCH($C179, _TBL_INVENTORY[NAME])),
                ROW(_TBL_INVENTORY[NAME]) - MIN(ROW(_TBL_INVENTORY[NAME])) + 1
            ),8
        )
    ),
    ""
)</f>
        <v>LENOVO REGULAR 4 / 32</v>
      </c>
    </row>
    <row r="180" spans="5:12" x14ac:dyDescent="0.25">
      <c r="E180" t="str" cm="1">
        <f t="array" ref="E180">IFERROR(
    INDEX(
        _TBL_INVENTORY[NAME],
        SMALL(
            IF(
                ISNUMBER(SEARCH($C180, _TBL_INVENTORY[NAME])),
                ROW(_TBL_INVENTORY[NAME]) - MIN(ROW(_TBL_INVENTORY[NAME])) + 1
            ),1
        )
    ),
    ""
)</f>
        <v>DELL REGULAR 2 / 16</v>
      </c>
      <c r="F180" t="str" cm="1">
        <f t="array" ref="F180">IFERROR(
    INDEX(
        _TBL_INVENTORY[NAME],
        SMALL(
            IF(
                ISNUMBER(SEARCH($C180, _TBL_INVENTORY[NAME])),
                ROW(_TBL_INVENTORY[NAME]) - MIN(ROW(_TBL_INVENTORY[NAME])) + 1
            ),2
        )
    ),
    ""
)</f>
        <v>DELL REGULAR 4 / 16</v>
      </c>
      <c r="G180" t="str" cm="1">
        <f t="array" ref="G180">IFERROR(
    INDEX(
        _TBL_INVENTORY[NAME],
        SMALL(
            IF(
                ISNUMBER(SEARCH($C180, _TBL_INVENTORY[NAME])),
                ROW(_TBL_INVENTORY[NAME]) - MIN(ROW(_TBL_INVENTORY[NAME])) + 1
            ),3
        )
    ),
    ""
)</f>
        <v>DELL REGULAR 4 / 32</v>
      </c>
      <c r="H180" t="str" cm="1">
        <f t="array" ref="H180">IFERROR(
    INDEX(
        _TBL_INVENTORY[NAME],
        SMALL(
            IF(
                ISNUMBER(SEARCH($C180, _TBL_INVENTORY[NAME])),
                ROW(_TBL_INVENTORY[NAME]) - MIN(ROW(_TBL_INVENTORY[NAME])) + 1
            ),4
        )
    ),
    ""
)</f>
        <v>HP REGULAR 4 / 16</v>
      </c>
      <c r="I180" t="str" cm="1">
        <f t="array" ref="I180">IFERROR(
    INDEX(
        _TBL_INVENTORY[NAME],
        SMALL(
            IF(
                ISNUMBER(SEARCH($C180, _TBL_INVENTORY[NAME])),
                ROW(_TBL_INVENTORY[NAME]) - MIN(ROW(_TBL_INVENTORY[NAME])) + 1
            ),5
        )
    ),
    ""
)</f>
        <v>HP REGULAR 4 / 32</v>
      </c>
      <c r="J180" t="str" cm="1">
        <f t="array" ref="J180">IFERROR(
    INDEX(
        _TBL_INVENTORY[NAME],
        SMALL(
            IF(
                ISNUMBER(SEARCH($C180, _TBL_INVENTORY[NAME])),
                ROW(_TBL_INVENTORY[NAME]) - MIN(ROW(_TBL_INVENTORY[NAME])) + 1
            ),6
        )
    ),
    ""
)</f>
        <v>CTL REGULAR 4 / 16</v>
      </c>
      <c r="K180" t="str" cm="1">
        <f t="array" ref="K180">IFERROR(
    INDEX(
        _TBL_INVENTORY[NAME],
        SMALL(
            IF(
                ISNUMBER(SEARCH($C180, _TBL_INVENTORY[NAME])),
                ROW(_TBL_INVENTORY[NAME]) - MIN(ROW(_TBL_INVENTORY[NAME])) + 1
            ),7
        )
    ),
    ""
)</f>
        <v>LENOVO REGULAR 4 / 16</v>
      </c>
      <c r="L180" t="str" cm="1">
        <f t="array" ref="L180">IFERROR(
    INDEX(
        _TBL_INVENTORY[NAME],
        SMALL(
            IF(
                ISNUMBER(SEARCH($C180, _TBL_INVENTORY[NAME])),
                ROW(_TBL_INVENTORY[NAME]) - MIN(ROW(_TBL_INVENTORY[NAME])) + 1
            ),8
        )
    ),
    ""
)</f>
        <v>LENOVO REGULAR 4 / 32</v>
      </c>
    </row>
    <row r="181" spans="5:12" x14ac:dyDescent="0.25">
      <c r="E181" t="str" cm="1">
        <f t="array" ref="E181">IFERROR(
    INDEX(
        _TBL_INVENTORY[NAME],
        SMALL(
            IF(
                ISNUMBER(SEARCH($C181, _TBL_INVENTORY[NAME])),
                ROW(_TBL_INVENTORY[NAME]) - MIN(ROW(_TBL_INVENTORY[NAME])) + 1
            ),1
        )
    ),
    ""
)</f>
        <v>DELL REGULAR 2 / 16</v>
      </c>
      <c r="F181" t="str" cm="1">
        <f t="array" ref="F181">IFERROR(
    INDEX(
        _TBL_INVENTORY[NAME],
        SMALL(
            IF(
                ISNUMBER(SEARCH($C181, _TBL_INVENTORY[NAME])),
                ROW(_TBL_INVENTORY[NAME]) - MIN(ROW(_TBL_INVENTORY[NAME])) + 1
            ),2
        )
    ),
    ""
)</f>
        <v>DELL REGULAR 4 / 16</v>
      </c>
      <c r="G181" t="str" cm="1">
        <f t="array" ref="G181">IFERROR(
    INDEX(
        _TBL_INVENTORY[NAME],
        SMALL(
            IF(
                ISNUMBER(SEARCH($C181, _TBL_INVENTORY[NAME])),
                ROW(_TBL_INVENTORY[NAME]) - MIN(ROW(_TBL_INVENTORY[NAME])) + 1
            ),3
        )
    ),
    ""
)</f>
        <v>DELL REGULAR 4 / 32</v>
      </c>
      <c r="H181" t="str" cm="1">
        <f t="array" ref="H181">IFERROR(
    INDEX(
        _TBL_INVENTORY[NAME],
        SMALL(
            IF(
                ISNUMBER(SEARCH($C181, _TBL_INVENTORY[NAME])),
                ROW(_TBL_INVENTORY[NAME]) - MIN(ROW(_TBL_INVENTORY[NAME])) + 1
            ),4
        )
    ),
    ""
)</f>
        <v>HP REGULAR 4 / 16</v>
      </c>
      <c r="I181" t="str" cm="1">
        <f t="array" ref="I181">IFERROR(
    INDEX(
        _TBL_INVENTORY[NAME],
        SMALL(
            IF(
                ISNUMBER(SEARCH($C181, _TBL_INVENTORY[NAME])),
                ROW(_TBL_INVENTORY[NAME]) - MIN(ROW(_TBL_INVENTORY[NAME])) + 1
            ),5
        )
    ),
    ""
)</f>
        <v>HP REGULAR 4 / 32</v>
      </c>
      <c r="J181" t="str" cm="1">
        <f t="array" ref="J181">IFERROR(
    INDEX(
        _TBL_INVENTORY[NAME],
        SMALL(
            IF(
                ISNUMBER(SEARCH($C181, _TBL_INVENTORY[NAME])),
                ROW(_TBL_INVENTORY[NAME]) - MIN(ROW(_TBL_INVENTORY[NAME])) + 1
            ),6
        )
    ),
    ""
)</f>
        <v>CTL REGULAR 4 / 16</v>
      </c>
      <c r="K181" t="str" cm="1">
        <f t="array" ref="K181">IFERROR(
    INDEX(
        _TBL_INVENTORY[NAME],
        SMALL(
            IF(
                ISNUMBER(SEARCH($C181, _TBL_INVENTORY[NAME])),
                ROW(_TBL_INVENTORY[NAME]) - MIN(ROW(_TBL_INVENTORY[NAME])) + 1
            ),7
        )
    ),
    ""
)</f>
        <v>LENOVO REGULAR 4 / 16</v>
      </c>
      <c r="L181" t="str" cm="1">
        <f t="array" ref="L181">IFERROR(
    INDEX(
        _TBL_INVENTORY[NAME],
        SMALL(
            IF(
                ISNUMBER(SEARCH($C181, _TBL_INVENTORY[NAME])),
                ROW(_TBL_INVENTORY[NAME]) - MIN(ROW(_TBL_INVENTORY[NAME])) + 1
            ),8
        )
    ),
    ""
)</f>
        <v>LENOVO REGULAR 4 / 32</v>
      </c>
    </row>
    <row r="182" spans="5:12" x14ac:dyDescent="0.25">
      <c r="E182" t="str" cm="1">
        <f t="array" ref="E182">IFERROR(
    INDEX(
        _TBL_INVENTORY[NAME],
        SMALL(
            IF(
                ISNUMBER(SEARCH($C182, _TBL_INVENTORY[NAME])),
                ROW(_TBL_INVENTORY[NAME]) - MIN(ROW(_TBL_INVENTORY[NAME])) + 1
            ),1
        )
    ),
    ""
)</f>
        <v>DELL REGULAR 2 / 16</v>
      </c>
      <c r="F182" t="str" cm="1">
        <f t="array" ref="F182">IFERROR(
    INDEX(
        _TBL_INVENTORY[NAME],
        SMALL(
            IF(
                ISNUMBER(SEARCH($C182, _TBL_INVENTORY[NAME])),
                ROW(_TBL_INVENTORY[NAME]) - MIN(ROW(_TBL_INVENTORY[NAME])) + 1
            ),2
        )
    ),
    ""
)</f>
        <v>DELL REGULAR 4 / 16</v>
      </c>
      <c r="G182" t="str" cm="1">
        <f t="array" ref="G182">IFERROR(
    INDEX(
        _TBL_INVENTORY[NAME],
        SMALL(
            IF(
                ISNUMBER(SEARCH($C182, _TBL_INVENTORY[NAME])),
                ROW(_TBL_INVENTORY[NAME]) - MIN(ROW(_TBL_INVENTORY[NAME])) + 1
            ),3
        )
    ),
    ""
)</f>
        <v>DELL REGULAR 4 / 32</v>
      </c>
      <c r="H182" t="str" cm="1">
        <f t="array" ref="H182">IFERROR(
    INDEX(
        _TBL_INVENTORY[NAME],
        SMALL(
            IF(
                ISNUMBER(SEARCH($C182, _TBL_INVENTORY[NAME])),
                ROW(_TBL_INVENTORY[NAME]) - MIN(ROW(_TBL_INVENTORY[NAME])) + 1
            ),4
        )
    ),
    ""
)</f>
        <v>HP REGULAR 4 / 16</v>
      </c>
      <c r="I182" t="str" cm="1">
        <f t="array" ref="I182">IFERROR(
    INDEX(
        _TBL_INVENTORY[NAME],
        SMALL(
            IF(
                ISNUMBER(SEARCH($C182, _TBL_INVENTORY[NAME])),
                ROW(_TBL_INVENTORY[NAME]) - MIN(ROW(_TBL_INVENTORY[NAME])) + 1
            ),5
        )
    ),
    ""
)</f>
        <v>HP REGULAR 4 / 32</v>
      </c>
      <c r="J182" t="str" cm="1">
        <f t="array" ref="J182">IFERROR(
    INDEX(
        _TBL_INVENTORY[NAME],
        SMALL(
            IF(
                ISNUMBER(SEARCH($C182, _TBL_INVENTORY[NAME])),
                ROW(_TBL_INVENTORY[NAME]) - MIN(ROW(_TBL_INVENTORY[NAME])) + 1
            ),6
        )
    ),
    ""
)</f>
        <v>CTL REGULAR 4 / 16</v>
      </c>
      <c r="K182" t="str" cm="1">
        <f t="array" ref="K182">IFERROR(
    INDEX(
        _TBL_INVENTORY[NAME],
        SMALL(
            IF(
                ISNUMBER(SEARCH($C182, _TBL_INVENTORY[NAME])),
                ROW(_TBL_INVENTORY[NAME]) - MIN(ROW(_TBL_INVENTORY[NAME])) + 1
            ),7
        )
    ),
    ""
)</f>
        <v>LENOVO REGULAR 4 / 16</v>
      </c>
      <c r="L182" t="str" cm="1">
        <f t="array" ref="L182">IFERROR(
    INDEX(
        _TBL_INVENTORY[NAME],
        SMALL(
            IF(
                ISNUMBER(SEARCH($C182, _TBL_INVENTORY[NAME])),
                ROW(_TBL_INVENTORY[NAME]) - MIN(ROW(_TBL_INVENTORY[NAME])) + 1
            ),8
        )
    ),
    ""
)</f>
        <v>LENOVO REGULAR 4 / 32</v>
      </c>
    </row>
    <row r="183" spans="5:12" x14ac:dyDescent="0.25">
      <c r="E183" t="str" cm="1">
        <f t="array" ref="E183">IFERROR(
    INDEX(
        _TBL_INVENTORY[NAME],
        SMALL(
            IF(
                ISNUMBER(SEARCH($C183, _TBL_INVENTORY[NAME])),
                ROW(_TBL_INVENTORY[NAME]) - MIN(ROW(_TBL_INVENTORY[NAME])) + 1
            ),1
        )
    ),
    ""
)</f>
        <v>DELL REGULAR 2 / 16</v>
      </c>
      <c r="F183" t="str" cm="1">
        <f t="array" ref="F183">IFERROR(
    INDEX(
        _TBL_INVENTORY[NAME],
        SMALL(
            IF(
                ISNUMBER(SEARCH($C183, _TBL_INVENTORY[NAME])),
                ROW(_TBL_INVENTORY[NAME]) - MIN(ROW(_TBL_INVENTORY[NAME])) + 1
            ),2
        )
    ),
    ""
)</f>
        <v>DELL REGULAR 4 / 16</v>
      </c>
      <c r="G183" t="str" cm="1">
        <f t="array" ref="G183">IFERROR(
    INDEX(
        _TBL_INVENTORY[NAME],
        SMALL(
            IF(
                ISNUMBER(SEARCH($C183, _TBL_INVENTORY[NAME])),
                ROW(_TBL_INVENTORY[NAME]) - MIN(ROW(_TBL_INVENTORY[NAME])) + 1
            ),3
        )
    ),
    ""
)</f>
        <v>DELL REGULAR 4 / 32</v>
      </c>
      <c r="H183" t="str" cm="1">
        <f t="array" ref="H183">IFERROR(
    INDEX(
        _TBL_INVENTORY[NAME],
        SMALL(
            IF(
                ISNUMBER(SEARCH($C183, _TBL_INVENTORY[NAME])),
                ROW(_TBL_INVENTORY[NAME]) - MIN(ROW(_TBL_INVENTORY[NAME])) + 1
            ),4
        )
    ),
    ""
)</f>
        <v>HP REGULAR 4 / 16</v>
      </c>
      <c r="I183" t="str" cm="1">
        <f t="array" ref="I183">IFERROR(
    INDEX(
        _TBL_INVENTORY[NAME],
        SMALL(
            IF(
                ISNUMBER(SEARCH($C183, _TBL_INVENTORY[NAME])),
                ROW(_TBL_INVENTORY[NAME]) - MIN(ROW(_TBL_INVENTORY[NAME])) + 1
            ),5
        )
    ),
    ""
)</f>
        <v>HP REGULAR 4 / 32</v>
      </c>
      <c r="J183" t="str" cm="1">
        <f t="array" ref="J183">IFERROR(
    INDEX(
        _TBL_INVENTORY[NAME],
        SMALL(
            IF(
                ISNUMBER(SEARCH($C183, _TBL_INVENTORY[NAME])),
                ROW(_TBL_INVENTORY[NAME]) - MIN(ROW(_TBL_INVENTORY[NAME])) + 1
            ),6
        )
    ),
    ""
)</f>
        <v>CTL REGULAR 4 / 16</v>
      </c>
      <c r="K183" t="str" cm="1">
        <f t="array" ref="K183">IFERROR(
    INDEX(
        _TBL_INVENTORY[NAME],
        SMALL(
            IF(
                ISNUMBER(SEARCH($C183, _TBL_INVENTORY[NAME])),
                ROW(_TBL_INVENTORY[NAME]) - MIN(ROW(_TBL_INVENTORY[NAME])) + 1
            ),7
        )
    ),
    ""
)</f>
        <v>LENOVO REGULAR 4 / 16</v>
      </c>
      <c r="L183" t="str" cm="1">
        <f t="array" ref="L183">IFERROR(
    INDEX(
        _TBL_INVENTORY[NAME],
        SMALL(
            IF(
                ISNUMBER(SEARCH($C183, _TBL_INVENTORY[NAME])),
                ROW(_TBL_INVENTORY[NAME]) - MIN(ROW(_TBL_INVENTORY[NAME])) + 1
            ),8
        )
    ),
    ""
)</f>
        <v>LENOVO REGULAR 4 / 32</v>
      </c>
    </row>
    <row r="184" spans="5:12" x14ac:dyDescent="0.25">
      <c r="E184" t="str" cm="1">
        <f t="array" ref="E184">IFERROR(
    INDEX(
        _TBL_INVENTORY[NAME],
        SMALL(
            IF(
                ISNUMBER(SEARCH($C184, _TBL_INVENTORY[NAME])),
                ROW(_TBL_INVENTORY[NAME]) - MIN(ROW(_TBL_INVENTORY[NAME])) + 1
            ),1
        )
    ),
    ""
)</f>
        <v>DELL REGULAR 2 / 16</v>
      </c>
      <c r="F184" t="str" cm="1">
        <f t="array" ref="F184">IFERROR(
    INDEX(
        _TBL_INVENTORY[NAME],
        SMALL(
            IF(
                ISNUMBER(SEARCH($C184, _TBL_INVENTORY[NAME])),
                ROW(_TBL_INVENTORY[NAME]) - MIN(ROW(_TBL_INVENTORY[NAME])) + 1
            ),2
        )
    ),
    ""
)</f>
        <v>DELL REGULAR 4 / 16</v>
      </c>
      <c r="G184" t="str" cm="1">
        <f t="array" ref="G184">IFERROR(
    INDEX(
        _TBL_INVENTORY[NAME],
        SMALL(
            IF(
                ISNUMBER(SEARCH($C184, _TBL_INVENTORY[NAME])),
                ROW(_TBL_INVENTORY[NAME]) - MIN(ROW(_TBL_INVENTORY[NAME])) + 1
            ),3
        )
    ),
    ""
)</f>
        <v>DELL REGULAR 4 / 32</v>
      </c>
      <c r="H184" t="str" cm="1">
        <f t="array" ref="H184">IFERROR(
    INDEX(
        _TBL_INVENTORY[NAME],
        SMALL(
            IF(
                ISNUMBER(SEARCH($C184, _TBL_INVENTORY[NAME])),
                ROW(_TBL_INVENTORY[NAME]) - MIN(ROW(_TBL_INVENTORY[NAME])) + 1
            ),4
        )
    ),
    ""
)</f>
        <v>HP REGULAR 4 / 16</v>
      </c>
      <c r="I184" t="str" cm="1">
        <f t="array" ref="I184">IFERROR(
    INDEX(
        _TBL_INVENTORY[NAME],
        SMALL(
            IF(
                ISNUMBER(SEARCH($C184, _TBL_INVENTORY[NAME])),
                ROW(_TBL_INVENTORY[NAME]) - MIN(ROW(_TBL_INVENTORY[NAME])) + 1
            ),5
        )
    ),
    ""
)</f>
        <v>HP REGULAR 4 / 32</v>
      </c>
      <c r="J184" t="str" cm="1">
        <f t="array" ref="J184">IFERROR(
    INDEX(
        _TBL_INVENTORY[NAME],
        SMALL(
            IF(
                ISNUMBER(SEARCH($C184, _TBL_INVENTORY[NAME])),
                ROW(_TBL_INVENTORY[NAME]) - MIN(ROW(_TBL_INVENTORY[NAME])) + 1
            ),6
        )
    ),
    ""
)</f>
        <v>CTL REGULAR 4 / 16</v>
      </c>
      <c r="K184" t="str" cm="1">
        <f t="array" ref="K184">IFERROR(
    INDEX(
        _TBL_INVENTORY[NAME],
        SMALL(
            IF(
                ISNUMBER(SEARCH($C184, _TBL_INVENTORY[NAME])),
                ROW(_TBL_INVENTORY[NAME]) - MIN(ROW(_TBL_INVENTORY[NAME])) + 1
            ),7
        )
    ),
    ""
)</f>
        <v>LENOVO REGULAR 4 / 16</v>
      </c>
      <c r="L184" t="str" cm="1">
        <f t="array" ref="L184">IFERROR(
    INDEX(
        _TBL_INVENTORY[NAME],
        SMALL(
            IF(
                ISNUMBER(SEARCH($C184, _TBL_INVENTORY[NAME])),
                ROW(_TBL_INVENTORY[NAME]) - MIN(ROW(_TBL_INVENTORY[NAME])) + 1
            ),8
        )
    ),
    ""
)</f>
        <v>LENOVO REGULAR 4 / 32</v>
      </c>
    </row>
    <row r="185" spans="5:12" x14ac:dyDescent="0.25">
      <c r="E185" t="str" cm="1">
        <f t="array" ref="E185">IFERROR(
    INDEX(
        _TBL_INVENTORY[NAME],
        SMALL(
            IF(
                ISNUMBER(SEARCH($C185, _TBL_INVENTORY[NAME])),
                ROW(_TBL_INVENTORY[NAME]) - MIN(ROW(_TBL_INVENTORY[NAME])) + 1
            ),1
        )
    ),
    ""
)</f>
        <v>DELL REGULAR 2 / 16</v>
      </c>
      <c r="F185" t="str" cm="1">
        <f t="array" ref="F185">IFERROR(
    INDEX(
        _TBL_INVENTORY[NAME],
        SMALL(
            IF(
                ISNUMBER(SEARCH($C185, _TBL_INVENTORY[NAME])),
                ROW(_TBL_INVENTORY[NAME]) - MIN(ROW(_TBL_INVENTORY[NAME])) + 1
            ),2
        )
    ),
    ""
)</f>
        <v>DELL REGULAR 4 / 16</v>
      </c>
      <c r="G185" t="str" cm="1">
        <f t="array" ref="G185">IFERROR(
    INDEX(
        _TBL_INVENTORY[NAME],
        SMALL(
            IF(
                ISNUMBER(SEARCH($C185, _TBL_INVENTORY[NAME])),
                ROW(_TBL_INVENTORY[NAME]) - MIN(ROW(_TBL_INVENTORY[NAME])) + 1
            ),3
        )
    ),
    ""
)</f>
        <v>DELL REGULAR 4 / 32</v>
      </c>
      <c r="H185" t="str" cm="1">
        <f t="array" ref="H185">IFERROR(
    INDEX(
        _TBL_INVENTORY[NAME],
        SMALL(
            IF(
                ISNUMBER(SEARCH($C185, _TBL_INVENTORY[NAME])),
                ROW(_TBL_INVENTORY[NAME]) - MIN(ROW(_TBL_INVENTORY[NAME])) + 1
            ),4
        )
    ),
    ""
)</f>
        <v>HP REGULAR 4 / 16</v>
      </c>
      <c r="I185" t="str" cm="1">
        <f t="array" ref="I185">IFERROR(
    INDEX(
        _TBL_INVENTORY[NAME],
        SMALL(
            IF(
                ISNUMBER(SEARCH($C185, _TBL_INVENTORY[NAME])),
                ROW(_TBL_INVENTORY[NAME]) - MIN(ROW(_TBL_INVENTORY[NAME])) + 1
            ),5
        )
    ),
    ""
)</f>
        <v>HP REGULAR 4 / 32</v>
      </c>
      <c r="J185" t="str" cm="1">
        <f t="array" ref="J185">IFERROR(
    INDEX(
        _TBL_INVENTORY[NAME],
        SMALL(
            IF(
                ISNUMBER(SEARCH($C185, _TBL_INVENTORY[NAME])),
                ROW(_TBL_INVENTORY[NAME]) - MIN(ROW(_TBL_INVENTORY[NAME])) + 1
            ),6
        )
    ),
    ""
)</f>
        <v>CTL REGULAR 4 / 16</v>
      </c>
      <c r="K185" t="str" cm="1">
        <f t="array" ref="K185">IFERROR(
    INDEX(
        _TBL_INVENTORY[NAME],
        SMALL(
            IF(
                ISNUMBER(SEARCH($C185, _TBL_INVENTORY[NAME])),
                ROW(_TBL_INVENTORY[NAME]) - MIN(ROW(_TBL_INVENTORY[NAME])) + 1
            ),7
        )
    ),
    ""
)</f>
        <v>LENOVO REGULAR 4 / 16</v>
      </c>
      <c r="L185" t="str" cm="1">
        <f t="array" ref="L185">IFERROR(
    INDEX(
        _TBL_INVENTORY[NAME],
        SMALL(
            IF(
                ISNUMBER(SEARCH($C185, _TBL_INVENTORY[NAME])),
                ROW(_TBL_INVENTORY[NAME]) - MIN(ROW(_TBL_INVENTORY[NAME])) + 1
            ),8
        )
    ),
    ""
)</f>
        <v>LENOVO REGULAR 4 / 32</v>
      </c>
    </row>
    <row r="186" spans="5:12" x14ac:dyDescent="0.25">
      <c r="E186" t="str" cm="1">
        <f t="array" ref="E186">IFERROR(
    INDEX(
        _TBL_INVENTORY[NAME],
        SMALL(
            IF(
                ISNUMBER(SEARCH($C186, _TBL_INVENTORY[NAME])),
                ROW(_TBL_INVENTORY[NAME]) - MIN(ROW(_TBL_INVENTORY[NAME])) + 1
            ),1
        )
    ),
    ""
)</f>
        <v>DELL REGULAR 2 / 16</v>
      </c>
      <c r="F186" t="str" cm="1">
        <f t="array" ref="F186">IFERROR(
    INDEX(
        _TBL_INVENTORY[NAME],
        SMALL(
            IF(
                ISNUMBER(SEARCH($C186, _TBL_INVENTORY[NAME])),
                ROW(_TBL_INVENTORY[NAME]) - MIN(ROW(_TBL_INVENTORY[NAME])) + 1
            ),2
        )
    ),
    ""
)</f>
        <v>DELL REGULAR 4 / 16</v>
      </c>
      <c r="G186" t="str" cm="1">
        <f t="array" ref="G186">IFERROR(
    INDEX(
        _TBL_INVENTORY[NAME],
        SMALL(
            IF(
                ISNUMBER(SEARCH($C186, _TBL_INVENTORY[NAME])),
                ROW(_TBL_INVENTORY[NAME]) - MIN(ROW(_TBL_INVENTORY[NAME])) + 1
            ),3
        )
    ),
    ""
)</f>
        <v>DELL REGULAR 4 / 32</v>
      </c>
      <c r="H186" t="str" cm="1">
        <f t="array" ref="H186">IFERROR(
    INDEX(
        _TBL_INVENTORY[NAME],
        SMALL(
            IF(
                ISNUMBER(SEARCH($C186, _TBL_INVENTORY[NAME])),
                ROW(_TBL_INVENTORY[NAME]) - MIN(ROW(_TBL_INVENTORY[NAME])) + 1
            ),4
        )
    ),
    ""
)</f>
        <v>HP REGULAR 4 / 16</v>
      </c>
      <c r="I186" t="str" cm="1">
        <f t="array" ref="I186">IFERROR(
    INDEX(
        _TBL_INVENTORY[NAME],
        SMALL(
            IF(
                ISNUMBER(SEARCH($C186, _TBL_INVENTORY[NAME])),
                ROW(_TBL_INVENTORY[NAME]) - MIN(ROW(_TBL_INVENTORY[NAME])) + 1
            ),5
        )
    ),
    ""
)</f>
        <v>HP REGULAR 4 / 32</v>
      </c>
      <c r="J186" t="str" cm="1">
        <f t="array" ref="J186">IFERROR(
    INDEX(
        _TBL_INVENTORY[NAME],
        SMALL(
            IF(
                ISNUMBER(SEARCH($C186, _TBL_INVENTORY[NAME])),
                ROW(_TBL_INVENTORY[NAME]) - MIN(ROW(_TBL_INVENTORY[NAME])) + 1
            ),6
        )
    ),
    ""
)</f>
        <v>CTL REGULAR 4 / 16</v>
      </c>
      <c r="K186" t="str" cm="1">
        <f t="array" ref="K186">IFERROR(
    INDEX(
        _TBL_INVENTORY[NAME],
        SMALL(
            IF(
                ISNUMBER(SEARCH($C186, _TBL_INVENTORY[NAME])),
                ROW(_TBL_INVENTORY[NAME]) - MIN(ROW(_TBL_INVENTORY[NAME])) + 1
            ),7
        )
    ),
    ""
)</f>
        <v>LENOVO REGULAR 4 / 16</v>
      </c>
      <c r="L186" t="str" cm="1">
        <f t="array" ref="L186">IFERROR(
    INDEX(
        _TBL_INVENTORY[NAME],
        SMALL(
            IF(
                ISNUMBER(SEARCH($C186, _TBL_INVENTORY[NAME])),
                ROW(_TBL_INVENTORY[NAME]) - MIN(ROW(_TBL_INVENTORY[NAME])) + 1
            ),8
        )
    ),
    ""
)</f>
        <v>LENOVO REGULAR 4 / 32</v>
      </c>
    </row>
    <row r="187" spans="5:12" x14ac:dyDescent="0.25">
      <c r="E187" t="str" cm="1">
        <f t="array" ref="E187">IFERROR(
    INDEX(
        _TBL_INVENTORY[NAME],
        SMALL(
            IF(
                ISNUMBER(SEARCH($C187, _TBL_INVENTORY[NAME])),
                ROW(_TBL_INVENTORY[NAME]) - MIN(ROW(_TBL_INVENTORY[NAME])) + 1
            ),1
        )
    ),
    ""
)</f>
        <v>DELL REGULAR 2 / 16</v>
      </c>
      <c r="F187" t="str" cm="1">
        <f t="array" ref="F187">IFERROR(
    INDEX(
        _TBL_INVENTORY[NAME],
        SMALL(
            IF(
                ISNUMBER(SEARCH($C187, _TBL_INVENTORY[NAME])),
                ROW(_TBL_INVENTORY[NAME]) - MIN(ROW(_TBL_INVENTORY[NAME])) + 1
            ),2
        )
    ),
    ""
)</f>
        <v>DELL REGULAR 4 / 16</v>
      </c>
      <c r="G187" t="str" cm="1">
        <f t="array" ref="G187">IFERROR(
    INDEX(
        _TBL_INVENTORY[NAME],
        SMALL(
            IF(
                ISNUMBER(SEARCH($C187, _TBL_INVENTORY[NAME])),
                ROW(_TBL_INVENTORY[NAME]) - MIN(ROW(_TBL_INVENTORY[NAME])) + 1
            ),3
        )
    ),
    ""
)</f>
        <v>DELL REGULAR 4 / 32</v>
      </c>
      <c r="H187" t="str" cm="1">
        <f t="array" ref="H187">IFERROR(
    INDEX(
        _TBL_INVENTORY[NAME],
        SMALL(
            IF(
                ISNUMBER(SEARCH($C187, _TBL_INVENTORY[NAME])),
                ROW(_TBL_INVENTORY[NAME]) - MIN(ROW(_TBL_INVENTORY[NAME])) + 1
            ),4
        )
    ),
    ""
)</f>
        <v>HP REGULAR 4 / 16</v>
      </c>
      <c r="I187" t="str" cm="1">
        <f t="array" ref="I187">IFERROR(
    INDEX(
        _TBL_INVENTORY[NAME],
        SMALL(
            IF(
                ISNUMBER(SEARCH($C187, _TBL_INVENTORY[NAME])),
                ROW(_TBL_INVENTORY[NAME]) - MIN(ROW(_TBL_INVENTORY[NAME])) + 1
            ),5
        )
    ),
    ""
)</f>
        <v>HP REGULAR 4 / 32</v>
      </c>
      <c r="J187" t="str" cm="1">
        <f t="array" ref="J187">IFERROR(
    INDEX(
        _TBL_INVENTORY[NAME],
        SMALL(
            IF(
                ISNUMBER(SEARCH($C187, _TBL_INVENTORY[NAME])),
                ROW(_TBL_INVENTORY[NAME]) - MIN(ROW(_TBL_INVENTORY[NAME])) + 1
            ),6
        )
    ),
    ""
)</f>
        <v>CTL REGULAR 4 / 16</v>
      </c>
      <c r="K187" t="str" cm="1">
        <f t="array" ref="K187">IFERROR(
    INDEX(
        _TBL_INVENTORY[NAME],
        SMALL(
            IF(
                ISNUMBER(SEARCH($C187, _TBL_INVENTORY[NAME])),
                ROW(_TBL_INVENTORY[NAME]) - MIN(ROW(_TBL_INVENTORY[NAME])) + 1
            ),7
        )
    ),
    ""
)</f>
        <v>LENOVO REGULAR 4 / 16</v>
      </c>
      <c r="L187" t="str" cm="1">
        <f t="array" ref="L187">IFERROR(
    INDEX(
        _TBL_INVENTORY[NAME],
        SMALL(
            IF(
                ISNUMBER(SEARCH($C187, _TBL_INVENTORY[NAME])),
                ROW(_TBL_INVENTORY[NAME]) - MIN(ROW(_TBL_INVENTORY[NAME])) + 1
            ),8
        )
    ),
    ""
)</f>
        <v>LENOVO REGULAR 4 / 32</v>
      </c>
    </row>
    <row r="188" spans="5:12" x14ac:dyDescent="0.25">
      <c r="E188" t="str" cm="1">
        <f t="array" ref="E188">IFERROR(
    INDEX(
        _TBL_INVENTORY[NAME],
        SMALL(
            IF(
                ISNUMBER(SEARCH($C188, _TBL_INVENTORY[NAME])),
                ROW(_TBL_INVENTORY[NAME]) - MIN(ROW(_TBL_INVENTORY[NAME])) + 1
            ),1
        )
    ),
    ""
)</f>
        <v>DELL REGULAR 2 / 16</v>
      </c>
      <c r="F188" t="str" cm="1">
        <f t="array" ref="F188">IFERROR(
    INDEX(
        _TBL_INVENTORY[NAME],
        SMALL(
            IF(
                ISNUMBER(SEARCH($C188, _TBL_INVENTORY[NAME])),
                ROW(_TBL_INVENTORY[NAME]) - MIN(ROW(_TBL_INVENTORY[NAME])) + 1
            ),2
        )
    ),
    ""
)</f>
        <v>DELL REGULAR 4 / 16</v>
      </c>
      <c r="G188" t="str" cm="1">
        <f t="array" ref="G188">IFERROR(
    INDEX(
        _TBL_INVENTORY[NAME],
        SMALL(
            IF(
                ISNUMBER(SEARCH($C188, _TBL_INVENTORY[NAME])),
                ROW(_TBL_INVENTORY[NAME]) - MIN(ROW(_TBL_INVENTORY[NAME])) + 1
            ),3
        )
    ),
    ""
)</f>
        <v>DELL REGULAR 4 / 32</v>
      </c>
      <c r="H188" t="str" cm="1">
        <f t="array" ref="H188">IFERROR(
    INDEX(
        _TBL_INVENTORY[NAME],
        SMALL(
            IF(
                ISNUMBER(SEARCH($C188, _TBL_INVENTORY[NAME])),
                ROW(_TBL_INVENTORY[NAME]) - MIN(ROW(_TBL_INVENTORY[NAME])) + 1
            ),4
        )
    ),
    ""
)</f>
        <v>HP REGULAR 4 / 16</v>
      </c>
      <c r="I188" t="str" cm="1">
        <f t="array" ref="I188">IFERROR(
    INDEX(
        _TBL_INVENTORY[NAME],
        SMALL(
            IF(
                ISNUMBER(SEARCH($C188, _TBL_INVENTORY[NAME])),
                ROW(_TBL_INVENTORY[NAME]) - MIN(ROW(_TBL_INVENTORY[NAME])) + 1
            ),5
        )
    ),
    ""
)</f>
        <v>HP REGULAR 4 / 32</v>
      </c>
      <c r="J188" t="str" cm="1">
        <f t="array" ref="J188">IFERROR(
    INDEX(
        _TBL_INVENTORY[NAME],
        SMALL(
            IF(
                ISNUMBER(SEARCH($C188, _TBL_INVENTORY[NAME])),
                ROW(_TBL_INVENTORY[NAME]) - MIN(ROW(_TBL_INVENTORY[NAME])) + 1
            ),6
        )
    ),
    ""
)</f>
        <v>CTL REGULAR 4 / 16</v>
      </c>
      <c r="K188" t="str" cm="1">
        <f t="array" ref="K188">IFERROR(
    INDEX(
        _TBL_INVENTORY[NAME],
        SMALL(
            IF(
                ISNUMBER(SEARCH($C188, _TBL_INVENTORY[NAME])),
                ROW(_TBL_INVENTORY[NAME]) - MIN(ROW(_TBL_INVENTORY[NAME])) + 1
            ),7
        )
    ),
    ""
)</f>
        <v>LENOVO REGULAR 4 / 16</v>
      </c>
      <c r="L188" t="str" cm="1">
        <f t="array" ref="L188">IFERROR(
    INDEX(
        _TBL_INVENTORY[NAME],
        SMALL(
            IF(
                ISNUMBER(SEARCH($C188, _TBL_INVENTORY[NAME])),
                ROW(_TBL_INVENTORY[NAME]) - MIN(ROW(_TBL_INVENTORY[NAME])) + 1
            ),8
        )
    ),
    ""
)</f>
        <v>LENOVO REGULAR 4 / 32</v>
      </c>
    </row>
    <row r="189" spans="5:12" x14ac:dyDescent="0.25">
      <c r="E189" t="str" cm="1">
        <f t="array" ref="E189">IFERROR(
    INDEX(
        _TBL_INVENTORY[NAME],
        SMALL(
            IF(
                ISNUMBER(SEARCH($C189, _TBL_INVENTORY[NAME])),
                ROW(_TBL_INVENTORY[NAME]) - MIN(ROW(_TBL_INVENTORY[NAME])) + 1
            ),1
        )
    ),
    ""
)</f>
        <v>DELL REGULAR 2 / 16</v>
      </c>
      <c r="F189" t="str" cm="1">
        <f t="array" ref="F189">IFERROR(
    INDEX(
        _TBL_INVENTORY[NAME],
        SMALL(
            IF(
                ISNUMBER(SEARCH($C189, _TBL_INVENTORY[NAME])),
                ROW(_TBL_INVENTORY[NAME]) - MIN(ROW(_TBL_INVENTORY[NAME])) + 1
            ),2
        )
    ),
    ""
)</f>
        <v>DELL REGULAR 4 / 16</v>
      </c>
      <c r="G189" t="str" cm="1">
        <f t="array" ref="G189">IFERROR(
    INDEX(
        _TBL_INVENTORY[NAME],
        SMALL(
            IF(
                ISNUMBER(SEARCH($C189, _TBL_INVENTORY[NAME])),
                ROW(_TBL_INVENTORY[NAME]) - MIN(ROW(_TBL_INVENTORY[NAME])) + 1
            ),3
        )
    ),
    ""
)</f>
        <v>DELL REGULAR 4 / 32</v>
      </c>
      <c r="H189" t="str" cm="1">
        <f t="array" ref="H189">IFERROR(
    INDEX(
        _TBL_INVENTORY[NAME],
        SMALL(
            IF(
                ISNUMBER(SEARCH($C189, _TBL_INVENTORY[NAME])),
                ROW(_TBL_INVENTORY[NAME]) - MIN(ROW(_TBL_INVENTORY[NAME])) + 1
            ),4
        )
    ),
    ""
)</f>
        <v>HP REGULAR 4 / 16</v>
      </c>
      <c r="I189" t="str" cm="1">
        <f t="array" ref="I189">IFERROR(
    INDEX(
        _TBL_INVENTORY[NAME],
        SMALL(
            IF(
                ISNUMBER(SEARCH($C189, _TBL_INVENTORY[NAME])),
                ROW(_TBL_INVENTORY[NAME]) - MIN(ROW(_TBL_INVENTORY[NAME])) + 1
            ),5
        )
    ),
    ""
)</f>
        <v>HP REGULAR 4 / 32</v>
      </c>
      <c r="J189" t="str" cm="1">
        <f t="array" ref="J189">IFERROR(
    INDEX(
        _TBL_INVENTORY[NAME],
        SMALL(
            IF(
                ISNUMBER(SEARCH($C189, _TBL_INVENTORY[NAME])),
                ROW(_TBL_INVENTORY[NAME]) - MIN(ROW(_TBL_INVENTORY[NAME])) + 1
            ),6
        )
    ),
    ""
)</f>
        <v>CTL REGULAR 4 / 16</v>
      </c>
      <c r="K189" t="str" cm="1">
        <f t="array" ref="K189">IFERROR(
    INDEX(
        _TBL_INVENTORY[NAME],
        SMALL(
            IF(
                ISNUMBER(SEARCH($C189, _TBL_INVENTORY[NAME])),
                ROW(_TBL_INVENTORY[NAME]) - MIN(ROW(_TBL_INVENTORY[NAME])) + 1
            ),7
        )
    ),
    ""
)</f>
        <v>LENOVO REGULAR 4 / 16</v>
      </c>
      <c r="L189" t="str" cm="1">
        <f t="array" ref="L189">IFERROR(
    INDEX(
        _TBL_INVENTORY[NAME],
        SMALL(
            IF(
                ISNUMBER(SEARCH($C189, _TBL_INVENTORY[NAME])),
                ROW(_TBL_INVENTORY[NAME]) - MIN(ROW(_TBL_INVENTORY[NAME])) + 1
            ),8
        )
    ),
    ""
)</f>
        <v>LENOVO REGULAR 4 / 32</v>
      </c>
    </row>
    <row r="190" spans="5:12" x14ac:dyDescent="0.25">
      <c r="E190" t="str" cm="1">
        <f t="array" ref="E190">IFERROR(
    INDEX(
        _TBL_INVENTORY[NAME],
        SMALL(
            IF(
                ISNUMBER(SEARCH($C190, _TBL_INVENTORY[NAME])),
                ROW(_TBL_INVENTORY[NAME]) - MIN(ROW(_TBL_INVENTORY[NAME])) + 1
            ),1
        )
    ),
    ""
)</f>
        <v>DELL REGULAR 2 / 16</v>
      </c>
      <c r="F190" t="str" cm="1">
        <f t="array" ref="F190">IFERROR(
    INDEX(
        _TBL_INVENTORY[NAME],
        SMALL(
            IF(
                ISNUMBER(SEARCH($C190, _TBL_INVENTORY[NAME])),
                ROW(_TBL_INVENTORY[NAME]) - MIN(ROW(_TBL_INVENTORY[NAME])) + 1
            ),2
        )
    ),
    ""
)</f>
        <v>DELL REGULAR 4 / 16</v>
      </c>
      <c r="G190" t="str" cm="1">
        <f t="array" ref="G190">IFERROR(
    INDEX(
        _TBL_INVENTORY[NAME],
        SMALL(
            IF(
                ISNUMBER(SEARCH($C190, _TBL_INVENTORY[NAME])),
                ROW(_TBL_INVENTORY[NAME]) - MIN(ROW(_TBL_INVENTORY[NAME])) + 1
            ),3
        )
    ),
    ""
)</f>
        <v>DELL REGULAR 4 / 32</v>
      </c>
      <c r="H190" t="str" cm="1">
        <f t="array" ref="H190">IFERROR(
    INDEX(
        _TBL_INVENTORY[NAME],
        SMALL(
            IF(
                ISNUMBER(SEARCH($C190, _TBL_INVENTORY[NAME])),
                ROW(_TBL_INVENTORY[NAME]) - MIN(ROW(_TBL_INVENTORY[NAME])) + 1
            ),4
        )
    ),
    ""
)</f>
        <v>HP REGULAR 4 / 16</v>
      </c>
      <c r="I190" t="str" cm="1">
        <f t="array" ref="I190">IFERROR(
    INDEX(
        _TBL_INVENTORY[NAME],
        SMALL(
            IF(
                ISNUMBER(SEARCH($C190, _TBL_INVENTORY[NAME])),
                ROW(_TBL_INVENTORY[NAME]) - MIN(ROW(_TBL_INVENTORY[NAME])) + 1
            ),5
        )
    ),
    ""
)</f>
        <v>HP REGULAR 4 / 32</v>
      </c>
      <c r="J190" t="str" cm="1">
        <f t="array" ref="J190">IFERROR(
    INDEX(
        _TBL_INVENTORY[NAME],
        SMALL(
            IF(
                ISNUMBER(SEARCH($C190, _TBL_INVENTORY[NAME])),
                ROW(_TBL_INVENTORY[NAME]) - MIN(ROW(_TBL_INVENTORY[NAME])) + 1
            ),6
        )
    ),
    ""
)</f>
        <v>CTL REGULAR 4 / 16</v>
      </c>
      <c r="K190" t="str" cm="1">
        <f t="array" ref="K190">IFERROR(
    INDEX(
        _TBL_INVENTORY[NAME],
        SMALL(
            IF(
                ISNUMBER(SEARCH($C190, _TBL_INVENTORY[NAME])),
                ROW(_TBL_INVENTORY[NAME]) - MIN(ROW(_TBL_INVENTORY[NAME])) + 1
            ),7
        )
    ),
    ""
)</f>
        <v>LENOVO REGULAR 4 / 16</v>
      </c>
      <c r="L190" t="str" cm="1">
        <f t="array" ref="L190">IFERROR(
    INDEX(
        _TBL_INVENTORY[NAME],
        SMALL(
            IF(
                ISNUMBER(SEARCH($C190, _TBL_INVENTORY[NAME])),
                ROW(_TBL_INVENTORY[NAME]) - MIN(ROW(_TBL_INVENTORY[NAME])) + 1
            ),8
        )
    ),
    ""
)</f>
        <v>LENOVO REGULAR 4 / 32</v>
      </c>
    </row>
    <row r="191" spans="5:12" x14ac:dyDescent="0.25">
      <c r="E191" t="str" cm="1">
        <f t="array" ref="E191">IFERROR(
    INDEX(
        _TBL_INVENTORY[NAME],
        SMALL(
            IF(
                ISNUMBER(SEARCH($C191, _TBL_INVENTORY[NAME])),
                ROW(_TBL_INVENTORY[NAME]) - MIN(ROW(_TBL_INVENTORY[NAME])) + 1
            ),1
        )
    ),
    ""
)</f>
        <v>DELL REGULAR 2 / 16</v>
      </c>
      <c r="F191" t="str" cm="1">
        <f t="array" ref="F191">IFERROR(
    INDEX(
        _TBL_INVENTORY[NAME],
        SMALL(
            IF(
                ISNUMBER(SEARCH($C191, _TBL_INVENTORY[NAME])),
                ROW(_TBL_INVENTORY[NAME]) - MIN(ROW(_TBL_INVENTORY[NAME])) + 1
            ),2
        )
    ),
    ""
)</f>
        <v>DELL REGULAR 4 / 16</v>
      </c>
      <c r="G191" t="str" cm="1">
        <f t="array" ref="G191">IFERROR(
    INDEX(
        _TBL_INVENTORY[NAME],
        SMALL(
            IF(
                ISNUMBER(SEARCH($C191, _TBL_INVENTORY[NAME])),
                ROW(_TBL_INVENTORY[NAME]) - MIN(ROW(_TBL_INVENTORY[NAME])) + 1
            ),3
        )
    ),
    ""
)</f>
        <v>DELL REGULAR 4 / 32</v>
      </c>
      <c r="H191" t="str" cm="1">
        <f t="array" ref="H191">IFERROR(
    INDEX(
        _TBL_INVENTORY[NAME],
        SMALL(
            IF(
                ISNUMBER(SEARCH($C191, _TBL_INVENTORY[NAME])),
                ROW(_TBL_INVENTORY[NAME]) - MIN(ROW(_TBL_INVENTORY[NAME])) + 1
            ),4
        )
    ),
    ""
)</f>
        <v>HP REGULAR 4 / 16</v>
      </c>
      <c r="I191" t="str" cm="1">
        <f t="array" ref="I191">IFERROR(
    INDEX(
        _TBL_INVENTORY[NAME],
        SMALL(
            IF(
                ISNUMBER(SEARCH($C191, _TBL_INVENTORY[NAME])),
                ROW(_TBL_INVENTORY[NAME]) - MIN(ROW(_TBL_INVENTORY[NAME])) + 1
            ),5
        )
    ),
    ""
)</f>
        <v>HP REGULAR 4 / 32</v>
      </c>
      <c r="J191" t="str" cm="1">
        <f t="array" ref="J191">IFERROR(
    INDEX(
        _TBL_INVENTORY[NAME],
        SMALL(
            IF(
                ISNUMBER(SEARCH($C191, _TBL_INVENTORY[NAME])),
                ROW(_TBL_INVENTORY[NAME]) - MIN(ROW(_TBL_INVENTORY[NAME])) + 1
            ),6
        )
    ),
    ""
)</f>
        <v>CTL REGULAR 4 / 16</v>
      </c>
      <c r="K191" t="str" cm="1">
        <f t="array" ref="K191">IFERROR(
    INDEX(
        _TBL_INVENTORY[NAME],
        SMALL(
            IF(
                ISNUMBER(SEARCH($C191, _TBL_INVENTORY[NAME])),
                ROW(_TBL_INVENTORY[NAME]) - MIN(ROW(_TBL_INVENTORY[NAME])) + 1
            ),7
        )
    ),
    ""
)</f>
        <v>LENOVO REGULAR 4 / 16</v>
      </c>
      <c r="L191" t="str" cm="1">
        <f t="array" ref="L191">IFERROR(
    INDEX(
        _TBL_INVENTORY[NAME],
        SMALL(
            IF(
                ISNUMBER(SEARCH($C191, _TBL_INVENTORY[NAME])),
                ROW(_TBL_INVENTORY[NAME]) - MIN(ROW(_TBL_INVENTORY[NAME])) + 1
            ),8
        )
    ),
    ""
)</f>
        <v>LENOVO REGULAR 4 / 32</v>
      </c>
    </row>
    <row r="192" spans="5:12" x14ac:dyDescent="0.25">
      <c r="E192" t="str" cm="1">
        <f t="array" ref="E192">IFERROR(
    INDEX(
        _TBL_INVENTORY[NAME],
        SMALL(
            IF(
                ISNUMBER(SEARCH($C192, _TBL_INVENTORY[NAME])),
                ROW(_TBL_INVENTORY[NAME]) - MIN(ROW(_TBL_INVENTORY[NAME])) + 1
            ),1
        )
    ),
    ""
)</f>
        <v>DELL REGULAR 2 / 16</v>
      </c>
      <c r="F192" t="str" cm="1">
        <f t="array" ref="F192">IFERROR(
    INDEX(
        _TBL_INVENTORY[NAME],
        SMALL(
            IF(
                ISNUMBER(SEARCH($C192, _TBL_INVENTORY[NAME])),
                ROW(_TBL_INVENTORY[NAME]) - MIN(ROW(_TBL_INVENTORY[NAME])) + 1
            ),2
        )
    ),
    ""
)</f>
        <v>DELL REGULAR 4 / 16</v>
      </c>
      <c r="G192" t="str" cm="1">
        <f t="array" ref="G192">IFERROR(
    INDEX(
        _TBL_INVENTORY[NAME],
        SMALL(
            IF(
                ISNUMBER(SEARCH($C192, _TBL_INVENTORY[NAME])),
                ROW(_TBL_INVENTORY[NAME]) - MIN(ROW(_TBL_INVENTORY[NAME])) + 1
            ),3
        )
    ),
    ""
)</f>
        <v>DELL REGULAR 4 / 32</v>
      </c>
      <c r="H192" t="str" cm="1">
        <f t="array" ref="H192">IFERROR(
    INDEX(
        _TBL_INVENTORY[NAME],
        SMALL(
            IF(
                ISNUMBER(SEARCH($C192, _TBL_INVENTORY[NAME])),
                ROW(_TBL_INVENTORY[NAME]) - MIN(ROW(_TBL_INVENTORY[NAME])) + 1
            ),4
        )
    ),
    ""
)</f>
        <v>HP REGULAR 4 / 16</v>
      </c>
      <c r="I192" t="str" cm="1">
        <f t="array" ref="I192">IFERROR(
    INDEX(
        _TBL_INVENTORY[NAME],
        SMALL(
            IF(
                ISNUMBER(SEARCH($C192, _TBL_INVENTORY[NAME])),
                ROW(_TBL_INVENTORY[NAME]) - MIN(ROW(_TBL_INVENTORY[NAME])) + 1
            ),5
        )
    ),
    ""
)</f>
        <v>HP REGULAR 4 / 32</v>
      </c>
      <c r="J192" t="str" cm="1">
        <f t="array" ref="J192">IFERROR(
    INDEX(
        _TBL_INVENTORY[NAME],
        SMALL(
            IF(
                ISNUMBER(SEARCH($C192, _TBL_INVENTORY[NAME])),
                ROW(_TBL_INVENTORY[NAME]) - MIN(ROW(_TBL_INVENTORY[NAME])) + 1
            ),6
        )
    ),
    ""
)</f>
        <v>CTL REGULAR 4 / 16</v>
      </c>
      <c r="K192" t="str" cm="1">
        <f t="array" ref="K192">IFERROR(
    INDEX(
        _TBL_INVENTORY[NAME],
        SMALL(
            IF(
                ISNUMBER(SEARCH($C192, _TBL_INVENTORY[NAME])),
                ROW(_TBL_INVENTORY[NAME]) - MIN(ROW(_TBL_INVENTORY[NAME])) + 1
            ),7
        )
    ),
    ""
)</f>
        <v>LENOVO REGULAR 4 / 16</v>
      </c>
      <c r="L192" t="str" cm="1">
        <f t="array" ref="L192">IFERROR(
    INDEX(
        _TBL_INVENTORY[NAME],
        SMALL(
            IF(
                ISNUMBER(SEARCH($C192, _TBL_INVENTORY[NAME])),
                ROW(_TBL_INVENTORY[NAME]) - MIN(ROW(_TBL_INVENTORY[NAME])) + 1
            ),8
        )
    ),
    ""
)</f>
        <v>LENOVO REGULAR 4 / 32</v>
      </c>
    </row>
    <row r="193" spans="5:12" x14ac:dyDescent="0.25">
      <c r="E193" t="str" cm="1">
        <f t="array" ref="E193">IFERROR(
    INDEX(
        _TBL_INVENTORY[NAME],
        SMALL(
            IF(
                ISNUMBER(SEARCH($C193, _TBL_INVENTORY[NAME])),
                ROW(_TBL_INVENTORY[NAME]) - MIN(ROW(_TBL_INVENTORY[NAME])) + 1
            ),1
        )
    ),
    ""
)</f>
        <v>DELL REGULAR 2 / 16</v>
      </c>
      <c r="F193" t="str" cm="1">
        <f t="array" ref="F193">IFERROR(
    INDEX(
        _TBL_INVENTORY[NAME],
        SMALL(
            IF(
                ISNUMBER(SEARCH($C193, _TBL_INVENTORY[NAME])),
                ROW(_TBL_INVENTORY[NAME]) - MIN(ROW(_TBL_INVENTORY[NAME])) + 1
            ),2
        )
    ),
    ""
)</f>
        <v>DELL REGULAR 4 / 16</v>
      </c>
      <c r="G193" t="str" cm="1">
        <f t="array" ref="G193">IFERROR(
    INDEX(
        _TBL_INVENTORY[NAME],
        SMALL(
            IF(
                ISNUMBER(SEARCH($C193, _TBL_INVENTORY[NAME])),
                ROW(_TBL_INVENTORY[NAME]) - MIN(ROW(_TBL_INVENTORY[NAME])) + 1
            ),3
        )
    ),
    ""
)</f>
        <v>DELL REGULAR 4 / 32</v>
      </c>
      <c r="H193" t="str" cm="1">
        <f t="array" ref="H193">IFERROR(
    INDEX(
        _TBL_INVENTORY[NAME],
        SMALL(
            IF(
                ISNUMBER(SEARCH($C193, _TBL_INVENTORY[NAME])),
                ROW(_TBL_INVENTORY[NAME]) - MIN(ROW(_TBL_INVENTORY[NAME])) + 1
            ),4
        )
    ),
    ""
)</f>
        <v>HP REGULAR 4 / 16</v>
      </c>
      <c r="I193" t="str" cm="1">
        <f t="array" ref="I193">IFERROR(
    INDEX(
        _TBL_INVENTORY[NAME],
        SMALL(
            IF(
                ISNUMBER(SEARCH($C193, _TBL_INVENTORY[NAME])),
                ROW(_TBL_INVENTORY[NAME]) - MIN(ROW(_TBL_INVENTORY[NAME])) + 1
            ),5
        )
    ),
    ""
)</f>
        <v>HP REGULAR 4 / 32</v>
      </c>
      <c r="J193" t="str" cm="1">
        <f t="array" ref="J193">IFERROR(
    INDEX(
        _TBL_INVENTORY[NAME],
        SMALL(
            IF(
                ISNUMBER(SEARCH($C193, _TBL_INVENTORY[NAME])),
                ROW(_TBL_INVENTORY[NAME]) - MIN(ROW(_TBL_INVENTORY[NAME])) + 1
            ),6
        )
    ),
    ""
)</f>
        <v>CTL REGULAR 4 / 16</v>
      </c>
      <c r="K193" t="str" cm="1">
        <f t="array" ref="K193">IFERROR(
    INDEX(
        _TBL_INVENTORY[NAME],
        SMALL(
            IF(
                ISNUMBER(SEARCH($C193, _TBL_INVENTORY[NAME])),
                ROW(_TBL_INVENTORY[NAME]) - MIN(ROW(_TBL_INVENTORY[NAME])) + 1
            ),7
        )
    ),
    ""
)</f>
        <v>LENOVO REGULAR 4 / 16</v>
      </c>
      <c r="L193" t="str" cm="1">
        <f t="array" ref="L193">IFERROR(
    INDEX(
        _TBL_INVENTORY[NAME],
        SMALL(
            IF(
                ISNUMBER(SEARCH($C193, _TBL_INVENTORY[NAME])),
                ROW(_TBL_INVENTORY[NAME]) - MIN(ROW(_TBL_INVENTORY[NAME])) + 1
            ),8
        )
    ),
    ""
)</f>
        <v>LENOVO REGULAR 4 / 32</v>
      </c>
    </row>
    <row r="194" spans="5:12" x14ac:dyDescent="0.25">
      <c r="E194" t="str" cm="1">
        <f t="array" ref="E194">IFERROR(
    INDEX(
        _TBL_INVENTORY[NAME],
        SMALL(
            IF(
                ISNUMBER(SEARCH($C194, _TBL_INVENTORY[NAME])),
                ROW(_TBL_INVENTORY[NAME]) - MIN(ROW(_TBL_INVENTORY[NAME])) + 1
            ),1
        )
    ),
    ""
)</f>
        <v>DELL REGULAR 2 / 16</v>
      </c>
      <c r="F194" t="str" cm="1">
        <f t="array" ref="F194">IFERROR(
    INDEX(
        _TBL_INVENTORY[NAME],
        SMALL(
            IF(
                ISNUMBER(SEARCH($C194, _TBL_INVENTORY[NAME])),
                ROW(_TBL_INVENTORY[NAME]) - MIN(ROW(_TBL_INVENTORY[NAME])) + 1
            ),2
        )
    ),
    ""
)</f>
        <v>DELL REGULAR 4 / 16</v>
      </c>
      <c r="G194" t="str" cm="1">
        <f t="array" ref="G194">IFERROR(
    INDEX(
        _TBL_INVENTORY[NAME],
        SMALL(
            IF(
                ISNUMBER(SEARCH($C194, _TBL_INVENTORY[NAME])),
                ROW(_TBL_INVENTORY[NAME]) - MIN(ROW(_TBL_INVENTORY[NAME])) + 1
            ),3
        )
    ),
    ""
)</f>
        <v>DELL REGULAR 4 / 32</v>
      </c>
      <c r="H194" t="str" cm="1">
        <f t="array" ref="H194">IFERROR(
    INDEX(
        _TBL_INVENTORY[NAME],
        SMALL(
            IF(
                ISNUMBER(SEARCH($C194, _TBL_INVENTORY[NAME])),
                ROW(_TBL_INVENTORY[NAME]) - MIN(ROW(_TBL_INVENTORY[NAME])) + 1
            ),4
        )
    ),
    ""
)</f>
        <v>HP REGULAR 4 / 16</v>
      </c>
      <c r="I194" t="str" cm="1">
        <f t="array" ref="I194">IFERROR(
    INDEX(
        _TBL_INVENTORY[NAME],
        SMALL(
            IF(
                ISNUMBER(SEARCH($C194, _TBL_INVENTORY[NAME])),
                ROW(_TBL_INVENTORY[NAME]) - MIN(ROW(_TBL_INVENTORY[NAME])) + 1
            ),5
        )
    ),
    ""
)</f>
        <v>HP REGULAR 4 / 32</v>
      </c>
      <c r="J194" t="str" cm="1">
        <f t="array" ref="J194">IFERROR(
    INDEX(
        _TBL_INVENTORY[NAME],
        SMALL(
            IF(
                ISNUMBER(SEARCH($C194, _TBL_INVENTORY[NAME])),
                ROW(_TBL_INVENTORY[NAME]) - MIN(ROW(_TBL_INVENTORY[NAME])) + 1
            ),6
        )
    ),
    ""
)</f>
        <v>CTL REGULAR 4 / 16</v>
      </c>
      <c r="K194" t="str" cm="1">
        <f t="array" ref="K194">IFERROR(
    INDEX(
        _TBL_INVENTORY[NAME],
        SMALL(
            IF(
                ISNUMBER(SEARCH($C194, _TBL_INVENTORY[NAME])),
                ROW(_TBL_INVENTORY[NAME]) - MIN(ROW(_TBL_INVENTORY[NAME])) + 1
            ),7
        )
    ),
    ""
)</f>
        <v>LENOVO REGULAR 4 / 16</v>
      </c>
      <c r="L194" t="str" cm="1">
        <f t="array" ref="L194">IFERROR(
    INDEX(
        _TBL_INVENTORY[NAME],
        SMALL(
            IF(
                ISNUMBER(SEARCH($C194, _TBL_INVENTORY[NAME])),
                ROW(_TBL_INVENTORY[NAME]) - MIN(ROW(_TBL_INVENTORY[NAME])) + 1
            ),8
        )
    ),
    ""
)</f>
        <v>LENOVO REGULAR 4 / 32</v>
      </c>
    </row>
    <row r="195" spans="5:12" x14ac:dyDescent="0.25">
      <c r="E195" t="str" cm="1">
        <f t="array" ref="E195">IFERROR(
    INDEX(
        _TBL_INVENTORY[NAME],
        SMALL(
            IF(
                ISNUMBER(SEARCH($C195, _TBL_INVENTORY[NAME])),
                ROW(_TBL_INVENTORY[NAME]) - MIN(ROW(_TBL_INVENTORY[NAME])) + 1
            ),1
        )
    ),
    ""
)</f>
        <v>DELL REGULAR 2 / 16</v>
      </c>
      <c r="F195" t="str" cm="1">
        <f t="array" ref="F195">IFERROR(
    INDEX(
        _TBL_INVENTORY[NAME],
        SMALL(
            IF(
                ISNUMBER(SEARCH($C195, _TBL_INVENTORY[NAME])),
                ROW(_TBL_INVENTORY[NAME]) - MIN(ROW(_TBL_INVENTORY[NAME])) + 1
            ),2
        )
    ),
    ""
)</f>
        <v>DELL REGULAR 4 / 16</v>
      </c>
      <c r="G195" t="str" cm="1">
        <f t="array" ref="G195">IFERROR(
    INDEX(
        _TBL_INVENTORY[NAME],
        SMALL(
            IF(
                ISNUMBER(SEARCH($C195, _TBL_INVENTORY[NAME])),
                ROW(_TBL_INVENTORY[NAME]) - MIN(ROW(_TBL_INVENTORY[NAME])) + 1
            ),3
        )
    ),
    ""
)</f>
        <v>DELL REGULAR 4 / 32</v>
      </c>
      <c r="H195" t="str" cm="1">
        <f t="array" ref="H195">IFERROR(
    INDEX(
        _TBL_INVENTORY[NAME],
        SMALL(
            IF(
                ISNUMBER(SEARCH($C195, _TBL_INVENTORY[NAME])),
                ROW(_TBL_INVENTORY[NAME]) - MIN(ROW(_TBL_INVENTORY[NAME])) + 1
            ),4
        )
    ),
    ""
)</f>
        <v>HP REGULAR 4 / 16</v>
      </c>
      <c r="I195" t="str" cm="1">
        <f t="array" ref="I195">IFERROR(
    INDEX(
        _TBL_INVENTORY[NAME],
        SMALL(
            IF(
                ISNUMBER(SEARCH($C195, _TBL_INVENTORY[NAME])),
                ROW(_TBL_INVENTORY[NAME]) - MIN(ROW(_TBL_INVENTORY[NAME])) + 1
            ),5
        )
    ),
    ""
)</f>
        <v>HP REGULAR 4 / 32</v>
      </c>
      <c r="J195" t="str" cm="1">
        <f t="array" ref="J195">IFERROR(
    INDEX(
        _TBL_INVENTORY[NAME],
        SMALL(
            IF(
                ISNUMBER(SEARCH($C195, _TBL_INVENTORY[NAME])),
                ROW(_TBL_INVENTORY[NAME]) - MIN(ROW(_TBL_INVENTORY[NAME])) + 1
            ),6
        )
    ),
    ""
)</f>
        <v>CTL REGULAR 4 / 16</v>
      </c>
      <c r="K195" t="str" cm="1">
        <f t="array" ref="K195">IFERROR(
    INDEX(
        _TBL_INVENTORY[NAME],
        SMALL(
            IF(
                ISNUMBER(SEARCH($C195, _TBL_INVENTORY[NAME])),
                ROW(_TBL_INVENTORY[NAME]) - MIN(ROW(_TBL_INVENTORY[NAME])) + 1
            ),7
        )
    ),
    ""
)</f>
        <v>LENOVO REGULAR 4 / 16</v>
      </c>
      <c r="L195" t="str" cm="1">
        <f t="array" ref="L195">IFERROR(
    INDEX(
        _TBL_INVENTORY[NAME],
        SMALL(
            IF(
                ISNUMBER(SEARCH($C195, _TBL_INVENTORY[NAME])),
                ROW(_TBL_INVENTORY[NAME]) - MIN(ROW(_TBL_INVENTORY[NAME])) + 1
            ),8
        )
    ),
    ""
)</f>
        <v>LENOVO REGULAR 4 / 32</v>
      </c>
    </row>
    <row r="196" spans="5:12" x14ac:dyDescent="0.25">
      <c r="E196" t="str" cm="1">
        <f t="array" ref="E196">IFERROR(
    INDEX(
        _TBL_INVENTORY[NAME],
        SMALL(
            IF(
                ISNUMBER(SEARCH($C196, _TBL_INVENTORY[NAME])),
                ROW(_TBL_INVENTORY[NAME]) - MIN(ROW(_TBL_INVENTORY[NAME])) + 1
            ),1
        )
    ),
    ""
)</f>
        <v>DELL REGULAR 2 / 16</v>
      </c>
      <c r="F196" t="str" cm="1">
        <f t="array" ref="F196">IFERROR(
    INDEX(
        _TBL_INVENTORY[NAME],
        SMALL(
            IF(
                ISNUMBER(SEARCH($C196, _TBL_INVENTORY[NAME])),
                ROW(_TBL_INVENTORY[NAME]) - MIN(ROW(_TBL_INVENTORY[NAME])) + 1
            ),2
        )
    ),
    ""
)</f>
        <v>DELL REGULAR 4 / 16</v>
      </c>
      <c r="G196" t="str" cm="1">
        <f t="array" ref="G196">IFERROR(
    INDEX(
        _TBL_INVENTORY[NAME],
        SMALL(
            IF(
                ISNUMBER(SEARCH($C196, _TBL_INVENTORY[NAME])),
                ROW(_TBL_INVENTORY[NAME]) - MIN(ROW(_TBL_INVENTORY[NAME])) + 1
            ),3
        )
    ),
    ""
)</f>
        <v>DELL REGULAR 4 / 32</v>
      </c>
      <c r="H196" t="str" cm="1">
        <f t="array" ref="H196">IFERROR(
    INDEX(
        _TBL_INVENTORY[NAME],
        SMALL(
            IF(
                ISNUMBER(SEARCH($C196, _TBL_INVENTORY[NAME])),
                ROW(_TBL_INVENTORY[NAME]) - MIN(ROW(_TBL_INVENTORY[NAME])) + 1
            ),4
        )
    ),
    ""
)</f>
        <v>HP REGULAR 4 / 16</v>
      </c>
      <c r="I196" t="str" cm="1">
        <f t="array" ref="I196">IFERROR(
    INDEX(
        _TBL_INVENTORY[NAME],
        SMALL(
            IF(
                ISNUMBER(SEARCH($C196, _TBL_INVENTORY[NAME])),
                ROW(_TBL_INVENTORY[NAME]) - MIN(ROW(_TBL_INVENTORY[NAME])) + 1
            ),5
        )
    ),
    ""
)</f>
        <v>HP REGULAR 4 / 32</v>
      </c>
      <c r="J196" t="str" cm="1">
        <f t="array" ref="J196">IFERROR(
    INDEX(
        _TBL_INVENTORY[NAME],
        SMALL(
            IF(
                ISNUMBER(SEARCH($C196, _TBL_INVENTORY[NAME])),
                ROW(_TBL_INVENTORY[NAME]) - MIN(ROW(_TBL_INVENTORY[NAME])) + 1
            ),6
        )
    ),
    ""
)</f>
        <v>CTL REGULAR 4 / 16</v>
      </c>
      <c r="K196" t="str" cm="1">
        <f t="array" ref="K196">IFERROR(
    INDEX(
        _TBL_INVENTORY[NAME],
        SMALL(
            IF(
                ISNUMBER(SEARCH($C196, _TBL_INVENTORY[NAME])),
                ROW(_TBL_INVENTORY[NAME]) - MIN(ROW(_TBL_INVENTORY[NAME])) + 1
            ),7
        )
    ),
    ""
)</f>
        <v>LENOVO REGULAR 4 / 16</v>
      </c>
      <c r="L196" t="str" cm="1">
        <f t="array" ref="L196">IFERROR(
    INDEX(
        _TBL_INVENTORY[NAME],
        SMALL(
            IF(
                ISNUMBER(SEARCH($C196, _TBL_INVENTORY[NAME])),
                ROW(_TBL_INVENTORY[NAME]) - MIN(ROW(_TBL_INVENTORY[NAME])) + 1
            ),8
        )
    ),
    ""
)</f>
        <v>LENOVO REGULAR 4 / 32</v>
      </c>
    </row>
    <row r="197" spans="5:12" x14ac:dyDescent="0.25">
      <c r="E197" t="str" cm="1">
        <f t="array" ref="E197">IFERROR(
    INDEX(
        _TBL_INVENTORY[NAME],
        SMALL(
            IF(
                ISNUMBER(SEARCH($C197, _TBL_INVENTORY[NAME])),
                ROW(_TBL_INVENTORY[NAME]) - MIN(ROW(_TBL_INVENTORY[NAME])) + 1
            ),1
        )
    ),
    ""
)</f>
        <v>DELL REGULAR 2 / 16</v>
      </c>
      <c r="F197" t="str" cm="1">
        <f t="array" ref="F197">IFERROR(
    INDEX(
        _TBL_INVENTORY[NAME],
        SMALL(
            IF(
                ISNUMBER(SEARCH($C197, _TBL_INVENTORY[NAME])),
                ROW(_TBL_INVENTORY[NAME]) - MIN(ROW(_TBL_INVENTORY[NAME])) + 1
            ),2
        )
    ),
    ""
)</f>
        <v>DELL REGULAR 4 / 16</v>
      </c>
      <c r="G197" t="str" cm="1">
        <f t="array" ref="G197">IFERROR(
    INDEX(
        _TBL_INVENTORY[NAME],
        SMALL(
            IF(
                ISNUMBER(SEARCH($C197, _TBL_INVENTORY[NAME])),
                ROW(_TBL_INVENTORY[NAME]) - MIN(ROW(_TBL_INVENTORY[NAME])) + 1
            ),3
        )
    ),
    ""
)</f>
        <v>DELL REGULAR 4 / 32</v>
      </c>
      <c r="H197" t="str" cm="1">
        <f t="array" ref="H197">IFERROR(
    INDEX(
        _TBL_INVENTORY[NAME],
        SMALL(
            IF(
                ISNUMBER(SEARCH($C197, _TBL_INVENTORY[NAME])),
                ROW(_TBL_INVENTORY[NAME]) - MIN(ROW(_TBL_INVENTORY[NAME])) + 1
            ),4
        )
    ),
    ""
)</f>
        <v>HP REGULAR 4 / 16</v>
      </c>
      <c r="I197" t="str" cm="1">
        <f t="array" ref="I197">IFERROR(
    INDEX(
        _TBL_INVENTORY[NAME],
        SMALL(
            IF(
                ISNUMBER(SEARCH($C197, _TBL_INVENTORY[NAME])),
                ROW(_TBL_INVENTORY[NAME]) - MIN(ROW(_TBL_INVENTORY[NAME])) + 1
            ),5
        )
    ),
    ""
)</f>
        <v>HP REGULAR 4 / 32</v>
      </c>
      <c r="J197" t="str" cm="1">
        <f t="array" ref="J197">IFERROR(
    INDEX(
        _TBL_INVENTORY[NAME],
        SMALL(
            IF(
                ISNUMBER(SEARCH($C197, _TBL_INVENTORY[NAME])),
                ROW(_TBL_INVENTORY[NAME]) - MIN(ROW(_TBL_INVENTORY[NAME])) + 1
            ),6
        )
    ),
    ""
)</f>
        <v>CTL REGULAR 4 / 16</v>
      </c>
      <c r="K197" t="str" cm="1">
        <f t="array" ref="K197">IFERROR(
    INDEX(
        _TBL_INVENTORY[NAME],
        SMALL(
            IF(
                ISNUMBER(SEARCH($C197, _TBL_INVENTORY[NAME])),
                ROW(_TBL_INVENTORY[NAME]) - MIN(ROW(_TBL_INVENTORY[NAME])) + 1
            ),7
        )
    ),
    ""
)</f>
        <v>LENOVO REGULAR 4 / 16</v>
      </c>
      <c r="L197" t="str" cm="1">
        <f t="array" ref="L197">IFERROR(
    INDEX(
        _TBL_INVENTORY[NAME],
        SMALL(
            IF(
                ISNUMBER(SEARCH($C197, _TBL_INVENTORY[NAME])),
                ROW(_TBL_INVENTORY[NAME]) - MIN(ROW(_TBL_INVENTORY[NAME])) + 1
            ),8
        )
    ),
    ""
)</f>
        <v>LENOVO REGULAR 4 / 32</v>
      </c>
    </row>
    <row r="198" spans="5:12" x14ac:dyDescent="0.25">
      <c r="E198" t="str" cm="1">
        <f t="array" ref="E198">IFERROR(
    INDEX(
        _TBL_INVENTORY[NAME],
        SMALL(
            IF(
                ISNUMBER(SEARCH($C198, _TBL_INVENTORY[NAME])),
                ROW(_TBL_INVENTORY[NAME]) - MIN(ROW(_TBL_INVENTORY[NAME])) + 1
            ),1
        )
    ),
    ""
)</f>
        <v>DELL REGULAR 2 / 16</v>
      </c>
      <c r="F198" t="str" cm="1">
        <f t="array" ref="F198">IFERROR(
    INDEX(
        _TBL_INVENTORY[NAME],
        SMALL(
            IF(
                ISNUMBER(SEARCH($C198, _TBL_INVENTORY[NAME])),
                ROW(_TBL_INVENTORY[NAME]) - MIN(ROW(_TBL_INVENTORY[NAME])) + 1
            ),2
        )
    ),
    ""
)</f>
        <v>DELL REGULAR 4 / 16</v>
      </c>
      <c r="G198" t="str" cm="1">
        <f t="array" ref="G198">IFERROR(
    INDEX(
        _TBL_INVENTORY[NAME],
        SMALL(
            IF(
                ISNUMBER(SEARCH($C198, _TBL_INVENTORY[NAME])),
                ROW(_TBL_INVENTORY[NAME]) - MIN(ROW(_TBL_INVENTORY[NAME])) + 1
            ),3
        )
    ),
    ""
)</f>
        <v>DELL REGULAR 4 / 32</v>
      </c>
      <c r="H198" t="str" cm="1">
        <f t="array" ref="H198">IFERROR(
    INDEX(
        _TBL_INVENTORY[NAME],
        SMALL(
            IF(
                ISNUMBER(SEARCH($C198, _TBL_INVENTORY[NAME])),
                ROW(_TBL_INVENTORY[NAME]) - MIN(ROW(_TBL_INVENTORY[NAME])) + 1
            ),4
        )
    ),
    ""
)</f>
        <v>HP REGULAR 4 / 16</v>
      </c>
      <c r="I198" t="str" cm="1">
        <f t="array" ref="I198">IFERROR(
    INDEX(
        _TBL_INVENTORY[NAME],
        SMALL(
            IF(
                ISNUMBER(SEARCH($C198, _TBL_INVENTORY[NAME])),
                ROW(_TBL_INVENTORY[NAME]) - MIN(ROW(_TBL_INVENTORY[NAME])) + 1
            ),5
        )
    ),
    ""
)</f>
        <v>HP REGULAR 4 / 32</v>
      </c>
      <c r="J198" t="str" cm="1">
        <f t="array" ref="J198">IFERROR(
    INDEX(
        _TBL_INVENTORY[NAME],
        SMALL(
            IF(
                ISNUMBER(SEARCH($C198, _TBL_INVENTORY[NAME])),
                ROW(_TBL_INVENTORY[NAME]) - MIN(ROW(_TBL_INVENTORY[NAME])) + 1
            ),6
        )
    ),
    ""
)</f>
        <v>CTL REGULAR 4 / 16</v>
      </c>
      <c r="K198" t="str" cm="1">
        <f t="array" ref="K198">IFERROR(
    INDEX(
        _TBL_INVENTORY[NAME],
        SMALL(
            IF(
                ISNUMBER(SEARCH($C198, _TBL_INVENTORY[NAME])),
                ROW(_TBL_INVENTORY[NAME]) - MIN(ROW(_TBL_INVENTORY[NAME])) + 1
            ),7
        )
    ),
    ""
)</f>
        <v>LENOVO REGULAR 4 / 16</v>
      </c>
      <c r="L198" t="str" cm="1">
        <f t="array" ref="L198">IFERROR(
    INDEX(
        _TBL_INVENTORY[NAME],
        SMALL(
            IF(
                ISNUMBER(SEARCH($C198, _TBL_INVENTORY[NAME])),
                ROW(_TBL_INVENTORY[NAME]) - MIN(ROW(_TBL_INVENTORY[NAME])) + 1
            ),8
        )
    ),
    ""
)</f>
        <v>LENOVO REGULAR 4 / 32</v>
      </c>
    </row>
    <row r="199" spans="5:12" x14ac:dyDescent="0.25">
      <c r="E199" t="str" cm="1">
        <f t="array" ref="E199">IFERROR(
    INDEX(
        _TBL_INVENTORY[NAME],
        SMALL(
            IF(
                ISNUMBER(SEARCH($C199, _TBL_INVENTORY[NAME])),
                ROW(_TBL_INVENTORY[NAME]) - MIN(ROW(_TBL_INVENTORY[NAME])) + 1
            ),1
        )
    ),
    ""
)</f>
        <v>DELL REGULAR 2 / 16</v>
      </c>
      <c r="F199" t="str" cm="1">
        <f t="array" ref="F199">IFERROR(
    INDEX(
        _TBL_INVENTORY[NAME],
        SMALL(
            IF(
                ISNUMBER(SEARCH($C199, _TBL_INVENTORY[NAME])),
                ROW(_TBL_INVENTORY[NAME]) - MIN(ROW(_TBL_INVENTORY[NAME])) + 1
            ),2
        )
    ),
    ""
)</f>
        <v>DELL REGULAR 4 / 16</v>
      </c>
      <c r="G199" t="str" cm="1">
        <f t="array" ref="G199">IFERROR(
    INDEX(
        _TBL_INVENTORY[NAME],
        SMALL(
            IF(
                ISNUMBER(SEARCH($C199, _TBL_INVENTORY[NAME])),
                ROW(_TBL_INVENTORY[NAME]) - MIN(ROW(_TBL_INVENTORY[NAME])) + 1
            ),3
        )
    ),
    ""
)</f>
        <v>DELL REGULAR 4 / 32</v>
      </c>
      <c r="H199" t="str" cm="1">
        <f t="array" ref="H199">IFERROR(
    INDEX(
        _TBL_INVENTORY[NAME],
        SMALL(
            IF(
                ISNUMBER(SEARCH($C199, _TBL_INVENTORY[NAME])),
                ROW(_TBL_INVENTORY[NAME]) - MIN(ROW(_TBL_INVENTORY[NAME])) + 1
            ),4
        )
    ),
    ""
)</f>
        <v>HP REGULAR 4 / 16</v>
      </c>
      <c r="I199" t="str" cm="1">
        <f t="array" ref="I199">IFERROR(
    INDEX(
        _TBL_INVENTORY[NAME],
        SMALL(
            IF(
                ISNUMBER(SEARCH($C199, _TBL_INVENTORY[NAME])),
                ROW(_TBL_INVENTORY[NAME]) - MIN(ROW(_TBL_INVENTORY[NAME])) + 1
            ),5
        )
    ),
    ""
)</f>
        <v>HP REGULAR 4 / 32</v>
      </c>
      <c r="J199" t="str" cm="1">
        <f t="array" ref="J199">IFERROR(
    INDEX(
        _TBL_INVENTORY[NAME],
        SMALL(
            IF(
                ISNUMBER(SEARCH($C199, _TBL_INVENTORY[NAME])),
                ROW(_TBL_INVENTORY[NAME]) - MIN(ROW(_TBL_INVENTORY[NAME])) + 1
            ),6
        )
    ),
    ""
)</f>
        <v>CTL REGULAR 4 / 16</v>
      </c>
      <c r="K199" t="str" cm="1">
        <f t="array" ref="K199">IFERROR(
    INDEX(
        _TBL_INVENTORY[NAME],
        SMALL(
            IF(
                ISNUMBER(SEARCH($C199, _TBL_INVENTORY[NAME])),
                ROW(_TBL_INVENTORY[NAME]) - MIN(ROW(_TBL_INVENTORY[NAME])) + 1
            ),7
        )
    ),
    ""
)</f>
        <v>LENOVO REGULAR 4 / 16</v>
      </c>
      <c r="L199" t="str" cm="1">
        <f t="array" ref="L199">IFERROR(
    INDEX(
        _TBL_INVENTORY[NAME],
        SMALL(
            IF(
                ISNUMBER(SEARCH($C199, _TBL_INVENTORY[NAME])),
                ROW(_TBL_INVENTORY[NAME]) - MIN(ROW(_TBL_INVENTORY[NAME])) + 1
            ),8
        )
    ),
    ""
)</f>
        <v>LENOVO REGULAR 4 / 32</v>
      </c>
    </row>
    <row r="200" spans="5:12" x14ac:dyDescent="0.25">
      <c r="E200" t="str" cm="1">
        <f t="array" ref="E200">IFERROR(
    INDEX(
        _TBL_INVENTORY[NAME],
        SMALL(
            IF(
                ISNUMBER(SEARCH($C200, _TBL_INVENTORY[NAME])),
                ROW(_TBL_INVENTORY[NAME]) - MIN(ROW(_TBL_INVENTORY[NAME])) + 1
            ),1
        )
    ),
    ""
)</f>
        <v>DELL REGULAR 2 / 16</v>
      </c>
      <c r="F200" t="str" cm="1">
        <f t="array" ref="F200">IFERROR(
    INDEX(
        _TBL_INVENTORY[NAME],
        SMALL(
            IF(
                ISNUMBER(SEARCH($C200, _TBL_INVENTORY[NAME])),
                ROW(_TBL_INVENTORY[NAME]) - MIN(ROW(_TBL_INVENTORY[NAME])) + 1
            ),2
        )
    ),
    ""
)</f>
        <v>DELL REGULAR 4 / 16</v>
      </c>
      <c r="G200" t="str" cm="1">
        <f t="array" ref="G200">IFERROR(
    INDEX(
        _TBL_INVENTORY[NAME],
        SMALL(
            IF(
                ISNUMBER(SEARCH($C200, _TBL_INVENTORY[NAME])),
                ROW(_TBL_INVENTORY[NAME]) - MIN(ROW(_TBL_INVENTORY[NAME])) + 1
            ),3
        )
    ),
    ""
)</f>
        <v>DELL REGULAR 4 / 32</v>
      </c>
      <c r="H200" t="str" cm="1">
        <f t="array" ref="H200">IFERROR(
    INDEX(
        _TBL_INVENTORY[NAME],
        SMALL(
            IF(
                ISNUMBER(SEARCH($C200, _TBL_INVENTORY[NAME])),
                ROW(_TBL_INVENTORY[NAME]) - MIN(ROW(_TBL_INVENTORY[NAME])) + 1
            ),4
        )
    ),
    ""
)</f>
        <v>HP REGULAR 4 / 16</v>
      </c>
      <c r="I200" t="str" cm="1">
        <f t="array" ref="I200">IFERROR(
    INDEX(
        _TBL_INVENTORY[NAME],
        SMALL(
            IF(
                ISNUMBER(SEARCH($C200, _TBL_INVENTORY[NAME])),
                ROW(_TBL_INVENTORY[NAME]) - MIN(ROW(_TBL_INVENTORY[NAME])) + 1
            ),5
        )
    ),
    ""
)</f>
        <v>HP REGULAR 4 / 32</v>
      </c>
      <c r="J200" t="str" cm="1">
        <f t="array" ref="J200">IFERROR(
    INDEX(
        _TBL_INVENTORY[NAME],
        SMALL(
            IF(
                ISNUMBER(SEARCH($C200, _TBL_INVENTORY[NAME])),
                ROW(_TBL_INVENTORY[NAME]) - MIN(ROW(_TBL_INVENTORY[NAME])) + 1
            ),6
        )
    ),
    ""
)</f>
        <v>CTL REGULAR 4 / 16</v>
      </c>
      <c r="K200" t="str" cm="1">
        <f t="array" ref="K200">IFERROR(
    INDEX(
        _TBL_INVENTORY[NAME],
        SMALL(
            IF(
                ISNUMBER(SEARCH($C200, _TBL_INVENTORY[NAME])),
                ROW(_TBL_INVENTORY[NAME]) - MIN(ROW(_TBL_INVENTORY[NAME])) + 1
            ),7
        )
    ),
    ""
)</f>
        <v>LENOVO REGULAR 4 / 16</v>
      </c>
      <c r="L200" t="str" cm="1">
        <f t="array" ref="L200">IFERROR(
    INDEX(
        _TBL_INVENTORY[NAME],
        SMALL(
            IF(
                ISNUMBER(SEARCH($C200, _TBL_INVENTORY[NAME])),
                ROW(_TBL_INVENTORY[NAME]) - MIN(ROW(_TBL_INVENTORY[NAME])) + 1
            ),8
        )
    ),
    ""
)</f>
        <v>LENOVO REGULAR 4 / 32</v>
      </c>
    </row>
    <row r="201" spans="5:12" x14ac:dyDescent="0.25">
      <c r="E201" t="str" cm="1">
        <f t="array" ref="E201">IFERROR(
    INDEX(
        _TBL_INVENTORY[NAME],
        SMALL(
            IF(
                ISNUMBER(SEARCH($C201, _TBL_INVENTORY[NAME])),
                ROW(_TBL_INVENTORY[NAME]) - MIN(ROW(_TBL_INVENTORY[NAME])) + 1
            ),1
        )
    ),
    ""
)</f>
        <v>DELL REGULAR 2 / 16</v>
      </c>
      <c r="F201" t="str" cm="1">
        <f t="array" ref="F201">IFERROR(
    INDEX(
        _TBL_INVENTORY[NAME],
        SMALL(
            IF(
                ISNUMBER(SEARCH($C201, _TBL_INVENTORY[NAME])),
                ROW(_TBL_INVENTORY[NAME]) - MIN(ROW(_TBL_INVENTORY[NAME])) + 1
            ),2
        )
    ),
    ""
)</f>
        <v>DELL REGULAR 4 / 16</v>
      </c>
      <c r="G201" t="str" cm="1">
        <f t="array" ref="G201">IFERROR(
    INDEX(
        _TBL_INVENTORY[NAME],
        SMALL(
            IF(
                ISNUMBER(SEARCH($C201, _TBL_INVENTORY[NAME])),
                ROW(_TBL_INVENTORY[NAME]) - MIN(ROW(_TBL_INVENTORY[NAME])) + 1
            ),3
        )
    ),
    ""
)</f>
        <v>DELL REGULAR 4 / 32</v>
      </c>
      <c r="H201" t="str" cm="1">
        <f t="array" ref="H201">IFERROR(
    INDEX(
        _TBL_INVENTORY[NAME],
        SMALL(
            IF(
                ISNUMBER(SEARCH($C201, _TBL_INVENTORY[NAME])),
                ROW(_TBL_INVENTORY[NAME]) - MIN(ROW(_TBL_INVENTORY[NAME])) + 1
            ),4
        )
    ),
    ""
)</f>
        <v>HP REGULAR 4 / 16</v>
      </c>
      <c r="I201" t="str" cm="1">
        <f t="array" ref="I201">IFERROR(
    INDEX(
        _TBL_INVENTORY[NAME],
        SMALL(
            IF(
                ISNUMBER(SEARCH($C201, _TBL_INVENTORY[NAME])),
                ROW(_TBL_INVENTORY[NAME]) - MIN(ROW(_TBL_INVENTORY[NAME])) + 1
            ),5
        )
    ),
    ""
)</f>
        <v>HP REGULAR 4 / 32</v>
      </c>
      <c r="J201" t="str" cm="1">
        <f t="array" ref="J201">IFERROR(
    INDEX(
        _TBL_INVENTORY[NAME],
        SMALL(
            IF(
                ISNUMBER(SEARCH($C201, _TBL_INVENTORY[NAME])),
                ROW(_TBL_INVENTORY[NAME]) - MIN(ROW(_TBL_INVENTORY[NAME])) + 1
            ),6
        )
    ),
    ""
)</f>
        <v>CTL REGULAR 4 / 16</v>
      </c>
      <c r="K201" t="str" cm="1">
        <f t="array" ref="K201">IFERROR(
    INDEX(
        _TBL_INVENTORY[NAME],
        SMALL(
            IF(
                ISNUMBER(SEARCH($C201, _TBL_INVENTORY[NAME])),
                ROW(_TBL_INVENTORY[NAME]) - MIN(ROW(_TBL_INVENTORY[NAME])) + 1
            ),7
        )
    ),
    ""
)</f>
        <v>LENOVO REGULAR 4 / 16</v>
      </c>
      <c r="L201" t="str" cm="1">
        <f t="array" ref="L201">IFERROR(
    INDEX(
        _TBL_INVENTORY[NAME],
        SMALL(
            IF(
                ISNUMBER(SEARCH($C201, _TBL_INVENTORY[NAME])),
                ROW(_TBL_INVENTORY[NAME]) - MIN(ROW(_TBL_INVENTORY[NAME])) + 1
            ),8
        )
    ),
    ""
)</f>
        <v>LENOVO REGULAR 4 / 32</v>
      </c>
    </row>
    <row r="202" spans="5:12" x14ac:dyDescent="0.25">
      <c r="E202" t="str" cm="1">
        <f t="array" ref="E202">IFERROR(
    INDEX(
        _TBL_INVENTORY[NAME],
        SMALL(
            IF(
                ISNUMBER(SEARCH($C202, _TBL_INVENTORY[NAME])),
                ROW(_TBL_INVENTORY[NAME]) - MIN(ROW(_TBL_INVENTORY[NAME])) + 1
            ),1
        )
    ),
    ""
)</f>
        <v>DELL REGULAR 2 / 16</v>
      </c>
      <c r="F202" t="str" cm="1">
        <f t="array" ref="F202">IFERROR(
    INDEX(
        _TBL_INVENTORY[NAME],
        SMALL(
            IF(
                ISNUMBER(SEARCH($C202, _TBL_INVENTORY[NAME])),
                ROW(_TBL_INVENTORY[NAME]) - MIN(ROW(_TBL_INVENTORY[NAME])) + 1
            ),2
        )
    ),
    ""
)</f>
        <v>DELL REGULAR 4 / 16</v>
      </c>
      <c r="G202" t="str" cm="1">
        <f t="array" ref="G202">IFERROR(
    INDEX(
        _TBL_INVENTORY[NAME],
        SMALL(
            IF(
                ISNUMBER(SEARCH($C202, _TBL_INVENTORY[NAME])),
                ROW(_TBL_INVENTORY[NAME]) - MIN(ROW(_TBL_INVENTORY[NAME])) + 1
            ),3
        )
    ),
    ""
)</f>
        <v>DELL REGULAR 4 / 32</v>
      </c>
      <c r="H202" t="str" cm="1">
        <f t="array" ref="H202">IFERROR(
    INDEX(
        _TBL_INVENTORY[NAME],
        SMALL(
            IF(
                ISNUMBER(SEARCH($C202, _TBL_INVENTORY[NAME])),
                ROW(_TBL_INVENTORY[NAME]) - MIN(ROW(_TBL_INVENTORY[NAME])) + 1
            ),4
        )
    ),
    ""
)</f>
        <v>HP REGULAR 4 / 16</v>
      </c>
      <c r="I202" t="str" cm="1">
        <f t="array" ref="I202">IFERROR(
    INDEX(
        _TBL_INVENTORY[NAME],
        SMALL(
            IF(
                ISNUMBER(SEARCH($C202, _TBL_INVENTORY[NAME])),
                ROW(_TBL_INVENTORY[NAME]) - MIN(ROW(_TBL_INVENTORY[NAME])) + 1
            ),5
        )
    ),
    ""
)</f>
        <v>HP REGULAR 4 / 32</v>
      </c>
      <c r="J202" t="str" cm="1">
        <f t="array" ref="J202">IFERROR(
    INDEX(
        _TBL_INVENTORY[NAME],
        SMALL(
            IF(
                ISNUMBER(SEARCH($C202, _TBL_INVENTORY[NAME])),
                ROW(_TBL_INVENTORY[NAME]) - MIN(ROW(_TBL_INVENTORY[NAME])) + 1
            ),6
        )
    ),
    ""
)</f>
        <v>CTL REGULAR 4 / 16</v>
      </c>
      <c r="K202" t="str" cm="1">
        <f t="array" ref="K202">IFERROR(
    INDEX(
        _TBL_INVENTORY[NAME],
        SMALL(
            IF(
                ISNUMBER(SEARCH($C202, _TBL_INVENTORY[NAME])),
                ROW(_TBL_INVENTORY[NAME]) - MIN(ROW(_TBL_INVENTORY[NAME])) + 1
            ),7
        )
    ),
    ""
)</f>
        <v>LENOVO REGULAR 4 / 16</v>
      </c>
      <c r="L202" t="str" cm="1">
        <f t="array" ref="L202">IFERROR(
    INDEX(
        _TBL_INVENTORY[NAME],
        SMALL(
            IF(
                ISNUMBER(SEARCH($C202, _TBL_INVENTORY[NAME])),
                ROW(_TBL_INVENTORY[NAME]) - MIN(ROW(_TBL_INVENTORY[NAME])) + 1
            ),8
        )
    ),
    ""
)</f>
        <v>LENOVO REGULAR 4 / 32</v>
      </c>
    </row>
    <row r="203" spans="5:12" x14ac:dyDescent="0.25">
      <c r="E203" t="str" cm="1">
        <f t="array" ref="E203">IFERROR(
    INDEX(
        _TBL_INVENTORY[NAME],
        SMALL(
            IF(
                ISNUMBER(SEARCH($C203, _TBL_INVENTORY[NAME])),
                ROW(_TBL_INVENTORY[NAME]) - MIN(ROW(_TBL_INVENTORY[NAME])) + 1
            ),1
        )
    ),
    ""
)</f>
        <v>DELL REGULAR 2 / 16</v>
      </c>
      <c r="F203" t="str" cm="1">
        <f t="array" ref="F203">IFERROR(
    INDEX(
        _TBL_INVENTORY[NAME],
        SMALL(
            IF(
                ISNUMBER(SEARCH($C203, _TBL_INVENTORY[NAME])),
                ROW(_TBL_INVENTORY[NAME]) - MIN(ROW(_TBL_INVENTORY[NAME])) + 1
            ),2
        )
    ),
    ""
)</f>
        <v>DELL REGULAR 4 / 16</v>
      </c>
      <c r="G203" t="str" cm="1">
        <f t="array" ref="G203">IFERROR(
    INDEX(
        _TBL_INVENTORY[NAME],
        SMALL(
            IF(
                ISNUMBER(SEARCH($C203, _TBL_INVENTORY[NAME])),
                ROW(_TBL_INVENTORY[NAME]) - MIN(ROW(_TBL_INVENTORY[NAME])) + 1
            ),3
        )
    ),
    ""
)</f>
        <v>DELL REGULAR 4 / 32</v>
      </c>
      <c r="H203" t="str" cm="1">
        <f t="array" ref="H203">IFERROR(
    INDEX(
        _TBL_INVENTORY[NAME],
        SMALL(
            IF(
                ISNUMBER(SEARCH($C203, _TBL_INVENTORY[NAME])),
                ROW(_TBL_INVENTORY[NAME]) - MIN(ROW(_TBL_INVENTORY[NAME])) + 1
            ),4
        )
    ),
    ""
)</f>
        <v>HP REGULAR 4 / 16</v>
      </c>
      <c r="I203" t="str" cm="1">
        <f t="array" ref="I203">IFERROR(
    INDEX(
        _TBL_INVENTORY[NAME],
        SMALL(
            IF(
                ISNUMBER(SEARCH($C203, _TBL_INVENTORY[NAME])),
                ROW(_TBL_INVENTORY[NAME]) - MIN(ROW(_TBL_INVENTORY[NAME])) + 1
            ),5
        )
    ),
    ""
)</f>
        <v>HP REGULAR 4 / 32</v>
      </c>
      <c r="J203" t="str" cm="1">
        <f t="array" ref="J203">IFERROR(
    INDEX(
        _TBL_INVENTORY[NAME],
        SMALL(
            IF(
                ISNUMBER(SEARCH($C203, _TBL_INVENTORY[NAME])),
                ROW(_TBL_INVENTORY[NAME]) - MIN(ROW(_TBL_INVENTORY[NAME])) + 1
            ),6
        )
    ),
    ""
)</f>
        <v>CTL REGULAR 4 / 16</v>
      </c>
      <c r="K203" t="str" cm="1">
        <f t="array" ref="K203">IFERROR(
    INDEX(
        _TBL_INVENTORY[NAME],
        SMALL(
            IF(
                ISNUMBER(SEARCH($C203, _TBL_INVENTORY[NAME])),
                ROW(_TBL_INVENTORY[NAME]) - MIN(ROW(_TBL_INVENTORY[NAME])) + 1
            ),7
        )
    ),
    ""
)</f>
        <v>LENOVO REGULAR 4 / 16</v>
      </c>
      <c r="L203" t="str" cm="1">
        <f t="array" ref="L203">IFERROR(
    INDEX(
        _TBL_INVENTORY[NAME],
        SMALL(
            IF(
                ISNUMBER(SEARCH($C203, _TBL_INVENTORY[NAME])),
                ROW(_TBL_INVENTORY[NAME]) - MIN(ROW(_TBL_INVENTORY[NAME])) + 1
            ),8
        )
    ),
    ""
)</f>
        <v>LENOVO REGULAR 4 / 32</v>
      </c>
    </row>
    <row r="204" spans="5:12" x14ac:dyDescent="0.25">
      <c r="E204" t="str" cm="1">
        <f t="array" ref="E204">IFERROR(
    INDEX(
        _TBL_INVENTORY[NAME],
        SMALL(
            IF(
                ISNUMBER(SEARCH($C204, _TBL_INVENTORY[NAME])),
                ROW(_TBL_INVENTORY[NAME]) - MIN(ROW(_TBL_INVENTORY[NAME])) + 1
            ),1
        )
    ),
    ""
)</f>
        <v>DELL REGULAR 2 / 16</v>
      </c>
      <c r="F204" t="str" cm="1">
        <f t="array" ref="F204">IFERROR(
    INDEX(
        _TBL_INVENTORY[NAME],
        SMALL(
            IF(
                ISNUMBER(SEARCH($C204, _TBL_INVENTORY[NAME])),
                ROW(_TBL_INVENTORY[NAME]) - MIN(ROW(_TBL_INVENTORY[NAME])) + 1
            ),2
        )
    ),
    ""
)</f>
        <v>DELL REGULAR 4 / 16</v>
      </c>
      <c r="G204" t="str" cm="1">
        <f t="array" ref="G204">IFERROR(
    INDEX(
        _TBL_INVENTORY[NAME],
        SMALL(
            IF(
                ISNUMBER(SEARCH($C204, _TBL_INVENTORY[NAME])),
                ROW(_TBL_INVENTORY[NAME]) - MIN(ROW(_TBL_INVENTORY[NAME])) + 1
            ),3
        )
    ),
    ""
)</f>
        <v>DELL REGULAR 4 / 32</v>
      </c>
      <c r="H204" t="str" cm="1">
        <f t="array" ref="H204">IFERROR(
    INDEX(
        _TBL_INVENTORY[NAME],
        SMALL(
            IF(
                ISNUMBER(SEARCH($C204, _TBL_INVENTORY[NAME])),
                ROW(_TBL_INVENTORY[NAME]) - MIN(ROW(_TBL_INVENTORY[NAME])) + 1
            ),4
        )
    ),
    ""
)</f>
        <v>HP REGULAR 4 / 16</v>
      </c>
      <c r="I204" t="str" cm="1">
        <f t="array" ref="I204">IFERROR(
    INDEX(
        _TBL_INVENTORY[NAME],
        SMALL(
            IF(
                ISNUMBER(SEARCH($C204, _TBL_INVENTORY[NAME])),
                ROW(_TBL_INVENTORY[NAME]) - MIN(ROW(_TBL_INVENTORY[NAME])) + 1
            ),5
        )
    ),
    ""
)</f>
        <v>HP REGULAR 4 / 32</v>
      </c>
      <c r="J204" t="str" cm="1">
        <f t="array" ref="J204">IFERROR(
    INDEX(
        _TBL_INVENTORY[NAME],
        SMALL(
            IF(
                ISNUMBER(SEARCH($C204, _TBL_INVENTORY[NAME])),
                ROW(_TBL_INVENTORY[NAME]) - MIN(ROW(_TBL_INVENTORY[NAME])) + 1
            ),6
        )
    ),
    ""
)</f>
        <v>CTL REGULAR 4 / 16</v>
      </c>
      <c r="K204" t="str" cm="1">
        <f t="array" ref="K204">IFERROR(
    INDEX(
        _TBL_INVENTORY[NAME],
        SMALL(
            IF(
                ISNUMBER(SEARCH($C204, _TBL_INVENTORY[NAME])),
                ROW(_TBL_INVENTORY[NAME]) - MIN(ROW(_TBL_INVENTORY[NAME])) + 1
            ),7
        )
    ),
    ""
)</f>
        <v>LENOVO REGULAR 4 / 16</v>
      </c>
      <c r="L204" t="str" cm="1">
        <f t="array" ref="L204">IFERROR(
    INDEX(
        _TBL_INVENTORY[NAME],
        SMALL(
            IF(
                ISNUMBER(SEARCH($C204, _TBL_INVENTORY[NAME])),
                ROW(_TBL_INVENTORY[NAME]) - MIN(ROW(_TBL_INVENTORY[NAME])) + 1
            ),8
        )
    ),
    ""
)</f>
        <v>LENOVO REGULAR 4 / 32</v>
      </c>
    </row>
    <row r="205" spans="5:12" x14ac:dyDescent="0.25">
      <c r="E205" t="str" cm="1">
        <f t="array" ref="E205">IFERROR(
    INDEX(
        _TBL_INVENTORY[NAME],
        SMALL(
            IF(
                ISNUMBER(SEARCH($C205, _TBL_INVENTORY[NAME])),
                ROW(_TBL_INVENTORY[NAME]) - MIN(ROW(_TBL_INVENTORY[NAME])) + 1
            ),1
        )
    ),
    ""
)</f>
        <v>DELL REGULAR 2 / 16</v>
      </c>
      <c r="F205" t="str" cm="1">
        <f t="array" ref="F205">IFERROR(
    INDEX(
        _TBL_INVENTORY[NAME],
        SMALL(
            IF(
                ISNUMBER(SEARCH($C205, _TBL_INVENTORY[NAME])),
                ROW(_TBL_INVENTORY[NAME]) - MIN(ROW(_TBL_INVENTORY[NAME])) + 1
            ),2
        )
    ),
    ""
)</f>
        <v>DELL REGULAR 4 / 16</v>
      </c>
      <c r="G205" t="str" cm="1">
        <f t="array" ref="G205">IFERROR(
    INDEX(
        _TBL_INVENTORY[NAME],
        SMALL(
            IF(
                ISNUMBER(SEARCH($C205, _TBL_INVENTORY[NAME])),
                ROW(_TBL_INVENTORY[NAME]) - MIN(ROW(_TBL_INVENTORY[NAME])) + 1
            ),3
        )
    ),
    ""
)</f>
        <v>DELL REGULAR 4 / 32</v>
      </c>
      <c r="H205" t="str" cm="1">
        <f t="array" ref="H205">IFERROR(
    INDEX(
        _TBL_INVENTORY[NAME],
        SMALL(
            IF(
                ISNUMBER(SEARCH($C205, _TBL_INVENTORY[NAME])),
                ROW(_TBL_INVENTORY[NAME]) - MIN(ROW(_TBL_INVENTORY[NAME])) + 1
            ),4
        )
    ),
    ""
)</f>
        <v>HP REGULAR 4 / 16</v>
      </c>
      <c r="I205" t="str" cm="1">
        <f t="array" ref="I205">IFERROR(
    INDEX(
        _TBL_INVENTORY[NAME],
        SMALL(
            IF(
                ISNUMBER(SEARCH($C205, _TBL_INVENTORY[NAME])),
                ROW(_TBL_INVENTORY[NAME]) - MIN(ROW(_TBL_INVENTORY[NAME])) + 1
            ),5
        )
    ),
    ""
)</f>
        <v>HP REGULAR 4 / 32</v>
      </c>
      <c r="J205" t="str" cm="1">
        <f t="array" ref="J205">IFERROR(
    INDEX(
        _TBL_INVENTORY[NAME],
        SMALL(
            IF(
                ISNUMBER(SEARCH($C205, _TBL_INVENTORY[NAME])),
                ROW(_TBL_INVENTORY[NAME]) - MIN(ROW(_TBL_INVENTORY[NAME])) + 1
            ),6
        )
    ),
    ""
)</f>
        <v>CTL REGULAR 4 / 16</v>
      </c>
      <c r="K205" t="str" cm="1">
        <f t="array" ref="K205">IFERROR(
    INDEX(
        _TBL_INVENTORY[NAME],
        SMALL(
            IF(
                ISNUMBER(SEARCH($C205, _TBL_INVENTORY[NAME])),
                ROW(_TBL_INVENTORY[NAME]) - MIN(ROW(_TBL_INVENTORY[NAME])) + 1
            ),7
        )
    ),
    ""
)</f>
        <v>LENOVO REGULAR 4 / 16</v>
      </c>
      <c r="L205" t="str" cm="1">
        <f t="array" ref="L205">IFERROR(
    INDEX(
        _TBL_INVENTORY[NAME],
        SMALL(
            IF(
                ISNUMBER(SEARCH($C205, _TBL_INVENTORY[NAME])),
                ROW(_TBL_INVENTORY[NAME]) - MIN(ROW(_TBL_INVENTORY[NAME])) + 1
            ),8
        )
    ),
    ""
)</f>
        <v>LENOVO REGULAR 4 / 32</v>
      </c>
    </row>
    <row r="206" spans="5:12" x14ac:dyDescent="0.25">
      <c r="E206" t="str" cm="1">
        <f t="array" ref="E206">IFERROR(
    INDEX(
        _TBL_INVENTORY[NAME],
        SMALL(
            IF(
                ISNUMBER(SEARCH($C206, _TBL_INVENTORY[NAME])),
                ROW(_TBL_INVENTORY[NAME]) - MIN(ROW(_TBL_INVENTORY[NAME])) + 1
            ),1
        )
    ),
    ""
)</f>
        <v>DELL REGULAR 2 / 16</v>
      </c>
      <c r="F206" t="str" cm="1">
        <f t="array" ref="F206">IFERROR(
    INDEX(
        _TBL_INVENTORY[NAME],
        SMALL(
            IF(
                ISNUMBER(SEARCH($C206, _TBL_INVENTORY[NAME])),
                ROW(_TBL_INVENTORY[NAME]) - MIN(ROW(_TBL_INVENTORY[NAME])) + 1
            ),2
        )
    ),
    ""
)</f>
        <v>DELL REGULAR 4 / 16</v>
      </c>
      <c r="G206" t="str" cm="1">
        <f t="array" ref="G206">IFERROR(
    INDEX(
        _TBL_INVENTORY[NAME],
        SMALL(
            IF(
                ISNUMBER(SEARCH($C206, _TBL_INVENTORY[NAME])),
                ROW(_TBL_INVENTORY[NAME]) - MIN(ROW(_TBL_INVENTORY[NAME])) + 1
            ),3
        )
    ),
    ""
)</f>
        <v>DELL REGULAR 4 / 32</v>
      </c>
      <c r="H206" t="str" cm="1">
        <f t="array" ref="H206">IFERROR(
    INDEX(
        _TBL_INVENTORY[NAME],
        SMALL(
            IF(
                ISNUMBER(SEARCH($C206, _TBL_INVENTORY[NAME])),
                ROW(_TBL_INVENTORY[NAME]) - MIN(ROW(_TBL_INVENTORY[NAME])) + 1
            ),4
        )
    ),
    ""
)</f>
        <v>HP REGULAR 4 / 16</v>
      </c>
      <c r="I206" t="str" cm="1">
        <f t="array" ref="I206">IFERROR(
    INDEX(
        _TBL_INVENTORY[NAME],
        SMALL(
            IF(
                ISNUMBER(SEARCH($C206, _TBL_INVENTORY[NAME])),
                ROW(_TBL_INVENTORY[NAME]) - MIN(ROW(_TBL_INVENTORY[NAME])) + 1
            ),5
        )
    ),
    ""
)</f>
        <v>HP REGULAR 4 / 32</v>
      </c>
      <c r="J206" t="str" cm="1">
        <f t="array" ref="J206">IFERROR(
    INDEX(
        _TBL_INVENTORY[NAME],
        SMALL(
            IF(
                ISNUMBER(SEARCH($C206, _TBL_INVENTORY[NAME])),
                ROW(_TBL_INVENTORY[NAME]) - MIN(ROW(_TBL_INVENTORY[NAME])) + 1
            ),6
        )
    ),
    ""
)</f>
        <v>CTL REGULAR 4 / 16</v>
      </c>
      <c r="K206" t="str" cm="1">
        <f t="array" ref="K206">IFERROR(
    INDEX(
        _TBL_INVENTORY[NAME],
        SMALL(
            IF(
                ISNUMBER(SEARCH($C206, _TBL_INVENTORY[NAME])),
                ROW(_TBL_INVENTORY[NAME]) - MIN(ROW(_TBL_INVENTORY[NAME])) + 1
            ),7
        )
    ),
    ""
)</f>
        <v>LENOVO REGULAR 4 / 16</v>
      </c>
      <c r="L206" t="str" cm="1">
        <f t="array" ref="L206">IFERROR(
    INDEX(
        _TBL_INVENTORY[NAME],
        SMALL(
            IF(
                ISNUMBER(SEARCH($C206, _TBL_INVENTORY[NAME])),
                ROW(_TBL_INVENTORY[NAME]) - MIN(ROW(_TBL_INVENTORY[NAME])) + 1
            ),8
        )
    ),
    ""
)</f>
        <v>LENOVO REGULAR 4 / 32</v>
      </c>
    </row>
    <row r="207" spans="5:12" x14ac:dyDescent="0.25">
      <c r="E207" t="str" cm="1">
        <f t="array" ref="E207">IFERROR(
    INDEX(
        _TBL_INVENTORY[NAME],
        SMALL(
            IF(
                ISNUMBER(SEARCH($C207, _TBL_INVENTORY[NAME])),
                ROW(_TBL_INVENTORY[NAME]) - MIN(ROW(_TBL_INVENTORY[NAME])) + 1
            ),1
        )
    ),
    ""
)</f>
        <v>DELL REGULAR 2 / 16</v>
      </c>
      <c r="F207" t="str" cm="1">
        <f t="array" ref="F207">IFERROR(
    INDEX(
        _TBL_INVENTORY[NAME],
        SMALL(
            IF(
                ISNUMBER(SEARCH($C207, _TBL_INVENTORY[NAME])),
                ROW(_TBL_INVENTORY[NAME]) - MIN(ROW(_TBL_INVENTORY[NAME])) + 1
            ),2
        )
    ),
    ""
)</f>
        <v>DELL REGULAR 4 / 16</v>
      </c>
      <c r="G207" t="str" cm="1">
        <f t="array" ref="G207">IFERROR(
    INDEX(
        _TBL_INVENTORY[NAME],
        SMALL(
            IF(
                ISNUMBER(SEARCH($C207, _TBL_INVENTORY[NAME])),
                ROW(_TBL_INVENTORY[NAME]) - MIN(ROW(_TBL_INVENTORY[NAME])) + 1
            ),3
        )
    ),
    ""
)</f>
        <v>DELL REGULAR 4 / 32</v>
      </c>
      <c r="H207" t="str" cm="1">
        <f t="array" ref="H207">IFERROR(
    INDEX(
        _TBL_INVENTORY[NAME],
        SMALL(
            IF(
                ISNUMBER(SEARCH($C207, _TBL_INVENTORY[NAME])),
                ROW(_TBL_INVENTORY[NAME]) - MIN(ROW(_TBL_INVENTORY[NAME])) + 1
            ),4
        )
    ),
    ""
)</f>
        <v>HP REGULAR 4 / 16</v>
      </c>
      <c r="I207" t="str" cm="1">
        <f t="array" ref="I207">IFERROR(
    INDEX(
        _TBL_INVENTORY[NAME],
        SMALL(
            IF(
                ISNUMBER(SEARCH($C207, _TBL_INVENTORY[NAME])),
                ROW(_TBL_INVENTORY[NAME]) - MIN(ROW(_TBL_INVENTORY[NAME])) + 1
            ),5
        )
    ),
    ""
)</f>
        <v>HP REGULAR 4 / 32</v>
      </c>
      <c r="J207" t="str" cm="1">
        <f t="array" ref="J207">IFERROR(
    INDEX(
        _TBL_INVENTORY[NAME],
        SMALL(
            IF(
                ISNUMBER(SEARCH($C207, _TBL_INVENTORY[NAME])),
                ROW(_TBL_INVENTORY[NAME]) - MIN(ROW(_TBL_INVENTORY[NAME])) + 1
            ),6
        )
    ),
    ""
)</f>
        <v>CTL REGULAR 4 / 16</v>
      </c>
      <c r="K207" t="str" cm="1">
        <f t="array" ref="K207">IFERROR(
    INDEX(
        _TBL_INVENTORY[NAME],
        SMALL(
            IF(
                ISNUMBER(SEARCH($C207, _TBL_INVENTORY[NAME])),
                ROW(_TBL_INVENTORY[NAME]) - MIN(ROW(_TBL_INVENTORY[NAME])) + 1
            ),7
        )
    ),
    ""
)</f>
        <v>LENOVO REGULAR 4 / 16</v>
      </c>
      <c r="L207" t="str" cm="1">
        <f t="array" ref="L207">IFERROR(
    INDEX(
        _TBL_INVENTORY[NAME],
        SMALL(
            IF(
                ISNUMBER(SEARCH($C207,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207" xr:uid="{46EB674D-3B5F-4067-AD96-FC203F3606E2}">
      <formula1>OFFSET($E3, 0, 0, 1, COUNTA($E3:$L3) - COUNTBLANK($E3:$L3))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22E-E8BA-4425-9AA7-2910B1EBE56F}">
  <dimension ref="B2:D5"/>
  <sheetViews>
    <sheetView workbookViewId="0">
      <selection activeCell="C5" sqref="C5"/>
    </sheetView>
  </sheetViews>
  <sheetFormatPr defaultRowHeight="15" x14ac:dyDescent="0.25"/>
  <cols>
    <col min="2" max="2" width="11" customWidth="1"/>
    <col min="3" max="3" width="28.85546875" customWidth="1"/>
    <col min="4" max="4" width="11" customWidth="1"/>
  </cols>
  <sheetData>
    <row r="2" spans="2:4" x14ac:dyDescent="0.25">
      <c r="B2" t="s">
        <v>0</v>
      </c>
      <c r="C2" t="s">
        <v>1</v>
      </c>
      <c r="D2" t="s">
        <v>127</v>
      </c>
    </row>
    <row r="3" spans="2:4" x14ac:dyDescent="0.25">
      <c r="B3">
        <v>1</v>
      </c>
      <c r="C3" t="s">
        <v>128</v>
      </c>
    </row>
    <row r="4" spans="2:4" x14ac:dyDescent="0.25">
      <c r="B4">
        <v>2</v>
      </c>
      <c r="C4" t="s">
        <v>129</v>
      </c>
    </row>
    <row r="5" spans="2:4" x14ac:dyDescent="0.25">
      <c r="B5">
        <v>3</v>
      </c>
      <c r="C5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K31"/>
  <sheetViews>
    <sheetView topLeftCell="A4" workbookViewId="0">
      <selection activeCell="B32" sqref="B32"/>
    </sheetView>
  </sheetViews>
  <sheetFormatPr defaultRowHeight="15" x14ac:dyDescent="0.25"/>
  <cols>
    <col min="2" max="2" width="16.7109375" customWidth="1"/>
    <col min="3" max="3" width="31.140625" customWidth="1"/>
    <col min="4" max="6" width="18.85546875" hidden="1" customWidth="1"/>
    <col min="7" max="8" width="17.28515625" hidden="1" customWidth="1"/>
    <col min="9" max="9" width="17.85546875" hidden="1" customWidth="1"/>
    <col min="10" max="10" width="22.42578125" hidden="1" customWidth="1"/>
    <col min="11" max="11" width="7" hidden="1" customWidth="1"/>
  </cols>
  <sheetData>
    <row r="2" spans="2:11" x14ac:dyDescent="0.25">
      <c r="B2" s="17" t="s">
        <v>125</v>
      </c>
      <c r="C2" s="17" t="s">
        <v>121</v>
      </c>
      <c r="D2" s="17" t="s">
        <v>127</v>
      </c>
      <c r="E2" s="17" t="s">
        <v>181</v>
      </c>
      <c r="F2" s="17" t="s">
        <v>182</v>
      </c>
      <c r="G2" s="17" t="s">
        <v>114</v>
      </c>
      <c r="H2" s="17" t="s">
        <v>115</v>
      </c>
      <c r="I2" s="17" t="s">
        <v>116</v>
      </c>
      <c r="J2" s="17" t="s">
        <v>176</v>
      </c>
      <c r="K2" s="17" t="s">
        <v>177</v>
      </c>
    </row>
    <row r="3" spans="2:11" x14ac:dyDescent="0.25">
      <c r="B3" s="15">
        <v>1</v>
      </c>
      <c r="C3" s="15" t="s">
        <v>55</v>
      </c>
      <c r="D3" s="24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4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/>
      </c>
      <c r="F3" s="24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/>
      </c>
      <c r="G3" s="24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/>
      </c>
      <c r="H3" s="24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4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4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4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x14ac:dyDescent="0.25">
      <c r="B4" s="16">
        <v>1</v>
      </c>
      <c r="C4" s="20" t="s">
        <v>57</v>
      </c>
      <c r="D4" s="24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Wifi-dongle</v>
      </c>
      <c r="E4" s="2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F4" s="2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x14ac:dyDescent="0.25">
      <c r="B5" s="15">
        <v>1</v>
      </c>
      <c r="C5" s="21" t="s">
        <v>58</v>
      </c>
      <c r="D5" s="24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Speaker</v>
      </c>
      <c r="E5" s="24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>W.Speaker B.</v>
      </c>
      <c r="F5" s="24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4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4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4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4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4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x14ac:dyDescent="0.25">
      <c r="B6" s="16">
        <v>1</v>
      </c>
      <c r="C6" s="20" t="s">
        <v>60</v>
      </c>
      <c r="D6" s="24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VGA</v>
      </c>
      <c r="E6" s="24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4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4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4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4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4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4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x14ac:dyDescent="0.25">
      <c r="B7" s="15">
        <v>1</v>
      </c>
      <c r="C7" s="21" t="s">
        <v>61</v>
      </c>
      <c r="D7" s="24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Power Cord</v>
      </c>
      <c r="E7" s="24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4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4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4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4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4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4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x14ac:dyDescent="0.25">
      <c r="B8" s="16">
        <v>1</v>
      </c>
      <c r="C8" s="20" t="s">
        <v>64</v>
      </c>
      <c r="D8" s="24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Large Mouse pad</v>
      </c>
      <c r="E8" s="24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>Mouse Pad</v>
      </c>
      <c r="F8" s="24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4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4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4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4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4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x14ac:dyDescent="0.25">
      <c r="B9" s="15">
        <v>6</v>
      </c>
      <c r="C9" s="21" t="s">
        <v>62</v>
      </c>
      <c r="D9" s="24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Laptop Table</v>
      </c>
      <c r="E9" s="24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/>
      </c>
      <c r="F9" s="24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4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4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4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4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4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x14ac:dyDescent="0.25">
      <c r="B10" s="16">
        <v>6</v>
      </c>
      <c r="C10" s="20" t="s">
        <v>63</v>
      </c>
      <c r="D10" s="24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Keyboard/Mouse</v>
      </c>
      <c r="E10" s="24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>Large Mouse pad</v>
      </c>
      <c r="F10" s="24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>Mouse</v>
      </c>
      <c r="G10" s="24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>Mouse Pad</v>
      </c>
      <c r="H10" s="24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4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4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4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x14ac:dyDescent="0.25">
      <c r="B11" s="15">
        <v>6</v>
      </c>
      <c r="C11" s="21" t="s">
        <v>64</v>
      </c>
      <c r="D11" s="24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Large Mouse pad</v>
      </c>
      <c r="E11" s="24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>Mouse Pad</v>
      </c>
      <c r="F11" s="24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4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4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4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4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4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x14ac:dyDescent="0.25">
      <c r="B12" s="16">
        <v>6</v>
      </c>
      <c r="C12" s="20" t="s">
        <v>65</v>
      </c>
      <c r="D12" s="24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P47 Headphone</v>
      </c>
      <c r="E12" s="24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4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4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4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4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4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4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x14ac:dyDescent="0.25">
      <c r="B13" s="15">
        <v>6</v>
      </c>
      <c r="C13" s="21" t="s">
        <v>66</v>
      </c>
      <c r="D13" s="24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Laptop Stand</v>
      </c>
      <c r="E13" s="24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4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4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4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4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4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4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x14ac:dyDescent="0.25">
      <c r="B14" s="16">
        <v>6</v>
      </c>
      <c r="C14" s="20" t="s">
        <v>67</v>
      </c>
      <c r="D14" s="24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Laptop Brush</v>
      </c>
      <c r="E14" s="2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x14ac:dyDescent="0.25">
      <c r="B15" s="15">
        <v>6</v>
      </c>
      <c r="C15" s="21" t="s">
        <v>68</v>
      </c>
      <c r="D15" s="24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Laptop Bag</v>
      </c>
      <c r="E15" s="24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4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4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4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4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4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4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x14ac:dyDescent="0.25">
      <c r="B16" s="16">
        <v>7</v>
      </c>
      <c r="C16" s="15" t="s">
        <v>58</v>
      </c>
      <c r="D16" s="24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>Speaker</v>
      </c>
      <c r="E16" s="24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>W.Speaker B.</v>
      </c>
      <c r="F16" s="24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4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4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4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4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4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x14ac:dyDescent="0.25">
      <c r="B17" s="16">
        <v>7</v>
      </c>
      <c r="C17" s="15" t="s">
        <v>63</v>
      </c>
      <c r="D17" s="24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Keyboard/Mouse</v>
      </c>
      <c r="E17" s="24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Large Mouse pad</v>
      </c>
      <c r="F17" s="24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Mouse</v>
      </c>
      <c r="G17" s="24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Mouse Pad</v>
      </c>
      <c r="H17" s="24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/>
      </c>
      <c r="I17" s="24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/>
      </c>
      <c r="J17" s="24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/>
      </c>
      <c r="K17" s="24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/>
      </c>
    </row>
    <row r="18" spans="2:11" x14ac:dyDescent="0.25">
      <c r="B18" s="16">
        <v>7</v>
      </c>
      <c r="C18" s="15" t="s">
        <v>64</v>
      </c>
      <c r="D18" s="24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Large Mouse pad</v>
      </c>
      <c r="E18" s="24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Mouse Pad</v>
      </c>
      <c r="F18" s="24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/>
      </c>
      <c r="G18" s="24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/>
      </c>
      <c r="H18" s="24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/>
      </c>
      <c r="I18" s="24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/>
      </c>
      <c r="J18" s="24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/>
      </c>
      <c r="K18" s="24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/>
      </c>
    </row>
    <row r="19" spans="2:11" x14ac:dyDescent="0.25">
      <c r="B19" s="16">
        <v>7</v>
      </c>
      <c r="C19" s="15" t="s">
        <v>65</v>
      </c>
      <c r="D19" s="24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P47 Headphone</v>
      </c>
      <c r="E19" s="24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/>
      </c>
      <c r="F19" s="24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/>
      </c>
      <c r="G19" s="24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/>
      </c>
      <c r="H19" s="24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/>
      </c>
      <c r="I19" s="24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/>
      </c>
      <c r="J19" s="24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/>
      </c>
      <c r="K19" s="24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/>
      </c>
    </row>
    <row r="20" spans="2:11" x14ac:dyDescent="0.25">
      <c r="B20" s="16">
        <v>7</v>
      </c>
      <c r="C20" s="21" t="s">
        <v>66</v>
      </c>
      <c r="D20" s="24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Laptop Stand</v>
      </c>
      <c r="E20" s="24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/>
      </c>
      <c r="F20" s="24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/>
      </c>
      <c r="G20" s="24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/>
      </c>
      <c r="H20" s="24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/>
      </c>
      <c r="I20" s="24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/>
      </c>
      <c r="J20" s="24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/>
      </c>
      <c r="K20" s="24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/>
      </c>
    </row>
    <row r="21" spans="2:11" x14ac:dyDescent="0.25">
      <c r="B21" s="16">
        <v>7</v>
      </c>
      <c r="C21" s="20" t="s">
        <v>67</v>
      </c>
      <c r="D21" s="24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Laptop Brush</v>
      </c>
      <c r="E21" s="24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/>
      </c>
      <c r="F21" s="24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/>
      </c>
      <c r="G21" s="24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/>
      </c>
      <c r="H21" s="24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/>
      </c>
      <c r="I21" s="24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/>
      </c>
      <c r="J21" s="24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/>
      </c>
      <c r="K21" s="24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/>
      </c>
    </row>
    <row r="22" spans="2:11" x14ac:dyDescent="0.25">
      <c r="B22" s="16">
        <v>7</v>
      </c>
      <c r="C22" s="21" t="s">
        <v>68</v>
      </c>
      <c r="D22" s="24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Laptop Bag</v>
      </c>
      <c r="E22" s="24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/>
      </c>
      <c r="F22" s="24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/>
      </c>
      <c r="G22" s="24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/>
      </c>
      <c r="H22" s="24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/>
      </c>
      <c r="I22" s="24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/>
      </c>
      <c r="J22" s="24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/>
      </c>
      <c r="K22" s="24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/>
      </c>
    </row>
    <row r="23" spans="2:11" x14ac:dyDescent="0.25">
      <c r="B23" s="16">
        <v>2</v>
      </c>
      <c r="C23" s="15" t="s">
        <v>94</v>
      </c>
      <c r="D23" s="24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Paper Cutter</v>
      </c>
      <c r="E23" s="24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/>
      </c>
      <c r="F23" s="24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/>
      </c>
      <c r="G23" s="24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/>
      </c>
      <c r="H23" s="24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/>
      </c>
      <c r="I23" s="24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/>
      </c>
      <c r="J23" s="24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/>
      </c>
      <c r="K23" s="24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/>
      </c>
    </row>
    <row r="24" spans="2:11" x14ac:dyDescent="0.25">
      <c r="B24" s="15">
        <v>3</v>
      </c>
      <c r="C24" s="15" t="s">
        <v>95</v>
      </c>
      <c r="D24" s="24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Laminator</v>
      </c>
      <c r="E24" s="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/>
      </c>
      <c r="F24" s="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/>
      </c>
      <c r="G24" s="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/>
      </c>
      <c r="H24" s="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/>
      </c>
      <c r="I24" s="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/>
      </c>
      <c r="J24" s="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/>
      </c>
      <c r="K24" s="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/>
      </c>
    </row>
    <row r="25" spans="2:11" x14ac:dyDescent="0.25">
      <c r="B25" s="16">
        <v>4</v>
      </c>
      <c r="C25" s="15" t="s">
        <v>69</v>
      </c>
      <c r="D25" s="24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Stylus Pen</v>
      </c>
      <c r="E25" s="24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/>
      </c>
      <c r="F25" s="24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/>
      </c>
      <c r="G25" s="24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/>
      </c>
      <c r="H25" s="24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/>
      </c>
      <c r="I25" s="24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/>
      </c>
      <c r="J25" s="24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/>
      </c>
      <c r="K25" s="24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/>
      </c>
    </row>
    <row r="26" spans="2:11" x14ac:dyDescent="0.25">
      <c r="B26" s="15">
        <v>5</v>
      </c>
      <c r="C26" s="15" t="s">
        <v>188</v>
      </c>
      <c r="D26" s="24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/>
      </c>
      <c r="E26" s="24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/>
      </c>
      <c r="F26" s="24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/>
      </c>
      <c r="G26" s="24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/>
      </c>
      <c r="H26" s="24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/>
      </c>
      <c r="I26" s="24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/>
      </c>
      <c r="J26" s="24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/>
      </c>
      <c r="K26" s="24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/>
      </c>
    </row>
    <row r="27" spans="2:11" x14ac:dyDescent="0.25">
      <c r="B27" s="16">
        <v>8</v>
      </c>
      <c r="C27" s="15" t="s">
        <v>91</v>
      </c>
      <c r="D27" s="24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Big Box</v>
      </c>
      <c r="E27" s="24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/>
      </c>
      <c r="F27" s="24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/>
      </c>
      <c r="G27" s="24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/>
      </c>
      <c r="H27" s="24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/>
      </c>
      <c r="I27" s="24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/>
      </c>
      <c r="J27" s="24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/>
      </c>
      <c r="K27" s="24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/>
      </c>
    </row>
    <row r="28" spans="2:11" x14ac:dyDescent="0.25">
      <c r="B28" s="15">
        <v>9</v>
      </c>
      <c r="C28" s="15" t="s">
        <v>54</v>
      </c>
      <c r="D28" s="24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Computer Table</v>
      </c>
      <c r="E28" s="24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/>
      </c>
      <c r="F28" s="24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/>
      </c>
      <c r="G28" s="24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/>
      </c>
      <c r="H28" s="24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/>
      </c>
      <c r="I28" s="24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/>
      </c>
      <c r="J28" s="24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/>
      </c>
      <c r="K28" s="24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/>
      </c>
    </row>
    <row r="29" spans="2:11" x14ac:dyDescent="0.25">
      <c r="B29" s="16">
        <v>10</v>
      </c>
      <c r="C29" s="15" t="s">
        <v>191</v>
      </c>
      <c r="D29" s="24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/>
      </c>
      <c r="E29" s="24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/>
      </c>
      <c r="F29" s="24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/>
      </c>
      <c r="G29" s="24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/>
      </c>
      <c r="H29" s="24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/>
      </c>
      <c r="I29" s="24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/>
      </c>
      <c r="J29" s="24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/>
      </c>
      <c r="K29" s="24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/>
      </c>
    </row>
    <row r="30" spans="2:11" x14ac:dyDescent="0.25">
      <c r="B30" s="18">
        <v>11</v>
      </c>
      <c r="C30" s="15" t="s">
        <v>60</v>
      </c>
      <c r="D30" s="24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VGA</v>
      </c>
      <c r="E30" s="24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/>
      </c>
      <c r="F30" s="24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/>
      </c>
      <c r="G30" s="24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/>
      </c>
      <c r="H30" s="24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/>
      </c>
      <c r="I30" s="24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/>
      </c>
      <c r="J30" s="24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/>
      </c>
      <c r="K30" s="24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/>
      </c>
    </row>
    <row r="31" spans="2:11" x14ac:dyDescent="0.25">
      <c r="B31" s="15">
        <v>12</v>
      </c>
      <c r="C31" s="15" t="s">
        <v>192</v>
      </c>
      <c r="D31" s="15" t="str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/>
      </c>
      <c r="E31" s="15" t="str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/>
      </c>
      <c r="F31" s="15" t="str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/>
      </c>
      <c r="G31" s="15" t="str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/>
      </c>
      <c r="H31" s="15" t="str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/>
      </c>
      <c r="I31" s="15" t="str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/>
      </c>
      <c r="J31" s="15" t="str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/>
      </c>
      <c r="K31" s="15" t="str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/>
      </c>
    </row>
  </sheetData>
  <phoneticPr fontId="1" type="noConversion"/>
  <dataValidations count="1">
    <dataValidation type="list" allowBlank="1" showInputMessage="1" sqref="C3:C31" xr:uid="{CFEC936C-E721-4E11-B79A-386B7224804C}">
      <formula1>_NAMES_ADD_ONS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E19"/>
  <sheetViews>
    <sheetView workbookViewId="0">
      <selection activeCell="C3" sqref="C3:C14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5" x14ac:dyDescent="0.25">
      <c r="B2" t="s">
        <v>0</v>
      </c>
      <c r="C2" t="s">
        <v>122</v>
      </c>
      <c r="D2" t="s">
        <v>185</v>
      </c>
      <c r="E2" t="s">
        <v>2</v>
      </c>
    </row>
    <row r="3" spans="2:5" x14ac:dyDescent="0.25">
      <c r="B3" s="13">
        <v>1</v>
      </c>
      <c r="C3" s="14" t="s">
        <v>187</v>
      </c>
      <c r="D3" s="19"/>
      <c r="E3" s="19" t="s">
        <v>186</v>
      </c>
    </row>
    <row r="4" spans="2:5" x14ac:dyDescent="0.25">
      <c r="B4" s="13">
        <v>2</v>
      </c>
      <c r="C4" s="14" t="s">
        <v>94</v>
      </c>
      <c r="D4" s="19"/>
      <c r="E4" s="19" t="s">
        <v>186</v>
      </c>
    </row>
    <row r="5" spans="2:5" x14ac:dyDescent="0.25">
      <c r="B5" s="13">
        <v>3</v>
      </c>
      <c r="C5" s="14" t="s">
        <v>95</v>
      </c>
      <c r="D5" s="19"/>
      <c r="E5" s="19" t="s">
        <v>186</v>
      </c>
    </row>
    <row r="6" spans="2:5" x14ac:dyDescent="0.25">
      <c r="B6" s="13">
        <v>4</v>
      </c>
      <c r="C6" s="14" t="s">
        <v>69</v>
      </c>
      <c r="D6" s="19"/>
      <c r="E6" s="19" t="s">
        <v>186</v>
      </c>
    </row>
    <row r="7" spans="2:5" x14ac:dyDescent="0.25">
      <c r="B7" s="13">
        <v>5</v>
      </c>
      <c r="C7" s="14" t="s">
        <v>188</v>
      </c>
      <c r="D7" s="19"/>
      <c r="E7" s="19" t="s">
        <v>186</v>
      </c>
    </row>
    <row r="8" spans="2:5" x14ac:dyDescent="0.25">
      <c r="B8" s="13">
        <v>6</v>
      </c>
      <c r="C8" s="14" t="s">
        <v>189</v>
      </c>
      <c r="D8" s="19"/>
      <c r="E8" s="19" t="s">
        <v>186</v>
      </c>
    </row>
    <row r="9" spans="2:5" x14ac:dyDescent="0.25">
      <c r="B9" s="13">
        <v>7</v>
      </c>
      <c r="C9" s="14" t="s">
        <v>190</v>
      </c>
      <c r="D9" s="19"/>
      <c r="E9" s="19" t="s">
        <v>186</v>
      </c>
    </row>
    <row r="10" spans="2:5" x14ac:dyDescent="0.25">
      <c r="B10" s="13">
        <v>8</v>
      </c>
      <c r="C10" s="14" t="s">
        <v>91</v>
      </c>
      <c r="D10" s="19"/>
      <c r="E10" s="19" t="s">
        <v>186</v>
      </c>
    </row>
    <row r="11" spans="2:5" x14ac:dyDescent="0.25">
      <c r="B11" s="13">
        <v>9</v>
      </c>
      <c r="C11" s="14" t="s">
        <v>54</v>
      </c>
      <c r="D11" s="19"/>
      <c r="E11" s="19" t="s">
        <v>186</v>
      </c>
    </row>
    <row r="12" spans="2:5" x14ac:dyDescent="0.25">
      <c r="B12" s="13">
        <v>10</v>
      </c>
      <c r="C12" s="14" t="s">
        <v>191</v>
      </c>
      <c r="D12" s="19"/>
      <c r="E12" s="19" t="s">
        <v>186</v>
      </c>
    </row>
    <row r="13" spans="2:5" x14ac:dyDescent="0.25">
      <c r="B13" s="13">
        <v>11</v>
      </c>
      <c r="C13" s="14" t="s">
        <v>60</v>
      </c>
      <c r="D13" s="19"/>
      <c r="E13" s="19" t="s">
        <v>186</v>
      </c>
    </row>
    <row r="14" spans="2:5" x14ac:dyDescent="0.25">
      <c r="B14" s="13">
        <v>12</v>
      </c>
      <c r="C14" s="14" t="s">
        <v>192</v>
      </c>
      <c r="D14" s="19"/>
      <c r="E14" s="19" t="s">
        <v>186</v>
      </c>
    </row>
    <row r="15" spans="2:5" x14ac:dyDescent="0.25">
      <c r="B15" s="13"/>
      <c r="C15" s="14"/>
      <c r="D15" s="19"/>
      <c r="E15" s="19"/>
    </row>
    <row r="16" spans="2:5" x14ac:dyDescent="0.25">
      <c r="B16" s="13"/>
      <c r="C16" s="14"/>
      <c r="D16" s="19"/>
      <c r="E16" s="19"/>
    </row>
    <row r="17" spans="2:5" x14ac:dyDescent="0.25">
      <c r="B17" s="13"/>
      <c r="C17" s="14"/>
      <c r="D17" s="19"/>
      <c r="E17" s="19"/>
    </row>
    <row r="18" spans="2:5" x14ac:dyDescent="0.25">
      <c r="B18" s="13"/>
      <c r="C18" s="14"/>
      <c r="D18" s="19"/>
      <c r="E18" s="19"/>
    </row>
    <row r="19" spans="2:5" x14ac:dyDescent="0.25">
      <c r="B19" s="13" t="str">
        <f>_xlfn.CONCAT("COUNT: ", SUBTOTAL(103,_TBL_FREEBIES_SET[ID]))</f>
        <v>COUNT: 12</v>
      </c>
      <c r="C19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80-7070-4C69-A636-37796FD0E371}">
  <dimension ref="B2:K33"/>
  <sheetViews>
    <sheetView workbookViewId="0">
      <selection activeCell="C5" sqref="C5"/>
    </sheetView>
  </sheetViews>
  <sheetFormatPr defaultRowHeight="18" customHeight="1" x14ac:dyDescent="0.25"/>
  <cols>
    <col min="2" max="2" width="16.7109375" customWidth="1"/>
    <col min="3" max="3" width="16.5703125" bestFit="1" customWidth="1"/>
    <col min="4" max="4" width="0" hidden="1" customWidth="1"/>
    <col min="5" max="5" width="14.140625" hidden="1" customWidth="1"/>
    <col min="6" max="6" width="28.5703125" hidden="1" customWidth="1"/>
    <col min="7" max="7" width="10.42578125" hidden="1" customWidth="1"/>
    <col min="8" max="11" width="0" hidden="1" customWidth="1"/>
  </cols>
  <sheetData>
    <row r="2" spans="2:11" ht="15" x14ac:dyDescent="0.25">
      <c r="B2" s="17" t="s">
        <v>125</v>
      </c>
      <c r="C2" s="17" t="s">
        <v>121</v>
      </c>
      <c r="D2" s="17" t="s">
        <v>127</v>
      </c>
      <c r="E2" s="17" t="s">
        <v>181</v>
      </c>
      <c r="F2" s="17" t="s">
        <v>182</v>
      </c>
      <c r="G2" s="17" t="s">
        <v>114</v>
      </c>
      <c r="H2" s="17" t="s">
        <v>115</v>
      </c>
      <c r="I2" s="17" t="s">
        <v>116</v>
      </c>
      <c r="J2" s="17" t="s">
        <v>176</v>
      </c>
      <c r="K2" s="17" t="s">
        <v>177</v>
      </c>
    </row>
    <row r="3" spans="2:11" ht="15.75" customHeight="1" x14ac:dyDescent="0.25">
      <c r="B3" s="15">
        <v>1</v>
      </c>
      <c r="C3" s="15" t="s">
        <v>63</v>
      </c>
      <c r="D3" s="25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5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5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5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5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5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5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5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ht="18" customHeight="1" x14ac:dyDescent="0.25">
      <c r="B4" s="16">
        <v>1</v>
      </c>
      <c r="C4" s="20" t="s">
        <v>62</v>
      </c>
      <c r="D4" s="25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Laptop Table</v>
      </c>
      <c r="E4" s="25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F4" s="25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5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5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5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5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5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ht="18" customHeight="1" x14ac:dyDescent="0.25">
      <c r="B5" s="15">
        <v>1</v>
      </c>
      <c r="C5" s="21" t="s">
        <v>68</v>
      </c>
      <c r="D5" s="25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ht="18" customHeight="1" x14ac:dyDescent="0.25">
      <c r="B6" s="16">
        <v>1</v>
      </c>
      <c r="C6" s="20" t="s">
        <v>67</v>
      </c>
      <c r="D6" s="25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5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5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5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5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5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5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5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ht="18" customHeight="1" x14ac:dyDescent="0.25">
      <c r="B7" s="15">
        <v>1</v>
      </c>
      <c r="C7" s="21" t="s">
        <v>66</v>
      </c>
      <c r="D7" s="25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5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5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5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5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5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5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5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ht="18" customHeight="1" x14ac:dyDescent="0.25">
      <c r="B8" s="16">
        <v>1</v>
      </c>
      <c r="C8" s="20" t="s">
        <v>113</v>
      </c>
      <c r="D8" s="25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5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5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5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5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5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5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5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ht="18" customHeight="1" x14ac:dyDescent="0.25">
      <c r="B9" s="15">
        <v>1</v>
      </c>
      <c r="C9" s="21" t="s">
        <v>64</v>
      </c>
      <c r="D9" s="25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5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5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5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5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5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5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5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ht="18" customHeight="1" x14ac:dyDescent="0.25">
      <c r="B10" s="16">
        <v>1</v>
      </c>
      <c r="C10" s="20" t="s">
        <v>65</v>
      </c>
      <c r="D10" s="25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5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5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5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5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5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5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5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ht="18" customHeight="1" x14ac:dyDescent="0.25">
      <c r="B11" s="15">
        <v>2</v>
      </c>
      <c r="C11" s="21" t="s">
        <v>97</v>
      </c>
      <c r="D11" s="25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5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5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5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5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5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5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5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ht="18" customHeight="1" x14ac:dyDescent="0.25">
      <c r="B12" s="16">
        <v>3</v>
      </c>
      <c r="C12" s="20" t="s">
        <v>96</v>
      </c>
      <c r="D12" s="25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5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5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5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5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5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5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5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ht="18" customHeight="1" x14ac:dyDescent="0.25">
      <c r="B13" s="15">
        <v>4</v>
      </c>
      <c r="C13" s="21" t="s">
        <v>98</v>
      </c>
      <c r="D13" s="25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5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5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5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5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5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5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5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ht="18" customHeight="1" x14ac:dyDescent="0.25">
      <c r="B14" s="16">
        <v>5</v>
      </c>
      <c r="C14" s="20" t="s">
        <v>60</v>
      </c>
      <c r="D14" s="25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5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5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5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5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5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5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5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ht="18" customHeight="1" x14ac:dyDescent="0.25">
      <c r="B15" s="15">
        <v>5</v>
      </c>
      <c r="C15" s="21" t="s">
        <v>95</v>
      </c>
      <c r="D15" s="25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ht="18" customHeight="1" x14ac:dyDescent="0.25">
      <c r="B16" s="16">
        <v>5</v>
      </c>
      <c r="C16" s="15" t="s">
        <v>133</v>
      </c>
      <c r="D16" s="25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5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5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5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5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5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5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5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ht="18" customHeight="1" x14ac:dyDescent="0.25">
      <c r="B17" s="15"/>
      <c r="C17" s="15"/>
      <c r="D17" s="25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5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5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5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5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5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5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5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ht="18" customHeight="1" x14ac:dyDescent="0.25">
      <c r="B18" s="16"/>
      <c r="C18" s="15"/>
      <c r="D18" s="25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5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5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5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5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5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5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5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ht="18" customHeight="1" x14ac:dyDescent="0.25">
      <c r="B19" s="15"/>
      <c r="C19" s="15"/>
      <c r="D19" s="25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5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5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5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5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5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5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5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ht="18" customHeight="1" x14ac:dyDescent="0.25">
      <c r="B20" s="16"/>
      <c r="C20" s="15"/>
      <c r="D20" s="25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5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5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5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5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5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5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5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ht="18" customHeight="1" x14ac:dyDescent="0.25">
      <c r="B21" s="15"/>
      <c r="C21" s="15"/>
      <c r="D21" s="25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5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5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5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5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5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5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5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ht="18" customHeight="1" x14ac:dyDescent="0.25">
      <c r="B22" s="16"/>
      <c r="C22" s="15"/>
      <c r="D22" s="25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5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5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5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5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5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5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5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ht="18" customHeight="1" x14ac:dyDescent="0.25">
      <c r="B23" s="15"/>
      <c r="C23" s="15"/>
      <c r="D23" s="25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5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5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5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5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5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5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5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ht="18" customHeight="1" x14ac:dyDescent="0.25">
      <c r="B24" s="16"/>
      <c r="C24" s="15"/>
      <c r="D24" s="25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5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5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5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5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5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5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5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ht="18" customHeight="1" x14ac:dyDescent="0.25">
      <c r="B25" s="15"/>
      <c r="C25" s="15"/>
      <c r="D25" s="25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ht="18" customHeight="1" x14ac:dyDescent="0.25">
      <c r="B26" s="16"/>
      <c r="C26" s="15"/>
      <c r="D26" s="25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5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5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5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5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5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5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5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ht="18" customHeight="1" x14ac:dyDescent="0.25">
      <c r="B27" s="15"/>
      <c r="C27" s="15"/>
      <c r="D27" s="25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5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5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5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5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5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5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5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ht="18" customHeight="1" x14ac:dyDescent="0.25">
      <c r="B28" s="16"/>
      <c r="C28" s="15"/>
      <c r="D28" s="25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5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5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5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5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5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5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5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ht="18" customHeight="1" x14ac:dyDescent="0.25">
      <c r="B29" s="15"/>
      <c r="C29" s="15"/>
      <c r="D29" s="25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5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5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5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5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5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5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5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ht="18" customHeight="1" x14ac:dyDescent="0.25">
      <c r="B30" s="16"/>
      <c r="C30" s="15"/>
      <c r="D30" s="25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5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5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5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5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5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5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5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ht="18" customHeight="1" x14ac:dyDescent="0.25">
      <c r="B31" s="15"/>
      <c r="C31" s="15"/>
      <c r="D31" s="25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5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5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5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5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5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5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5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ht="18" customHeight="1" x14ac:dyDescent="0.25">
      <c r="B32" s="16"/>
      <c r="C32" s="15"/>
      <c r="D32" s="25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5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5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5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5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5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5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5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ht="18" customHeight="1" x14ac:dyDescent="0.25">
      <c r="B33" s="18"/>
      <c r="C33" s="15"/>
      <c r="D33" s="25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5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5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5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5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5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5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5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33" xr:uid="{B9783B63-91A6-401A-8B17-5213520FFC10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56-109F-447C-B3EE-4FA0A79595AD}">
  <dimension ref="B2:D12"/>
  <sheetViews>
    <sheetView topLeftCell="A3" zoomScale="112" workbookViewId="0">
      <selection activeCell="C5" sqref="C5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4" x14ac:dyDescent="0.25">
      <c r="B2" t="s">
        <v>0</v>
      </c>
      <c r="C2" t="s">
        <v>122</v>
      </c>
      <c r="D2" t="s">
        <v>131</v>
      </c>
    </row>
    <row r="3" spans="2:4" x14ac:dyDescent="0.25">
      <c r="B3" s="13">
        <v>5</v>
      </c>
      <c r="C3" s="14" t="s">
        <v>132</v>
      </c>
      <c r="D3" s="19">
        <v>2000</v>
      </c>
    </row>
    <row r="4" spans="2:4" x14ac:dyDescent="0.25">
      <c r="B4" s="13"/>
      <c r="C4" s="14"/>
      <c r="D4" s="19"/>
    </row>
    <row r="5" spans="2:4" x14ac:dyDescent="0.25">
      <c r="B5" s="13"/>
      <c r="C5" s="14"/>
      <c r="D5" s="19"/>
    </row>
    <row r="6" spans="2:4" x14ac:dyDescent="0.25">
      <c r="B6" s="13"/>
      <c r="C6" s="14"/>
      <c r="D6" s="19"/>
    </row>
    <row r="7" spans="2:4" x14ac:dyDescent="0.25">
      <c r="B7" s="13"/>
      <c r="C7" s="14"/>
      <c r="D7" s="19"/>
    </row>
    <row r="8" spans="2:4" x14ac:dyDescent="0.25">
      <c r="B8" s="13"/>
      <c r="C8" s="14"/>
      <c r="D8" s="19"/>
    </row>
    <row r="9" spans="2:4" x14ac:dyDescent="0.25">
      <c r="B9" s="13"/>
      <c r="C9" s="14"/>
      <c r="D9" s="19"/>
    </row>
    <row r="10" spans="2:4" x14ac:dyDescent="0.25">
      <c r="B10" s="13"/>
      <c r="C10" s="14"/>
      <c r="D10" s="19"/>
    </row>
    <row r="11" spans="2:4" x14ac:dyDescent="0.25">
      <c r="B11" s="13"/>
      <c r="C11" s="14"/>
      <c r="D11" s="19"/>
    </row>
    <row r="12" spans="2:4" x14ac:dyDescent="0.25">
      <c r="B12" s="13" t="str">
        <f>_xlfn.CONCAT("COUNT: ", SUBTOTAL(103,_TBL_ADD_ONS_SET[ID]))</f>
        <v>COUNT: 1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tabSelected="1" topLeftCell="C7" workbookViewId="0">
      <selection activeCell="J17" sqref="J17"/>
    </sheetView>
  </sheetViews>
  <sheetFormatPr defaultRowHeight="15" x14ac:dyDescent="0.25"/>
  <cols>
    <col min="3" max="3" width="29.5703125" customWidth="1"/>
    <col min="4" max="4" width="15.7109375" customWidth="1"/>
  </cols>
  <sheetData>
    <row r="2" spans="2:4" x14ac:dyDescent="0.25">
      <c r="B2" t="s">
        <v>0</v>
      </c>
      <c r="C2" t="s">
        <v>123</v>
      </c>
      <c r="D2" t="s">
        <v>124</v>
      </c>
    </row>
    <row r="3" spans="2:4" x14ac:dyDescent="0.25">
      <c r="B3">
        <v>1</v>
      </c>
      <c r="C3" t="s">
        <v>54</v>
      </c>
    </row>
    <row r="4" spans="2:4" x14ac:dyDescent="0.25">
      <c r="B4">
        <v>2</v>
      </c>
      <c r="C4" t="s">
        <v>55</v>
      </c>
    </row>
    <row r="5" spans="2:4" x14ac:dyDescent="0.25">
      <c r="B5">
        <v>3</v>
      </c>
      <c r="C5" t="s">
        <v>56</v>
      </c>
    </row>
    <row r="6" spans="2:4" x14ac:dyDescent="0.25">
      <c r="B6">
        <v>4</v>
      </c>
      <c r="C6" t="s">
        <v>57</v>
      </c>
    </row>
    <row r="7" spans="2:4" x14ac:dyDescent="0.25">
      <c r="B7">
        <v>5</v>
      </c>
      <c r="C7" t="s">
        <v>58</v>
      </c>
    </row>
    <row r="8" spans="2:4" x14ac:dyDescent="0.25">
      <c r="B8">
        <v>6</v>
      </c>
      <c r="C8" t="s">
        <v>59</v>
      </c>
    </row>
    <row r="9" spans="2:4" x14ac:dyDescent="0.25">
      <c r="B9">
        <v>7</v>
      </c>
      <c r="C9" t="s">
        <v>60</v>
      </c>
    </row>
    <row r="10" spans="2:4" x14ac:dyDescent="0.25">
      <c r="B10">
        <v>8</v>
      </c>
      <c r="C10" t="s">
        <v>61</v>
      </c>
    </row>
    <row r="11" spans="2:4" x14ac:dyDescent="0.25">
      <c r="B11">
        <v>9</v>
      </c>
      <c r="C11" t="s">
        <v>62</v>
      </c>
    </row>
    <row r="12" spans="2:4" x14ac:dyDescent="0.25">
      <c r="B12">
        <v>10</v>
      </c>
      <c r="C12" t="s">
        <v>63</v>
      </c>
    </row>
    <row r="13" spans="2:4" x14ac:dyDescent="0.25">
      <c r="B13">
        <v>11</v>
      </c>
      <c r="C13" t="s">
        <v>64</v>
      </c>
    </row>
    <row r="14" spans="2:4" x14ac:dyDescent="0.25">
      <c r="B14">
        <v>12</v>
      </c>
      <c r="C14" t="s">
        <v>65</v>
      </c>
    </row>
    <row r="15" spans="2:4" x14ac:dyDescent="0.25">
      <c r="B15">
        <v>13</v>
      </c>
      <c r="C15" t="s">
        <v>66</v>
      </c>
    </row>
    <row r="16" spans="2:4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3" x14ac:dyDescent="0.25">
      <c r="B33">
        <v>31</v>
      </c>
      <c r="C33" t="s">
        <v>84</v>
      </c>
    </row>
    <row r="34" spans="2:3" x14ac:dyDescent="0.25">
      <c r="B34">
        <v>32</v>
      </c>
      <c r="C34" t="s">
        <v>85</v>
      </c>
    </row>
    <row r="35" spans="2:3" x14ac:dyDescent="0.25">
      <c r="B35">
        <v>33</v>
      </c>
      <c r="C35" t="s">
        <v>86</v>
      </c>
    </row>
    <row r="36" spans="2:3" x14ac:dyDescent="0.25">
      <c r="B36">
        <v>34</v>
      </c>
      <c r="C36" t="s">
        <v>87</v>
      </c>
    </row>
    <row r="37" spans="2:3" x14ac:dyDescent="0.25">
      <c r="B37">
        <v>35</v>
      </c>
      <c r="C37" t="s">
        <v>88</v>
      </c>
    </row>
    <row r="38" spans="2:3" x14ac:dyDescent="0.25">
      <c r="B38">
        <v>36</v>
      </c>
      <c r="C38" t="s">
        <v>89</v>
      </c>
    </row>
    <row r="39" spans="2:3" x14ac:dyDescent="0.25">
      <c r="B39">
        <v>37</v>
      </c>
      <c r="C39" t="s">
        <v>90</v>
      </c>
    </row>
    <row r="40" spans="2:3" x14ac:dyDescent="0.25">
      <c r="B40">
        <v>38</v>
      </c>
      <c r="C40" t="s">
        <v>91</v>
      </c>
    </row>
    <row r="41" spans="2:3" x14ac:dyDescent="0.25">
      <c r="B41">
        <v>39</v>
      </c>
      <c r="C41" t="s">
        <v>92</v>
      </c>
    </row>
    <row r="42" spans="2:3" x14ac:dyDescent="0.25">
      <c r="B42">
        <v>40</v>
      </c>
      <c r="C42" t="s">
        <v>93</v>
      </c>
    </row>
    <row r="43" spans="2:3" x14ac:dyDescent="0.25">
      <c r="B43">
        <v>41</v>
      </c>
      <c r="C43" t="s">
        <v>94</v>
      </c>
    </row>
    <row r="44" spans="2:3" x14ac:dyDescent="0.25">
      <c r="B44">
        <v>42</v>
      </c>
      <c r="C44" t="s">
        <v>95</v>
      </c>
    </row>
    <row r="45" spans="2:3" x14ac:dyDescent="0.25">
      <c r="B45">
        <v>43</v>
      </c>
      <c r="C45" t="s">
        <v>96</v>
      </c>
    </row>
    <row r="46" spans="2:3" x14ac:dyDescent="0.25">
      <c r="B46">
        <v>44</v>
      </c>
      <c r="C46" t="s">
        <v>97</v>
      </c>
    </row>
    <row r="47" spans="2:3" x14ac:dyDescent="0.25">
      <c r="B47">
        <v>45</v>
      </c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26" t="s">
        <v>8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26" t="s">
        <v>6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9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30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45787</v>
      </c>
      <c r="C3" s="3">
        <f ca="1">TODAY()</f>
        <v>45787</v>
      </c>
      <c r="D3" s="3">
        <f ca="1">TODAY()</f>
        <v>45787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45787</v>
      </c>
      <c r="C4" s="3">
        <f ca="1">TODAY()-1</f>
        <v>45786</v>
      </c>
      <c r="D4" s="3">
        <f ca="1">TODAY()-1</f>
        <v>45786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45787</v>
      </c>
      <c r="C5" s="3">
        <f ca="1">TODAY()-WEEKDAY(TODAY(),1)+1</f>
        <v>45781</v>
      </c>
      <c r="D5" s="3">
        <f ca="1">TODAY()-WEEKDAY(TODAY(),1)+7</f>
        <v>45787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45787</v>
      </c>
      <c r="C6" s="3">
        <f ca="1">TODAY()-WEEKDAY(TODAY(),1)-6</f>
        <v>45774</v>
      </c>
      <c r="D6" s="3">
        <f ca="1">TODAY()-WEEKDAY(TODAY(),1)</f>
        <v>45780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45787</v>
      </c>
      <c r="C7" s="3">
        <f ca="1">EOMONTH(TODAY(),-1)+1</f>
        <v>45778</v>
      </c>
      <c r="D7" s="3">
        <f ca="1">EOMONTH(TODAY(),0)</f>
        <v>45808</v>
      </c>
      <c r="E7" t="s">
        <v>25</v>
      </c>
      <c r="F7">
        <f ca="1">_TBL_DATES[[#This Row],[END_DATE]]- _TBL_DATES[[#This Row],[START_DATE]]+ 1</f>
        <v>31</v>
      </c>
    </row>
    <row r="8" spans="2:6" x14ac:dyDescent="0.25">
      <c r="B8" s="2">
        <f t="shared" ca="1" si="0"/>
        <v>45787</v>
      </c>
      <c r="C8" s="3">
        <f ca="1">EOMONTH(TODAY(),-2)+1</f>
        <v>45748</v>
      </c>
      <c r="D8" s="3">
        <f ca="1">EOMONTH(TODAY(),-1)</f>
        <v>45777</v>
      </c>
      <c r="E8" t="s">
        <v>26</v>
      </c>
      <c r="F8">
        <f ca="1">_TBL_DATES[[#This Row],[END_DATE]]- _TBL_DATES[[#This Row],[START_DATE]]+ 1</f>
        <v>30</v>
      </c>
    </row>
    <row r="9" spans="2:6" x14ac:dyDescent="0.25">
      <c r="B9" s="2">
        <f t="shared" ca="1" si="0"/>
        <v>45787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45787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INVENTORY</vt:lpstr>
      <vt:lpstr>MAIN_PRODUCT</vt:lpstr>
      <vt:lpstr>LAPTOP MOVEMENTS</vt:lpstr>
      <vt:lpstr>CATALOG</vt:lpstr>
      <vt:lpstr>FREEBIES SET</vt:lpstr>
      <vt:lpstr>CATALOG_ADD_ONS</vt:lpstr>
      <vt:lpstr>ADD ONS SET</vt:lpstr>
      <vt:lpstr>ADD ONS</vt:lpstr>
      <vt:lpstr>INVENTORY BRAND</vt:lpstr>
      <vt:lpstr>INVENTORY TYPE</vt:lpstr>
      <vt:lpstr>SPECS</vt:lpstr>
      <vt:lpstr>VARIANT</vt:lpstr>
      <vt:lpstr>DATE</vt:lpstr>
      <vt:lpstr>_NAMES_ADD_ONS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2025-05-10T09:29:09Z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