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\\main-server\__users__\__management__\real_enterprise\office 1\"/>
    </mc:Choice>
  </mc:AlternateContent>
  <xr:revisionPtr revIDLastSave="0" documentId="13_ncr:1_{8E413BDC-A960-4D71-985A-17AC03B17CDA}" xr6:coauthVersionLast="36" xr6:coauthVersionMax="36" xr10:uidLastSave="{00000000-0000-0000-0000-000000000000}"/>
  <bookViews>
    <workbookView xWindow="0" yWindow="0" windowWidth="19200" windowHeight="8955" activeTab="5" xr2:uid="{00000000-000D-0000-FFFF-FFFF00000000}"/>
  </bookViews>
  <sheets>
    <sheet name="REQUIREMENTS" sheetId="1" r:id="rId1"/>
    <sheet name="TEMPLATE" sheetId="2" r:id="rId2"/>
    <sheet name="May 2" sheetId="4" state="hidden" r:id="rId3"/>
    <sheet name="May 1" sheetId="5" state="hidden" r:id="rId4"/>
    <sheet name="April 30, 2025" sheetId="6" state="hidden" r:id="rId5"/>
    <sheet name="04-29-25" sheetId="7" r:id="rId6"/>
    <sheet name="04272025" sheetId="8" state="hidden" r:id="rId7"/>
  </sheets>
  <calcPr calcId="191029"/>
  <extLst>
    <ext uri="GoogleSheetsCustomDataVersion2">
      <go:sheetsCustomData xmlns:go="http://customooxmlschemas.google.com/" r:id="rId12" roundtripDataChecksum="+TeVZtl68LeuX6qt5MSExS1yg6vjS7k9/tbVSjEvVDE="/>
    </ext>
  </extLst>
</workbook>
</file>

<file path=xl/calcChain.xml><?xml version="1.0" encoding="utf-8"?>
<calcChain xmlns="http://schemas.openxmlformats.org/spreadsheetml/2006/main">
  <c r="E54" i="8" l="1"/>
  <c r="D54" i="8"/>
  <c r="D55" i="8" s="1"/>
  <c r="H39" i="8"/>
  <c r="E36" i="8"/>
  <c r="D36" i="8"/>
  <c r="D37" i="8" s="1"/>
  <c r="H29" i="8"/>
  <c r="H19" i="8"/>
  <c r="H47" i="8" s="1"/>
  <c r="E19" i="8"/>
  <c r="D19" i="8"/>
  <c r="H46" i="8" s="1"/>
  <c r="E54" i="7"/>
  <c r="D54" i="7"/>
  <c r="D55" i="7" s="1"/>
  <c r="H46" i="7"/>
  <c r="H45" i="7"/>
  <c r="H39" i="7"/>
  <c r="E36" i="7"/>
  <c r="D37" i="7" s="1"/>
  <c r="D36" i="7"/>
  <c r="H29" i="7"/>
  <c r="D20" i="7"/>
  <c r="H19" i="7"/>
  <c r="H47" i="7" s="1"/>
  <c r="E19" i="7"/>
  <c r="D19" i="7"/>
  <c r="E54" i="6"/>
  <c r="D55" i="6" s="1"/>
  <c r="D54" i="6"/>
  <c r="H47" i="6"/>
  <c r="H46" i="6"/>
  <c r="H45" i="6"/>
  <c r="H49" i="6" s="1"/>
  <c r="H39" i="6"/>
  <c r="D37" i="6"/>
  <c r="E36" i="6"/>
  <c r="D36" i="6"/>
  <c r="H29" i="6"/>
  <c r="D20" i="6"/>
  <c r="H43" i="6" s="1"/>
  <c r="H19" i="6"/>
  <c r="E19" i="6"/>
  <c r="D19" i="6"/>
  <c r="D64" i="5"/>
  <c r="E63" i="5"/>
  <c r="D63" i="5"/>
  <c r="B61" i="5"/>
  <c r="H46" i="5"/>
  <c r="E43" i="5"/>
  <c r="D43" i="5"/>
  <c r="D44" i="5" s="1"/>
  <c r="H50" i="5" s="1"/>
  <c r="B41" i="5"/>
  <c r="H36" i="5"/>
  <c r="D27" i="5"/>
  <c r="H26" i="5"/>
  <c r="H54" i="5" s="1"/>
  <c r="E26" i="5"/>
  <c r="D26" i="5"/>
  <c r="H53" i="5" s="1"/>
  <c r="B24" i="5"/>
  <c r="D55" i="4"/>
  <c r="E54" i="4"/>
  <c r="D54" i="4"/>
  <c r="B52" i="4"/>
  <c r="H45" i="4"/>
  <c r="H39" i="4"/>
  <c r="E36" i="4"/>
  <c r="D37" i="4" s="1"/>
  <c r="D36" i="4"/>
  <c r="B34" i="4"/>
  <c r="H29" i="4"/>
  <c r="D20" i="4"/>
  <c r="H43" i="4" s="1"/>
  <c r="H19" i="4"/>
  <c r="H47" i="4" s="1"/>
  <c r="E19" i="4"/>
  <c r="D19" i="4"/>
  <c r="H46" i="4" s="1"/>
  <c r="H49" i="4" s="1"/>
  <c r="B17" i="4"/>
  <c r="H42" i="4" s="1"/>
  <c r="E54" i="2"/>
  <c r="D54" i="2"/>
  <c r="D55" i="2" s="1"/>
  <c r="B52" i="2"/>
  <c r="H37" i="2"/>
  <c r="E36" i="2"/>
  <c r="D36" i="2"/>
  <c r="H43" i="2" s="1"/>
  <c r="B34" i="2"/>
  <c r="H40" i="2" s="1"/>
  <c r="H29" i="2"/>
  <c r="H19" i="2"/>
  <c r="H45" i="2" s="1"/>
  <c r="E19" i="2"/>
  <c r="D19" i="2"/>
  <c r="D20" i="2" s="1"/>
  <c r="B17" i="2"/>
  <c r="H44" i="2" l="1"/>
  <c r="H43" i="7"/>
  <c r="H41" i="2"/>
  <c r="H47" i="2"/>
  <c r="H49" i="7"/>
  <c r="H52" i="5"/>
  <c r="H56" i="5" s="1"/>
  <c r="H45" i="8"/>
  <c r="H49" i="8" s="1"/>
  <c r="D20" i="8"/>
  <c r="H43" i="8" s="1"/>
  <c r="D37" i="2"/>
</calcChain>
</file>

<file path=xl/sharedStrings.xml><?xml version="1.0" encoding="utf-8"?>
<sst xmlns="http://schemas.openxmlformats.org/spreadsheetml/2006/main" count="731" uniqueCount="405">
  <si>
    <t>ID</t>
  </si>
  <si>
    <t>NAME</t>
  </si>
  <si>
    <t>0001</t>
  </si>
  <si>
    <t>Laptop Promo Chrome OS</t>
  </si>
  <si>
    <t>0002</t>
  </si>
  <si>
    <t>Dell Regular 4/16</t>
  </si>
  <si>
    <t>0003</t>
  </si>
  <si>
    <t>HP Regular 4/16</t>
  </si>
  <si>
    <t>0004</t>
  </si>
  <si>
    <t xml:space="preserve">Lenovo Regular 4/16 </t>
  </si>
  <si>
    <t>0005</t>
  </si>
  <si>
    <t xml:space="preserve">Acer Regular 4/16 </t>
  </si>
  <si>
    <t>0006</t>
  </si>
  <si>
    <t>Asus Regular 4/16</t>
  </si>
  <si>
    <t>0007</t>
  </si>
  <si>
    <t>Dell Regular 4/32</t>
  </si>
  <si>
    <t>0008</t>
  </si>
  <si>
    <t>Hp Regular 4/32</t>
  </si>
  <si>
    <t>0009</t>
  </si>
  <si>
    <t>Lenovo Regular 4/32</t>
  </si>
  <si>
    <t xml:space="preserve">  </t>
  </si>
  <si>
    <t>0010</t>
  </si>
  <si>
    <t>Acer Regular 4/32</t>
  </si>
  <si>
    <t>0011</t>
  </si>
  <si>
    <t>Asus Regular  4/32</t>
  </si>
  <si>
    <t>0012</t>
  </si>
  <si>
    <t>Hp Touchscreen 4/16</t>
  </si>
  <si>
    <t>0013</t>
  </si>
  <si>
    <t>Lenovo Touchscreen 4/16</t>
  </si>
  <si>
    <t>0014</t>
  </si>
  <si>
    <t>Computer Basic Set and Laptop</t>
  </si>
  <si>
    <t>0015</t>
  </si>
  <si>
    <t>Acer 14 inches 2/16</t>
  </si>
  <si>
    <t>0016</t>
  </si>
  <si>
    <t>Hp 14 inches 4/16</t>
  </si>
  <si>
    <t>0017</t>
  </si>
  <si>
    <t xml:space="preserve">Lenovo 14 inches 4/16 </t>
  </si>
  <si>
    <t>0018</t>
  </si>
  <si>
    <t>Asus 14 inches 4/16</t>
  </si>
  <si>
    <t>0019</t>
  </si>
  <si>
    <t>Acer 14 inches 4/16</t>
  </si>
  <si>
    <t>0020</t>
  </si>
  <si>
    <t>Lenovo 2in1 Touch and Flip 4/16</t>
  </si>
  <si>
    <t>0021</t>
  </si>
  <si>
    <t>Acer 2in1 Touch and Flip 4/16</t>
  </si>
  <si>
    <t>0022</t>
  </si>
  <si>
    <t>Dell 2in1 Touch and Flip 4/32</t>
  </si>
  <si>
    <t>0023</t>
  </si>
  <si>
    <t>HP 2in1 Touch and Flip 4/32</t>
  </si>
  <si>
    <t>0024</t>
  </si>
  <si>
    <t>Lenovo 2in1 Touch and Flip 4/32</t>
  </si>
  <si>
    <t>0025</t>
  </si>
  <si>
    <t xml:space="preserve">Asus 2in1 Touch and Flip 4/32 </t>
  </si>
  <si>
    <t>0026</t>
  </si>
  <si>
    <t>Acer 2in1 Touch and Flip</t>
  </si>
  <si>
    <t>0027</t>
  </si>
  <si>
    <t xml:space="preserve">Fujitsu Arrowtab </t>
  </si>
  <si>
    <t>0028</t>
  </si>
  <si>
    <t xml:space="preserve">AVGO </t>
  </si>
  <si>
    <t>0029</t>
  </si>
  <si>
    <t xml:space="preserve">Dell i3 4th Gen </t>
  </si>
  <si>
    <t>0030</t>
  </si>
  <si>
    <t xml:space="preserve">Hp i3 4th Gen </t>
  </si>
  <si>
    <t>0031</t>
  </si>
  <si>
    <t xml:space="preserve">Lenovo i3 4th Gen </t>
  </si>
  <si>
    <t>0032</t>
  </si>
  <si>
    <t xml:space="preserve">NEC i5 8th Gen </t>
  </si>
  <si>
    <t>0033</t>
  </si>
  <si>
    <t xml:space="preserve">Computer i5 4th Gen </t>
  </si>
  <si>
    <t>0034</t>
  </si>
  <si>
    <t>Mid-Gaming Computer Set</t>
  </si>
  <si>
    <t>0035</t>
  </si>
  <si>
    <t>Kids Tablet</t>
  </si>
  <si>
    <t>0036</t>
  </si>
  <si>
    <t>Doogee Tablet</t>
  </si>
  <si>
    <t>0037</t>
  </si>
  <si>
    <t xml:space="preserve">Lenovo M8 Tablet </t>
  </si>
  <si>
    <t>0038</t>
  </si>
  <si>
    <t xml:space="preserve">Canon TS207 </t>
  </si>
  <si>
    <t>0039</t>
  </si>
  <si>
    <t>Canon MG2570s</t>
  </si>
  <si>
    <t>0040</t>
  </si>
  <si>
    <t>Canon MG3070s</t>
  </si>
  <si>
    <t>0041</t>
  </si>
  <si>
    <t xml:space="preserve">Canon G2010 3in1 </t>
  </si>
  <si>
    <t>0042</t>
  </si>
  <si>
    <t>Epson L121</t>
  </si>
  <si>
    <t>0043</t>
  </si>
  <si>
    <t>Sampin 19 inches TV</t>
  </si>
  <si>
    <t>0044</t>
  </si>
  <si>
    <t>KTS 32 inches TV</t>
  </si>
  <si>
    <t>0045</t>
  </si>
  <si>
    <t>Coby 32 inches Smart TV</t>
  </si>
  <si>
    <t>0046</t>
  </si>
  <si>
    <t>Coby 45 inches Smart TV</t>
  </si>
  <si>
    <t>0047</t>
  </si>
  <si>
    <t xml:space="preserve">Brodu 1739 Speaker </t>
  </si>
  <si>
    <t>0048</t>
  </si>
  <si>
    <t xml:space="preserve">Brodu 1989 Speaker </t>
  </si>
  <si>
    <t>0049</t>
  </si>
  <si>
    <t>0050</t>
  </si>
  <si>
    <t>0051</t>
  </si>
  <si>
    <t>Brodu 1990 Speaker</t>
  </si>
  <si>
    <t>0052</t>
  </si>
  <si>
    <t xml:space="preserve">BK-8803 Speaker </t>
  </si>
  <si>
    <t>0053</t>
  </si>
  <si>
    <t>Bk-88338 Speaker</t>
  </si>
  <si>
    <t>0054</t>
  </si>
  <si>
    <t>Bk-1202 Speaker</t>
  </si>
  <si>
    <t>0055</t>
  </si>
  <si>
    <t>PS4</t>
  </si>
  <si>
    <t>0056</t>
  </si>
  <si>
    <t>PS5</t>
  </si>
  <si>
    <t>0057</t>
  </si>
  <si>
    <t>Nintendo Switch Oled</t>
  </si>
  <si>
    <t>0058</t>
  </si>
  <si>
    <t>AVR</t>
  </si>
  <si>
    <t>0059</t>
  </si>
  <si>
    <t>Coolpad</t>
  </si>
  <si>
    <t>0060</t>
  </si>
  <si>
    <t xml:space="preserve">SD Card </t>
  </si>
  <si>
    <t>0061</t>
  </si>
  <si>
    <t>Tripod</t>
  </si>
  <si>
    <t>0062</t>
  </si>
  <si>
    <t>Powerbank</t>
  </si>
  <si>
    <t>0063</t>
  </si>
  <si>
    <t>Samsung Earphone</t>
  </si>
  <si>
    <t>0064</t>
  </si>
  <si>
    <t>Sony Headphones</t>
  </si>
  <si>
    <t>0065</t>
  </si>
  <si>
    <t xml:space="preserve">Phone Stand </t>
  </si>
  <si>
    <t>0066</t>
  </si>
  <si>
    <t>WiFi Dongle</t>
  </si>
  <si>
    <t>0067</t>
  </si>
  <si>
    <t xml:space="preserve">Bluetooth Speaker </t>
  </si>
  <si>
    <t>0068</t>
  </si>
  <si>
    <t>Laptop Bag</t>
  </si>
  <si>
    <t>0069</t>
  </si>
  <si>
    <t>Mousepad</t>
  </si>
  <si>
    <t>0070</t>
  </si>
  <si>
    <t>RGB Mouse</t>
  </si>
  <si>
    <t>0071</t>
  </si>
  <si>
    <t xml:space="preserve">Keyboard Brush </t>
  </si>
  <si>
    <t>0072</t>
  </si>
  <si>
    <t>Laptop Stand</t>
  </si>
  <si>
    <t>0073</t>
  </si>
  <si>
    <t xml:space="preserve">B Keyboard and Mouse </t>
  </si>
  <si>
    <t>0074</t>
  </si>
  <si>
    <t xml:space="preserve">Webcam </t>
  </si>
  <si>
    <t>0075</t>
  </si>
  <si>
    <t xml:space="preserve">Laptop Table </t>
  </si>
  <si>
    <t>0076</t>
  </si>
  <si>
    <t xml:space="preserve">Computer Table </t>
  </si>
  <si>
    <t>0077</t>
  </si>
  <si>
    <t>P47 Heaphone</t>
  </si>
  <si>
    <t>0078</t>
  </si>
  <si>
    <t xml:space="preserve">Wired Speaker </t>
  </si>
  <si>
    <t>0079</t>
  </si>
  <si>
    <t>BIT1 Laptop</t>
  </si>
  <si>
    <t>0080</t>
  </si>
  <si>
    <t>Laptop and Phone</t>
  </si>
  <si>
    <t>0081</t>
  </si>
  <si>
    <t>Laptop 4/16 and Canon TS207</t>
  </si>
  <si>
    <t>0082</t>
  </si>
  <si>
    <t>Laptop Touchscreen 4/16 and Canon TS207</t>
  </si>
  <si>
    <t>0083</t>
  </si>
  <si>
    <t>Laptop 4/32 and Canon TS207</t>
  </si>
  <si>
    <t>0084</t>
  </si>
  <si>
    <t xml:space="preserve">Laptop Touchscreen 4/32 and Canon TS207 </t>
  </si>
  <si>
    <t>0085</t>
  </si>
  <si>
    <t>Hp 14 inches 4/16 and Canon TS207</t>
  </si>
  <si>
    <t>0086</t>
  </si>
  <si>
    <t>Dell 2in1 Touch and Flip 4/32 and Canon TS207</t>
  </si>
  <si>
    <t>0087</t>
  </si>
  <si>
    <t xml:space="preserve">HP 2in1 Touch and Flip 4/32 and Canon TS207 </t>
  </si>
  <si>
    <t>0088</t>
  </si>
  <si>
    <t>i-Series Laptop and Canon TS207</t>
  </si>
  <si>
    <t>0089</t>
  </si>
  <si>
    <t>Computer Basic Set and Canon TS207</t>
  </si>
  <si>
    <t>0090</t>
  </si>
  <si>
    <t>Laptop 4/16 and Canon MG2570s</t>
  </si>
  <si>
    <t>0091</t>
  </si>
  <si>
    <t>Laptop Touchscreen 4/16 and Canon MG2570s</t>
  </si>
  <si>
    <t>0092</t>
  </si>
  <si>
    <t>Laptop 4/32 and Canon MG2570s</t>
  </si>
  <si>
    <t>0093</t>
  </si>
  <si>
    <t>Laptop Touchscreen 4/32 and Canon MG2570s</t>
  </si>
  <si>
    <t>0094</t>
  </si>
  <si>
    <t>Hp 14 inches 4/16 and Canon Mg2570s</t>
  </si>
  <si>
    <t>0095</t>
  </si>
  <si>
    <t>Dell 2in1 Touch and Flip 4/32 and Canon MG2570s</t>
  </si>
  <si>
    <t>0096</t>
  </si>
  <si>
    <t>HP 2in1 Touch and Flip 4/32 and Canon MG2570s</t>
  </si>
  <si>
    <t>0097</t>
  </si>
  <si>
    <t>i-Series Laptop and Canon MG2570s</t>
  </si>
  <si>
    <t>0098</t>
  </si>
  <si>
    <t>Computer Basic Set and Canon MG2570s</t>
  </si>
  <si>
    <t>0099</t>
  </si>
  <si>
    <t>Laptop 4/16 and Canon MG3070s</t>
  </si>
  <si>
    <t>0100</t>
  </si>
  <si>
    <t>Laptop Touchscreen 4/16 and Canon MG3070s</t>
  </si>
  <si>
    <t>0101</t>
  </si>
  <si>
    <t>Laptop 4/32 and Canon MG3070s</t>
  </si>
  <si>
    <t>0102</t>
  </si>
  <si>
    <t>Laptop Touchscreen 4/32 and Canon MG3070s</t>
  </si>
  <si>
    <t>0103</t>
  </si>
  <si>
    <t>Hp 14 inches 4/16 and Canon MG3070s</t>
  </si>
  <si>
    <t>0104</t>
  </si>
  <si>
    <t>Dell 2in1 Touch and Flip 4/32 and Canon MG3070s</t>
  </si>
  <si>
    <t>0105</t>
  </si>
  <si>
    <t>HP 2in1 Touch and Flip 4/32 and Canon MG3070s</t>
  </si>
  <si>
    <t>0106</t>
  </si>
  <si>
    <t>i-Series Laptop and Canon MG3070s</t>
  </si>
  <si>
    <t>0107</t>
  </si>
  <si>
    <t>Computer Basic Set and Canon MG3070s</t>
  </si>
  <si>
    <t>0108</t>
  </si>
  <si>
    <t xml:space="preserve">Laptop 4/16 and Canon G2010 3in1 </t>
  </si>
  <si>
    <t>0109</t>
  </si>
  <si>
    <t>Laptop Touchscreen 4/16 and Canon G2010 3in1</t>
  </si>
  <si>
    <t>0110</t>
  </si>
  <si>
    <t>Laptop 4/32 and Canon G2010 3in1</t>
  </si>
  <si>
    <t>0111</t>
  </si>
  <si>
    <t>Laptop Touchscreen 4/32 and Canon G2010 3in1</t>
  </si>
  <si>
    <t>0112</t>
  </si>
  <si>
    <t>Hp 14 inches 4/16 and Canon G2010 3in1</t>
  </si>
  <si>
    <t>0113</t>
  </si>
  <si>
    <t>Dell 2in1 Touch and Flip 4/32 and Canon G2010 3in1</t>
  </si>
  <si>
    <t>0114</t>
  </si>
  <si>
    <t>HP 2in1 Touch and Flip 4/32 and Canon G2010 3in1</t>
  </si>
  <si>
    <t>0115</t>
  </si>
  <si>
    <t>i-Series Laptop and Canon G2010 3in1</t>
  </si>
  <si>
    <t>0116</t>
  </si>
  <si>
    <t>Computer Basic Set and Canon G2010 3in1</t>
  </si>
  <si>
    <t>0117</t>
  </si>
  <si>
    <t>Laptop 4/16 and Epson L121</t>
  </si>
  <si>
    <t>0118</t>
  </si>
  <si>
    <t>Laptop Touchscreen 4/16 and Epson L121</t>
  </si>
  <si>
    <t>0119</t>
  </si>
  <si>
    <t>Laptop 4/32 and Epson L121</t>
  </si>
  <si>
    <t>0120</t>
  </si>
  <si>
    <t>Laptop Touchscreen 4/32 and Epson L121</t>
  </si>
  <si>
    <t>0121</t>
  </si>
  <si>
    <t>Hp 14 inches 4/16 and Epson L121</t>
  </si>
  <si>
    <t>0122</t>
  </si>
  <si>
    <t>Dell 2in1 Touch and Flip 4/32 and Epson L121</t>
  </si>
  <si>
    <t>0123</t>
  </si>
  <si>
    <t>HP 2in1 Touch and Flip 4/32 and Epson L121</t>
  </si>
  <si>
    <t>0124</t>
  </si>
  <si>
    <t>i-Series Laptop and Epson L121</t>
  </si>
  <si>
    <t>0125</t>
  </si>
  <si>
    <t>Computer Basic Set and Epson L121</t>
  </si>
  <si>
    <t>0126</t>
  </si>
  <si>
    <t>Negosyo Bundle Laptop Regular 4/16 Epson L121</t>
  </si>
  <si>
    <t>`</t>
  </si>
  <si>
    <t>0127</t>
  </si>
  <si>
    <t>Negosyo Bundle Laptop Regular 4/32 Epson L121</t>
  </si>
  <si>
    <t>0128</t>
  </si>
  <si>
    <t>Negosyo Bundle Laptop Regular 4/16 Canon G2010</t>
  </si>
  <si>
    <t>0129</t>
  </si>
  <si>
    <t>Negosyo Bundle Laptop Regular 4/32 Canon G2010</t>
  </si>
  <si>
    <t>0130</t>
  </si>
  <si>
    <t>Negosyo Bundle without Laptop Epson L121</t>
  </si>
  <si>
    <t>0131</t>
  </si>
  <si>
    <t>Negosyo Bundle without Laptop Canon G2010</t>
  </si>
  <si>
    <t>0132</t>
  </si>
  <si>
    <t>MnM Laptop Regular 4/16 with Helmet</t>
  </si>
  <si>
    <t>0133</t>
  </si>
  <si>
    <t>MnM Laptop Regular 4/16 with Action Camera</t>
  </si>
  <si>
    <t>0134</t>
  </si>
  <si>
    <t>MnM Laptop Regular4/16 with Cherry Mobile</t>
  </si>
  <si>
    <t>0135</t>
  </si>
  <si>
    <t>MnM Laptop Touchscreen 4/16 with Helmet</t>
  </si>
  <si>
    <t>0136</t>
  </si>
  <si>
    <t>MnM Laptop Touchscreen 4/16 with Action Camera</t>
  </si>
  <si>
    <t>0137</t>
  </si>
  <si>
    <t>MnM Laptop  Touchscreen 4/16 with Cherry Mobile</t>
  </si>
  <si>
    <t>0138</t>
  </si>
  <si>
    <t>MnM Laptop HP14 4/16 with Helmet</t>
  </si>
  <si>
    <t>0139</t>
  </si>
  <si>
    <t>MnM Laptop HP14 4/16 with Action Camera</t>
  </si>
  <si>
    <t>0140</t>
  </si>
  <si>
    <t>MnM Laptop HP14 4/16 with Cherry Mobile</t>
  </si>
  <si>
    <t>0141</t>
  </si>
  <si>
    <t>MnM Touch and Flip 4/32 with Helmet</t>
  </si>
  <si>
    <t>0142</t>
  </si>
  <si>
    <t>MnM Touch and Flip 4/32 with Action Camera</t>
  </si>
  <si>
    <t>0143</t>
  </si>
  <si>
    <t>MnM Touch and Flip 4/32 with Cherry Mobile</t>
  </si>
  <si>
    <t>0144</t>
  </si>
  <si>
    <t>B1T3 Laptop Regular 4/16 and Canon TS207s</t>
  </si>
  <si>
    <t>0145</t>
  </si>
  <si>
    <t>B1T3 Laptop Regular 4/32 and Canon TS207s</t>
  </si>
  <si>
    <t>0146</t>
  </si>
  <si>
    <t>B1T3 Laptop Regular 4/16 and Canon MG2570s</t>
  </si>
  <si>
    <t>0147</t>
  </si>
  <si>
    <t>B1T3 Laptop Regular 4/32 and Canon MG2570s</t>
  </si>
  <si>
    <t>0148</t>
  </si>
  <si>
    <t>B1T3 Laptop Regular 4/16 and Canon MG3070s</t>
  </si>
  <si>
    <t>0149</t>
  </si>
  <si>
    <t>0150</t>
  </si>
  <si>
    <t>Regular Change to Touchscreen 4/16</t>
  </si>
  <si>
    <t>0151</t>
  </si>
  <si>
    <t>B1T3 HP 14' and Epson L121</t>
  </si>
  <si>
    <t>0152</t>
  </si>
  <si>
    <t>B1T3 HP 14' and Cann G2010</t>
  </si>
  <si>
    <t>0153</t>
  </si>
  <si>
    <t>B1T3 Laptop Regular 4/32 and Canon MG3070s</t>
  </si>
  <si>
    <t>0154</t>
  </si>
  <si>
    <t>B1T3 Laptop Regular 4/32 and Canon G2010</t>
  </si>
  <si>
    <t>0155</t>
  </si>
  <si>
    <t>Negosyo Bundle Touchscreen</t>
  </si>
  <si>
    <t>0156</t>
  </si>
  <si>
    <t>Printer Repair</t>
  </si>
  <si>
    <t>0157</t>
  </si>
  <si>
    <t>Bypass Tablet</t>
  </si>
  <si>
    <t>0158</t>
  </si>
  <si>
    <t>Natirang Money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</si>
  <si>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</si>
  <si>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</si>
  <si>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</si>
  <si>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</si>
  <si>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</si>
  <si>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</si>
  <si>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</si>
  <si>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</si>
  <si>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</si>
  <si>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</si>
  <si>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</si>
  <si>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</si>
  <si>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DAILY SALES REPORT</t>
  </si>
  <si>
    <t>DATE: May 1, 2025</t>
  </si>
  <si>
    <t>WALK IN</t>
  </si>
  <si>
    <t>EXPENSES</t>
  </si>
  <si>
    <t>QTY</t>
  </si>
  <si>
    <t>PRODUCT</t>
  </si>
  <si>
    <t>CASH</t>
  </si>
  <si>
    <t>GCASH/BANK</t>
  </si>
  <si>
    <t>PARTICULARS</t>
  </si>
  <si>
    <t>AMOUNT</t>
  </si>
  <si>
    <t xml:space="preserve">TOTAL:  </t>
  </si>
  <si>
    <t xml:space="preserve">GRAND TOTAL: </t>
  </si>
  <si>
    <t>QUOTA</t>
  </si>
  <si>
    <t>LALAMOVE REMIT</t>
  </si>
  <si>
    <t>DEPARTMENT</t>
  </si>
  <si>
    <t>COMMISION</t>
  </si>
  <si>
    <t>ITEM</t>
  </si>
  <si>
    <t>COMMISSION</t>
  </si>
  <si>
    <t>LBC</t>
  </si>
  <si>
    <t>DP</t>
  </si>
  <si>
    <t>Receivables</t>
  </si>
  <si>
    <t>TOTAL NUMBER OF LAPTOP SOLD</t>
  </si>
  <si>
    <t>TOTAL SALES (Walk In + Lalamove + LBC)</t>
  </si>
  <si>
    <t>LALAMOVE REMIT CASH</t>
  </si>
  <si>
    <t xml:space="preserve">WALK IN REMIT CASH </t>
  </si>
  <si>
    <t>TOTAL REMIT CASH</t>
  </si>
  <si>
    <t>Zyra Mae Abad</t>
  </si>
  <si>
    <t>Real Enterprise HR Manager</t>
  </si>
  <si>
    <t>Real A. Proceso</t>
  </si>
  <si>
    <t>Real Enterprise Owner</t>
  </si>
  <si>
    <t xml:space="preserve">SF lalamove </t>
  </si>
  <si>
    <t>Gas</t>
  </si>
  <si>
    <t xml:space="preserve"> LBC and ballpen</t>
  </si>
  <si>
    <t>parcel</t>
  </si>
  <si>
    <t>Moderators</t>
  </si>
  <si>
    <t>M,F,D</t>
  </si>
  <si>
    <t xml:space="preserve">Bypass Tablet 30% </t>
  </si>
  <si>
    <t>Bypass Tablet Kuya JM</t>
  </si>
  <si>
    <t xml:space="preserve">Lalamove Sf </t>
  </si>
  <si>
    <t>rder</t>
  </si>
  <si>
    <t>MODERATORS</t>
  </si>
  <si>
    <t>M,F,J</t>
  </si>
  <si>
    <t>WALK INS</t>
  </si>
  <si>
    <t xml:space="preserve">1pc Online 32gb </t>
  </si>
  <si>
    <t xml:space="preserve">28 units </t>
  </si>
  <si>
    <t>DATE: April 30, 2025</t>
  </si>
  <si>
    <t>Packing Tape</t>
  </si>
  <si>
    <t>Madam Zyra</t>
  </si>
  <si>
    <t>7 units</t>
  </si>
  <si>
    <t>DATE: April 29, 2025</t>
  </si>
  <si>
    <t xml:space="preserve">LBC </t>
  </si>
  <si>
    <t>JNT</t>
  </si>
  <si>
    <t>Parcel</t>
  </si>
  <si>
    <t>5pcs</t>
  </si>
  <si>
    <t>2 ACT,3P</t>
  </si>
  <si>
    <t xml:space="preserve">5pcs </t>
  </si>
  <si>
    <t xml:space="preserve"> </t>
  </si>
  <si>
    <t>DATE: April 27, 2025</t>
  </si>
  <si>
    <t>NEC Versapro 8/128</t>
  </si>
  <si>
    <t>DELL 3120 Regular 4 / 32</t>
  </si>
  <si>
    <t>B1T1 Laptop 4/32 and Canon G2010 Printer</t>
  </si>
  <si>
    <t>Bubblewrap</t>
  </si>
  <si>
    <t>Format</t>
  </si>
  <si>
    <t>Missy</t>
  </si>
  <si>
    <t xml:space="preserve">   </t>
  </si>
  <si>
    <t>Activation</t>
  </si>
  <si>
    <t>HP 2 in 1 Touch &amp; Flip 4/32</t>
  </si>
  <si>
    <t>Computer Set and 3in1 Printer</t>
  </si>
  <si>
    <t>Computer Set and Canon G2010 Printer</t>
  </si>
  <si>
    <t>Negosyo Bundle 4/16 and Canon G2010 Printer</t>
  </si>
  <si>
    <t>cash</t>
  </si>
  <si>
    <t>Laptop 4/32</t>
  </si>
  <si>
    <t>Myra</t>
  </si>
  <si>
    <t>11 units</t>
  </si>
  <si>
    <t>HP 14 inches 4/16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</si>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</sst>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₱ ]#,##0.00"/>
    <numFmt numFmtId="165" formatCode="mmmm\ d\,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Arial Black"/>
    </font>
    <font>
      <b/>
      <sz val="16"/>
      <color theme="1"/>
      <name val="Arial Black"/>
    </font>
    <font>
      <b/>
      <sz val="12"/>
      <color theme="1"/>
      <name val="Arial"/>
    </font>
    <font>
      <b/>
      <sz val="12"/>
      <color theme="1"/>
      <name val="Arial Black"/>
    </font>
    <font>
      <b/>
      <sz val="11"/>
      <color theme="1"/>
      <name val="Arial Black"/>
    </font>
    <font>
      <b/>
      <sz val="10"/>
      <color theme="1"/>
      <name val="Arial Black"/>
    </font>
    <font>
      <sz val="1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i/>
      <sz val="11"/>
      <color theme="1"/>
      <name val="Calibri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2" fillId="0" borderId="0" xfId="0" applyFont="1" applyAlignment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3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/>
    <xf numFmtId="164" fontId="1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/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1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9" fillId="0" borderId="4" xfId="0" applyFont="1" applyBorder="1"/>
    <xf numFmtId="164" fontId="1" fillId="0" borderId="5" xfId="0" applyNumberFormat="1" applyFont="1" applyBorder="1" applyAlignment="1">
      <alignment horizontal="center"/>
    </xf>
    <xf numFmtId="0" fontId="9" fillId="0" borderId="6" xfId="0" applyFont="1" applyBorder="1"/>
    <xf numFmtId="0" fontId="1" fillId="0" borderId="0" xfId="0" applyFont="1"/>
    <xf numFmtId="165" fontId="2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11" fillId="0" borderId="0" xfId="0" applyFont="1"/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1" fillId="0" borderId="0" xfId="0" applyNumberFormat="1" applyFont="1" applyAlignment="1">
      <alignment horizontal="right"/>
    </xf>
    <xf numFmtId="3" fontId="15" fillId="4" borderId="0" xfId="0" applyNumberFormat="1" applyFont="1" applyFill="1" applyAlignment="1"/>
    <xf numFmtId="0" fontId="2" fillId="4" borderId="0" xfId="0" applyFont="1" applyFill="1"/>
    <xf numFmtId="3" fontId="16" fillId="4" borderId="11" xfId="0" applyNumberFormat="1" applyFont="1" applyFill="1" applyBorder="1" applyAlignment="1"/>
    <xf numFmtId="0" fontId="16" fillId="4" borderId="0" xfId="0" applyFont="1" applyFill="1" applyAlignment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0" fillId="0" borderId="9" xfId="0" applyFont="1" applyBorder="1"/>
    <xf numFmtId="0" fontId="12" fillId="0" borderId="10" xfId="0" applyFont="1" applyBorder="1" applyAlignment="1">
      <alignment horizontal="center"/>
    </xf>
    <xf numFmtId="0" fontId="10" fillId="0" borderId="10" xfId="0" applyFont="1" applyBorder="1"/>
    <xf numFmtId="0" fontId="13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12" fillId="0" borderId="0" xfId="0" applyFont="1" applyAlignment="1">
      <alignment horizontal="center"/>
    </xf>
  </cellXfs>
  <cellStyles count="1">
    <cellStyle name="Normal" xfId="0" builtinId="0"/>
  </cellStyles>
  <dxfs count="129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43">
    <tableStyle name="REQUIREMENTS-style" pivot="0" count="3" xr9:uid="{00000000-0011-0000-FFFF-FFFF00000000}">
      <tableStyleElement type="headerRow" dxfId="128"/>
      <tableStyleElement type="firstRowStripe" dxfId="127"/>
      <tableStyleElement type="secondRowStripe" dxfId="126"/>
    </tableStyle>
    <tableStyle name="TEMPLATE-style" pivot="0" count="3" xr9:uid="{00000000-0011-0000-FFFF-FFFF01000000}">
      <tableStyleElement type="headerRow" dxfId="125"/>
      <tableStyleElement type="firstRowStripe" dxfId="124"/>
      <tableStyleElement type="secondRowStripe" dxfId="123"/>
    </tableStyle>
    <tableStyle name="TEMPLATE-style 2" pivot="0" count="3" xr9:uid="{00000000-0011-0000-FFFF-FFFF02000000}">
      <tableStyleElement type="headerRow" dxfId="122"/>
      <tableStyleElement type="firstRowStripe" dxfId="121"/>
      <tableStyleElement type="secondRowStripe" dxfId="120"/>
    </tableStyle>
    <tableStyle name="TEMPLATE-style 3" pivot="0" count="3" xr9:uid="{00000000-0011-0000-FFFF-FFFF03000000}">
      <tableStyleElement type="headerRow" dxfId="119"/>
      <tableStyleElement type="firstRowStripe" dxfId="118"/>
      <tableStyleElement type="secondRowStripe" dxfId="117"/>
    </tableStyle>
    <tableStyle name="TEMPLATE-style 4" pivot="0" count="3" xr9:uid="{00000000-0011-0000-FFFF-FFFF04000000}">
      <tableStyleElement type="headerRow" dxfId="116"/>
      <tableStyleElement type="firstRowStripe" dxfId="115"/>
      <tableStyleElement type="secondRowStripe" dxfId="114"/>
    </tableStyle>
    <tableStyle name="TEMPLATE-style 5" pivot="0" count="3" xr9:uid="{00000000-0011-0000-FFFF-FFFF05000000}">
      <tableStyleElement type="headerRow" dxfId="113"/>
      <tableStyleElement type="firstRowStripe" dxfId="112"/>
      <tableStyleElement type="secondRowStripe" dxfId="111"/>
    </tableStyle>
    <tableStyle name="TEMPLATE-style 6" pivot="0" count="3" xr9:uid="{00000000-0011-0000-FFFF-FFFF06000000}">
      <tableStyleElement type="headerRow" dxfId="110"/>
      <tableStyleElement type="firstRowStripe" dxfId="109"/>
      <tableStyleElement type="secondRowStripe" dxfId="108"/>
    </tableStyle>
    <tableStyle name="Copy of TEMPLATE-style" pivot="0" count="3" xr9:uid="{00000000-0011-0000-FFFF-FFFF07000000}">
      <tableStyleElement type="headerRow" dxfId="107"/>
      <tableStyleElement type="firstRowStripe" dxfId="106"/>
      <tableStyleElement type="secondRowStripe" dxfId="105"/>
    </tableStyle>
    <tableStyle name="Copy of TEMPLATE-style 2" pivot="0" count="3" xr9:uid="{00000000-0011-0000-FFFF-FFFF08000000}">
      <tableStyleElement type="headerRow" dxfId="104"/>
      <tableStyleElement type="firstRowStripe" dxfId="103"/>
      <tableStyleElement type="secondRowStripe" dxfId="102"/>
    </tableStyle>
    <tableStyle name="Copy of TEMPLATE-style 3" pivot="0" count="3" xr9:uid="{00000000-0011-0000-FFFF-FFFF09000000}">
      <tableStyleElement type="headerRow" dxfId="101"/>
      <tableStyleElement type="firstRowStripe" dxfId="100"/>
      <tableStyleElement type="secondRowStripe" dxfId="99"/>
    </tableStyle>
    <tableStyle name="Copy of TEMPLATE-style 4" pivot="0" count="3" xr9:uid="{00000000-0011-0000-FFFF-FFFF0A000000}">
      <tableStyleElement type="headerRow" dxfId="98"/>
      <tableStyleElement type="firstRowStripe" dxfId="97"/>
      <tableStyleElement type="secondRowStripe" dxfId="96"/>
    </tableStyle>
    <tableStyle name="Copy of TEMPLATE-style 5" pivot="0" count="3" xr9:uid="{00000000-0011-0000-FFFF-FFFF0B000000}">
      <tableStyleElement type="headerRow" dxfId="95"/>
      <tableStyleElement type="firstRowStripe" dxfId="94"/>
      <tableStyleElement type="secondRowStripe" dxfId="93"/>
    </tableStyle>
    <tableStyle name="Copy of TEMPLATE-style 6" pivot="0" count="3" xr9:uid="{00000000-0011-0000-FFFF-FFFF0C000000}">
      <tableStyleElement type="headerRow" dxfId="92"/>
      <tableStyleElement type="firstRowStripe" dxfId="91"/>
      <tableStyleElement type="secondRowStripe" dxfId="90"/>
    </tableStyle>
    <tableStyle name="May 2-style" pivot="0" count="3" xr9:uid="{00000000-0011-0000-FFFF-FFFF0D000000}">
      <tableStyleElement type="headerRow" dxfId="89"/>
      <tableStyleElement type="firstRowStripe" dxfId="88"/>
      <tableStyleElement type="secondRowStripe" dxfId="87"/>
    </tableStyle>
    <tableStyle name="May 2-style 2" pivot="0" count="3" xr9:uid="{00000000-0011-0000-FFFF-FFFF0E000000}">
      <tableStyleElement type="headerRow" dxfId="86"/>
      <tableStyleElement type="firstRowStripe" dxfId="85"/>
      <tableStyleElement type="secondRowStripe" dxfId="84"/>
    </tableStyle>
    <tableStyle name="May 2-style 3" pivot="0" count="3" xr9:uid="{00000000-0011-0000-FFFF-FFFF0F000000}">
      <tableStyleElement type="headerRow" dxfId="83"/>
      <tableStyleElement type="firstRowStripe" dxfId="82"/>
      <tableStyleElement type="secondRowStripe" dxfId="81"/>
    </tableStyle>
    <tableStyle name="May 2-style 4" pivot="0" count="3" xr9:uid="{00000000-0011-0000-FFFF-FFFF10000000}">
      <tableStyleElement type="headerRow" dxfId="80"/>
      <tableStyleElement type="firstRowStripe" dxfId="79"/>
      <tableStyleElement type="secondRowStripe" dxfId="78"/>
    </tableStyle>
    <tableStyle name="May 2-style 5" pivot="0" count="3" xr9:uid="{00000000-0011-0000-FFFF-FFFF11000000}">
      <tableStyleElement type="headerRow" dxfId="77"/>
      <tableStyleElement type="firstRowStripe" dxfId="76"/>
      <tableStyleElement type="secondRowStripe" dxfId="75"/>
    </tableStyle>
    <tableStyle name="May 2-style 6" pivot="0" count="3" xr9:uid="{00000000-0011-0000-FFFF-FFFF12000000}">
      <tableStyleElement type="headerRow" dxfId="74"/>
      <tableStyleElement type="firstRowStripe" dxfId="73"/>
      <tableStyleElement type="secondRowStripe" dxfId="72"/>
    </tableStyle>
    <tableStyle name="May 1-style" pivot="0" count="3" xr9:uid="{00000000-0011-0000-FFFF-FFFF13000000}">
      <tableStyleElement type="headerRow" dxfId="71"/>
      <tableStyleElement type="firstRowStripe" dxfId="70"/>
      <tableStyleElement type="secondRowStripe" dxfId="69"/>
    </tableStyle>
    <tableStyle name="May 1-style 2" pivot="0" count="3" xr9:uid="{00000000-0011-0000-FFFF-FFFF14000000}">
      <tableStyleElement type="headerRow" dxfId="68"/>
      <tableStyleElement type="firstRowStripe" dxfId="67"/>
      <tableStyleElement type="secondRowStripe" dxfId="66"/>
    </tableStyle>
    <tableStyle name="May 1-style 3" pivot="0" count="3" xr9:uid="{00000000-0011-0000-FFFF-FFFF15000000}">
      <tableStyleElement type="headerRow" dxfId="65"/>
      <tableStyleElement type="firstRowStripe" dxfId="64"/>
      <tableStyleElement type="secondRowStripe" dxfId="63"/>
    </tableStyle>
    <tableStyle name="May 1-style 4" pivot="0" count="3" xr9:uid="{00000000-0011-0000-FFFF-FFFF16000000}">
      <tableStyleElement type="headerRow" dxfId="62"/>
      <tableStyleElement type="firstRowStripe" dxfId="61"/>
      <tableStyleElement type="secondRowStripe" dxfId="60"/>
    </tableStyle>
    <tableStyle name="May 1-style 5" pivot="0" count="3" xr9:uid="{00000000-0011-0000-FFFF-FFFF17000000}">
      <tableStyleElement type="headerRow" dxfId="59"/>
      <tableStyleElement type="firstRowStripe" dxfId="58"/>
      <tableStyleElement type="secondRowStripe" dxfId="57"/>
    </tableStyle>
    <tableStyle name="May 1-style 6" pivot="0" count="3" xr9:uid="{00000000-0011-0000-FFFF-FFFF18000000}">
      <tableStyleElement type="headerRow" dxfId="56"/>
      <tableStyleElement type="firstRowStripe" dxfId="55"/>
      <tableStyleElement type="secondRowStripe" dxfId="54"/>
    </tableStyle>
    <tableStyle name="April 30, 2025-style" pivot="0" count="3" xr9:uid="{00000000-0011-0000-FFFF-FFFF19000000}">
      <tableStyleElement type="headerRow" dxfId="53"/>
      <tableStyleElement type="firstRowStripe" dxfId="52"/>
      <tableStyleElement type="secondRowStripe" dxfId="51"/>
    </tableStyle>
    <tableStyle name="April 30, 2025-style 2" pivot="0" count="3" xr9:uid="{00000000-0011-0000-FFFF-FFFF1A000000}">
      <tableStyleElement type="headerRow" dxfId="50"/>
      <tableStyleElement type="firstRowStripe" dxfId="49"/>
      <tableStyleElement type="secondRowStripe" dxfId="48"/>
    </tableStyle>
    <tableStyle name="April 30, 2025-style 3" pivot="0" count="3" xr9:uid="{00000000-0011-0000-FFFF-FFFF1B000000}">
      <tableStyleElement type="headerRow" dxfId="47"/>
      <tableStyleElement type="firstRowStripe" dxfId="46"/>
      <tableStyleElement type="secondRowStripe" dxfId="45"/>
    </tableStyle>
    <tableStyle name="April 30, 2025-style 4" pivot="0" count="3" xr9:uid="{00000000-0011-0000-FFFF-FFFF1C000000}">
      <tableStyleElement type="headerRow" dxfId="44"/>
      <tableStyleElement type="firstRowStripe" dxfId="43"/>
      <tableStyleElement type="secondRowStripe" dxfId="42"/>
    </tableStyle>
    <tableStyle name="April 30, 2025-style 5" pivot="0" count="3" xr9:uid="{00000000-0011-0000-FFFF-FFFF1D000000}">
      <tableStyleElement type="headerRow" dxfId="41"/>
      <tableStyleElement type="firstRowStripe" dxfId="40"/>
      <tableStyleElement type="secondRowStripe" dxfId="39"/>
    </tableStyle>
    <tableStyle name="April 30, 2025-style 6" pivot="0" count="3" xr9:uid="{00000000-0011-0000-FFFF-FFFF1E000000}">
      <tableStyleElement type="headerRow" dxfId="38"/>
      <tableStyleElement type="firstRowStripe" dxfId="37"/>
      <tableStyleElement type="secondRowStripe" dxfId="36"/>
    </tableStyle>
    <tableStyle name="04-29-25-style" pivot="0" count="3" xr9:uid="{00000000-0011-0000-FFFF-FFFF1F000000}">
      <tableStyleElement type="headerRow" dxfId="35"/>
      <tableStyleElement type="firstRowStripe" dxfId="34"/>
      <tableStyleElement type="secondRowStripe" dxfId="33"/>
    </tableStyle>
    <tableStyle name="04-29-25-style 2" pivot="0" count="3" xr9:uid="{00000000-0011-0000-FFFF-FFFF20000000}">
      <tableStyleElement type="headerRow" dxfId="32"/>
      <tableStyleElement type="firstRowStripe" dxfId="31"/>
      <tableStyleElement type="secondRowStripe" dxfId="30"/>
    </tableStyle>
    <tableStyle name="04-29-25-style 3" pivot="0" count="3" xr9:uid="{00000000-0011-0000-FFFF-FFFF21000000}">
      <tableStyleElement type="headerRow" dxfId="29"/>
      <tableStyleElement type="firstRowStripe" dxfId="28"/>
      <tableStyleElement type="secondRowStripe" dxfId="27"/>
    </tableStyle>
    <tableStyle name="04-29-25-style 4" pivot="0" count="3" xr9:uid="{00000000-0011-0000-FFFF-FFFF22000000}">
      <tableStyleElement type="headerRow" dxfId="26"/>
      <tableStyleElement type="firstRowStripe" dxfId="25"/>
      <tableStyleElement type="secondRowStripe" dxfId="24"/>
    </tableStyle>
    <tableStyle name="04-29-25-style 5" pivot="0" count="3" xr9:uid="{00000000-0011-0000-FFFF-FFFF23000000}">
      <tableStyleElement type="headerRow" dxfId="23"/>
      <tableStyleElement type="firstRowStripe" dxfId="22"/>
      <tableStyleElement type="secondRowStripe" dxfId="21"/>
    </tableStyle>
    <tableStyle name="04-29-25-style 6" pivot="0" count="3" xr9:uid="{00000000-0011-0000-FFFF-FFFF24000000}">
      <tableStyleElement type="headerRow" dxfId="20"/>
      <tableStyleElement type="firstRowStripe" dxfId="19"/>
      <tableStyleElement type="secondRowStripe" dxfId="18"/>
    </tableStyle>
    <tableStyle name="04272025-style" pivot="0" count="3" xr9:uid="{00000000-0011-0000-FFFF-FFFF25000000}">
      <tableStyleElement type="headerRow" dxfId="17"/>
      <tableStyleElement type="firstRowStripe" dxfId="16"/>
      <tableStyleElement type="secondRowStripe" dxfId="15"/>
    </tableStyle>
    <tableStyle name="04272025-style 2" pivot="0" count="3" xr9:uid="{00000000-0011-0000-FFFF-FFFF26000000}">
      <tableStyleElement type="headerRow" dxfId="14"/>
      <tableStyleElement type="firstRowStripe" dxfId="13"/>
      <tableStyleElement type="secondRowStripe" dxfId="12"/>
    </tableStyle>
    <tableStyle name="04272025-style 3" pivot="0" count="3" xr9:uid="{00000000-0011-0000-FFFF-FFFF27000000}">
      <tableStyleElement type="headerRow" dxfId="11"/>
      <tableStyleElement type="firstRowStripe" dxfId="10"/>
      <tableStyleElement type="secondRowStripe" dxfId="9"/>
    </tableStyle>
    <tableStyle name="04272025-style 4" pivot="0" count="3" xr9:uid="{00000000-0011-0000-FFFF-FFFF28000000}">
      <tableStyleElement type="headerRow" dxfId="8"/>
      <tableStyleElement type="firstRowStripe" dxfId="7"/>
      <tableStyleElement type="secondRowStripe" dxfId="6"/>
    </tableStyle>
    <tableStyle name="04272025-style 5" pivot="0" count="3" xr9:uid="{00000000-0011-0000-FFFF-FFFF29000000}">
      <tableStyleElement type="headerRow" dxfId="5"/>
      <tableStyleElement type="firstRowStripe" dxfId="4"/>
      <tableStyleElement type="secondRowStripe" dxfId="3"/>
    </tableStyle>
    <tableStyle name="04272025-style 6" pivot="0" count="3" xr9:uid="{00000000-0011-0000-FFFF-FFFF2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71">
  <tableColumns count="2">
    <tableColumn id="1" xr3:uid="{00000000-0010-0000-0000-000001000000}" name="ID"/>
    <tableColumn id="2" xr3:uid="{00000000-0010-0000-0000-000002000000}" name="NAME"/>
  </tableColumns>
  <tableStyleInfo name="REQUIREMENT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G23:I27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May 2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B24:E34">
  <tableColumns count="4">
    <tableColumn id="1" xr3:uid="{00000000-0010-0000-1000-000001000000}" name="QTY"/>
    <tableColumn id="2" xr3:uid="{00000000-0010-0000-1000-000002000000}" name="PRODUCT"/>
    <tableColumn id="3" xr3:uid="{00000000-0010-0000-1000-000003000000}" name="CASH"/>
    <tableColumn id="4" xr3:uid="{00000000-0010-0000-1000-000004000000}" name="GCASH/BANK"/>
  </tableColumns>
  <tableStyleInfo name="May 2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33:H37">
  <tableColumns count="2">
    <tableColumn id="1" xr3:uid="{00000000-0010-0000-1100-000001000000}" name="ITEM"/>
    <tableColumn id="2" xr3:uid="{00000000-0010-0000-1100-000002000000}" name="COMMISSION"/>
  </tableColumns>
  <tableStyleInfo name="May 2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B42:E52">
  <tableColumns count="4">
    <tableColumn id="1" xr3:uid="{00000000-0010-0000-1200-000001000000}" name="QTY"/>
    <tableColumn id="2" xr3:uid="{00000000-0010-0000-1200-000002000000}" name="PRODUCT"/>
    <tableColumn id="3" xr3:uid="{00000000-0010-0000-1200-000003000000}" name="DP"/>
    <tableColumn id="4" xr3:uid="{00000000-0010-0000-1200-000004000000}" name="Receivables"/>
  </tableColumns>
  <tableStyleInfo name="May 2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B7:E24">
  <tableColumns count="4">
    <tableColumn id="1" xr3:uid="{00000000-0010-0000-1300-000001000000}" name="QTY"/>
    <tableColumn id="2" xr3:uid="{00000000-0010-0000-1300-000002000000}" name="PRODUCT"/>
    <tableColumn id="3" xr3:uid="{00000000-0010-0000-1300-000003000000}" name="CASH"/>
    <tableColumn id="4" xr3:uid="{00000000-0010-0000-1300-000004000000}" name="GCASH/BANK"/>
  </tableColumns>
  <tableStyleInfo name="May 1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7:H24">
  <tableColumns count="2">
    <tableColumn id="1" xr3:uid="{00000000-0010-0000-1400-000001000000}" name="PARTICULARS"/>
    <tableColumn id="2" xr3:uid="{00000000-0010-0000-1400-000002000000}" name="AMOUNT"/>
  </tableColumns>
  <tableStyleInfo name="May 1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G30:I34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May 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31:E41">
  <tableColumns count="4">
    <tableColumn id="1" xr3:uid="{00000000-0010-0000-1600-000001000000}" name="QTY"/>
    <tableColumn id="2" xr3:uid="{00000000-0010-0000-1600-000002000000}" name="PRODUCT"/>
    <tableColumn id="3" xr3:uid="{00000000-0010-0000-1600-000003000000}" name="CASH"/>
    <tableColumn id="4" xr3:uid="{00000000-0010-0000-1600-000004000000}" name="GCASH/BANK"/>
  </tableColumns>
  <tableStyleInfo name="May 1-style 4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G40:H44">
  <tableColumns count="2">
    <tableColumn id="1" xr3:uid="{00000000-0010-0000-1700-000001000000}" name="ITEM"/>
    <tableColumn id="2" xr3:uid="{00000000-0010-0000-1700-000002000000}" name="COMMISSION"/>
  </tableColumns>
  <tableStyleInfo name="May 1-style 5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B49:E61">
  <tableColumns count="4">
    <tableColumn id="1" xr3:uid="{00000000-0010-0000-1800-000001000000}" name="QTY"/>
    <tableColumn id="2" xr3:uid="{00000000-0010-0000-1800-000002000000}" name="PRODUCT"/>
    <tableColumn id="3" xr3:uid="{00000000-0010-0000-1800-000003000000}" name="DP"/>
    <tableColumn id="4" xr3:uid="{00000000-0010-0000-1800-000004000000}" name="Receivables"/>
  </tableColumns>
  <tableStyleInfo name="May 1-style 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7:E17">
  <tableColumns count="4">
    <tableColumn id="1" xr3:uid="{00000000-0010-0000-0100-000001000000}" name="QTY"/>
    <tableColumn id="2" xr3:uid="{00000000-0010-0000-0100-000002000000}" name="PRODUCT"/>
    <tableColumn id="3" xr3:uid="{00000000-0010-0000-0100-000003000000}" name="CASH"/>
    <tableColumn id="4" xr3:uid="{00000000-0010-0000-0100-000004000000}" name="GCASH/BANK"/>
  </tableColumns>
  <tableStyleInfo name="TEMPLATE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B7:E17">
  <tableColumns count="4">
    <tableColumn id="1" xr3:uid="{00000000-0010-0000-1900-000001000000}" name="QTY"/>
    <tableColumn id="2" xr3:uid="{00000000-0010-0000-1900-000002000000}" name="PRODUCT"/>
    <tableColumn id="3" xr3:uid="{00000000-0010-0000-1900-000003000000}" name="CASH"/>
    <tableColumn id="4" xr3:uid="{00000000-0010-0000-1900-000004000000}" name="GCASH/BANK"/>
  </tableColumns>
  <tableStyleInfo name="April 30, 2025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G7:H17">
  <tableColumns count="2">
    <tableColumn id="1" xr3:uid="{00000000-0010-0000-1A00-000001000000}" name="PARTICULARS"/>
    <tableColumn id="2" xr3:uid="{00000000-0010-0000-1A00-000002000000}" name="AMOUNT"/>
  </tableColumns>
  <tableStyleInfo name="April 30, 2025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23:H27">
  <tableColumns count="2">
    <tableColumn id="1" xr3:uid="{00000000-0010-0000-1B00-000001000000}" name="DEPARTMENT"/>
    <tableColumn id="2" xr3:uid="{00000000-0010-0000-1B00-000002000000}" name="AMOUNT"/>
  </tableColumns>
  <tableStyleInfo name="April 30, 2025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B24:E34">
  <tableColumns count="4">
    <tableColumn id="1" xr3:uid="{00000000-0010-0000-1C00-000001000000}" name="QTY"/>
    <tableColumn id="2" xr3:uid="{00000000-0010-0000-1C00-000002000000}" name="PRODUCT"/>
    <tableColumn id="3" xr3:uid="{00000000-0010-0000-1C00-000003000000}" name="CASH"/>
    <tableColumn id="4" xr3:uid="{00000000-0010-0000-1C00-000004000000}" name="GCASH/BANK"/>
  </tableColumns>
  <tableStyleInfo name="April 30, 2025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G33:H37">
  <tableColumns count="2">
    <tableColumn id="1" xr3:uid="{00000000-0010-0000-1D00-000001000000}" name="ITEM"/>
    <tableColumn id="2" xr3:uid="{00000000-0010-0000-1D00-000002000000}" name="COMMISSION"/>
  </tableColumns>
  <tableStyleInfo name="April 30, 2025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B42:E52">
  <tableColumns count="4">
    <tableColumn id="1" xr3:uid="{00000000-0010-0000-1E00-000001000000}" name="QTY"/>
    <tableColumn id="2" xr3:uid="{00000000-0010-0000-1E00-000002000000}" name="PRODUCT"/>
    <tableColumn id="3" xr3:uid="{00000000-0010-0000-1E00-000003000000}" name="DP"/>
    <tableColumn id="4" xr3:uid="{00000000-0010-0000-1E00-000004000000}" name="Receivables"/>
  </tableColumns>
  <tableStyleInfo name="April 30, 2025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B7:E17">
  <tableColumns count="4">
    <tableColumn id="1" xr3:uid="{00000000-0010-0000-1F00-000001000000}" name="QTY"/>
    <tableColumn id="2" xr3:uid="{00000000-0010-0000-1F00-000002000000}" name="PRODUCT"/>
    <tableColumn id="3" xr3:uid="{00000000-0010-0000-1F00-000003000000}" name="CASH"/>
    <tableColumn id="4" xr3:uid="{00000000-0010-0000-1F00-000004000000}" name="GCASH/BANK"/>
  </tableColumns>
  <tableStyleInfo name="04-29-25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G7:H17">
  <tableColumns count="2">
    <tableColumn id="1" xr3:uid="{00000000-0010-0000-2000-000001000000}" name="PARTICULARS"/>
    <tableColumn id="2" xr3:uid="{00000000-0010-0000-2000-000002000000}" name="AMOUNT"/>
  </tableColumns>
  <tableStyleInfo name="04-29-25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G23:H27">
  <tableColumns count="2">
    <tableColumn id="1" xr3:uid="{00000000-0010-0000-2100-000001000000}" name="DEPARTMENT"/>
    <tableColumn id="2" xr3:uid="{00000000-0010-0000-2100-000002000000}" name="AMOUNT"/>
  </tableColumns>
  <tableStyleInfo name="04-29-25-style 3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B24:E34">
  <tableColumns count="4">
    <tableColumn id="1" xr3:uid="{00000000-0010-0000-2200-000001000000}" name="QTY"/>
    <tableColumn id="2" xr3:uid="{00000000-0010-0000-2200-000002000000}" name="PRODUCT"/>
    <tableColumn id="3" xr3:uid="{00000000-0010-0000-2200-000003000000}" name="CASH"/>
    <tableColumn id="4" xr3:uid="{00000000-0010-0000-2200-000004000000}" name="GCASH/BANK"/>
  </tableColumns>
  <tableStyleInfo name="04-29-25-style 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7:H17">
  <tableColumns count="2">
    <tableColumn id="1" xr3:uid="{00000000-0010-0000-0200-000001000000}" name="PARTICULARS"/>
    <tableColumn id="2" xr3:uid="{00000000-0010-0000-0200-000002000000}" name="AMOUNT"/>
  </tableColumns>
  <tableStyleInfo name="TEMPLATE-style 2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33:H37">
  <tableColumns count="2">
    <tableColumn id="1" xr3:uid="{00000000-0010-0000-2300-000001000000}" name="ITEM"/>
    <tableColumn id="2" xr3:uid="{00000000-0010-0000-2300-000002000000}" name="COMMISSION"/>
  </tableColumns>
  <tableStyleInfo name="04-29-25-style 5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B42:E52">
  <tableColumns count="4">
    <tableColumn id="1" xr3:uid="{00000000-0010-0000-2400-000001000000}" name="QTY"/>
    <tableColumn id="2" xr3:uid="{00000000-0010-0000-2400-000002000000}" name="PRODUCT"/>
    <tableColumn id="3" xr3:uid="{00000000-0010-0000-2400-000003000000}" name="DP"/>
    <tableColumn id="4" xr3:uid="{00000000-0010-0000-2400-000004000000}" name="Receivables"/>
  </tableColumns>
  <tableStyleInfo name="04-29-25-style 6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B7:E17">
  <tableColumns count="4">
    <tableColumn id="1" xr3:uid="{00000000-0010-0000-2500-000001000000}" name="QTY"/>
    <tableColumn id="2" xr3:uid="{00000000-0010-0000-2500-000002000000}" name="PRODUCT"/>
    <tableColumn id="3" xr3:uid="{00000000-0010-0000-2500-000003000000}" name="CASH"/>
    <tableColumn id="4" xr3:uid="{00000000-0010-0000-2500-000004000000}" name="GCASH/BANK"/>
  </tableColumns>
  <tableStyleInfo name="04272025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G7:H17">
  <tableColumns count="2">
    <tableColumn id="1" xr3:uid="{00000000-0010-0000-2600-000001000000}" name="PARTICULARS"/>
    <tableColumn id="2" xr3:uid="{00000000-0010-0000-2600-000002000000}" name="AMOUNT"/>
  </tableColumns>
  <tableStyleInfo name="04272025-style 2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G23:H27">
  <tableColumns count="2">
    <tableColumn id="1" xr3:uid="{00000000-0010-0000-2700-000001000000}" name="DEPARTMENT"/>
    <tableColumn id="2" xr3:uid="{00000000-0010-0000-2700-000002000000}" name="AMOUNT"/>
  </tableColumns>
  <tableStyleInfo name="04272025-style 3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B24:E34">
  <tableColumns count="4">
    <tableColumn id="1" xr3:uid="{00000000-0010-0000-2800-000001000000}" name="QTY"/>
    <tableColumn id="2" xr3:uid="{00000000-0010-0000-2800-000002000000}" name="PRODUCT"/>
    <tableColumn id="3" xr3:uid="{00000000-0010-0000-2800-000003000000}" name="CASH"/>
    <tableColumn id="4" xr3:uid="{00000000-0010-0000-2800-000004000000}" name="GCASH/BANK"/>
  </tableColumns>
  <tableStyleInfo name="04272025-style 4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G33:I37" headerRowCount="0">
  <tableColumns count="3">
    <tableColumn id="1" xr3:uid="{00000000-0010-0000-2900-000001000000}" name="Column1"/>
    <tableColumn id="2" xr3:uid="{00000000-0010-0000-2900-000002000000}" name="Column2"/>
    <tableColumn id="3" xr3:uid="{00000000-0010-0000-2900-000003000000}" name="Column3"/>
  </tableColumns>
  <tableStyleInfo name="04272025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B42:E52">
  <tableColumns count="4">
    <tableColumn id="1" xr3:uid="{00000000-0010-0000-2A00-000001000000}" name="QTY"/>
    <tableColumn id="2" xr3:uid="{00000000-0010-0000-2A00-000002000000}" name="PRODUCT"/>
    <tableColumn id="3" xr3:uid="{00000000-0010-0000-2A00-000003000000}" name="DP"/>
    <tableColumn id="4" xr3:uid="{00000000-0010-0000-2A00-000004000000}" name="Receivables"/>
  </tableColumns>
  <tableStyleInfo name="0427202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23:H27">
  <tableColumns count="2">
    <tableColumn id="1" xr3:uid="{00000000-0010-0000-0300-000001000000}" name="DEPARTMENT"/>
    <tableColumn id="2" xr3:uid="{00000000-0010-0000-0300-000002000000}" name="AMOUNT"/>
  </tableColumns>
  <tableStyleInfo name="TEMPLATE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4:E34">
  <tableColumns count="4">
    <tableColumn id="1" xr3:uid="{00000000-0010-0000-0400-000001000000}" name="QTY"/>
    <tableColumn id="2" xr3:uid="{00000000-0010-0000-0400-000002000000}" name="PRODUCT"/>
    <tableColumn id="3" xr3:uid="{00000000-0010-0000-0400-000003000000}" name="CASH"/>
    <tableColumn id="4" xr3:uid="{00000000-0010-0000-0400-000004000000}" name="GCASH/BANK"/>
  </tableColumns>
  <tableStyleInfo name="TEMPLATE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33:H35">
  <tableColumns count="2">
    <tableColumn id="1" xr3:uid="{00000000-0010-0000-0500-000001000000}" name="ITEM"/>
    <tableColumn id="2" xr3:uid="{00000000-0010-0000-0500-000002000000}" name="COMMISSION"/>
  </tableColumns>
  <tableStyleInfo name="TEMPLATE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2:E52">
  <tableColumns count="4">
    <tableColumn id="1" xr3:uid="{00000000-0010-0000-0600-000001000000}" name="QTY"/>
    <tableColumn id="2" xr3:uid="{00000000-0010-0000-0600-000002000000}" name="PRODUCT"/>
    <tableColumn id="3" xr3:uid="{00000000-0010-0000-0600-000003000000}" name="DP"/>
    <tableColumn id="4" xr3:uid="{00000000-0010-0000-0600-000004000000}" name="Receivables"/>
  </tableColumns>
  <tableStyleInfo name="TEMPLATE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7:E17">
  <tableColumns count="4">
    <tableColumn id="1" xr3:uid="{00000000-0010-0000-0D00-000001000000}" name="QTY"/>
    <tableColumn id="2" xr3:uid="{00000000-0010-0000-0D00-000002000000}" name="PRODUCT"/>
    <tableColumn id="3" xr3:uid="{00000000-0010-0000-0D00-000003000000}" name="CASH"/>
    <tableColumn id="4" xr3:uid="{00000000-0010-0000-0D00-000004000000}" name="GCASH/BANK"/>
  </tableColumns>
  <tableStyleInfo name="May 2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7:H17">
  <tableColumns count="2">
    <tableColumn id="1" xr3:uid="{00000000-0010-0000-0E00-000001000000}" name="PARTICULARS"/>
    <tableColumn id="2" xr3:uid="{00000000-0010-0000-0E00-000002000000}" name="AMOUNT"/>
  </tableColumns>
  <tableStyleInfo name="May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3"/>
  <sheetViews>
    <sheetView zoomScale="75" workbookViewId="0"/>
  </sheetViews>
  <sheetFormatPr defaultColWidth="14.42578125" defaultRowHeight="15" customHeight="1"/>
  <cols>
    <col min="1" max="1" width="6" customWidth="1"/>
    <col min="2" max="2" width="44.140625" customWidth="1"/>
    <col min="3" max="26" width="8.7109375" customWidth="1"/>
  </cols>
  <sheetData>
    <row r="1" spans="1:26">
      <c r="A1" s="1" t="s">
        <v>0</v>
      </c>
      <c r="B1" s="1" t="s">
        <v>1</v>
      </c>
    </row>
    <row r="2" spans="1:26">
      <c r="A2" s="2" t="s">
        <v>2</v>
      </c>
      <c r="B2" s="3" t="s">
        <v>3</v>
      </c>
    </row>
    <row r="3" spans="1:26">
      <c r="A3" s="2" t="s">
        <v>4</v>
      </c>
      <c r="B3" s="3" t="s">
        <v>5</v>
      </c>
    </row>
    <row r="4" spans="1:26">
      <c r="A4" s="2" t="s">
        <v>6</v>
      </c>
      <c r="B4" s="4" t="s">
        <v>7</v>
      </c>
    </row>
    <row r="5" spans="1:26">
      <c r="A5" s="2" t="s">
        <v>8</v>
      </c>
      <c r="B5" s="3" t="s">
        <v>9</v>
      </c>
    </row>
    <row r="6" spans="1:26">
      <c r="A6" s="2" t="s">
        <v>10</v>
      </c>
      <c r="B6" s="3" t="s">
        <v>11</v>
      </c>
    </row>
    <row r="7" spans="1:26">
      <c r="A7" s="2" t="s">
        <v>12</v>
      </c>
      <c r="B7" s="3" t="s">
        <v>13</v>
      </c>
    </row>
    <row r="8" spans="1:26">
      <c r="A8" s="2" t="s">
        <v>14</v>
      </c>
      <c r="B8" s="3" t="s">
        <v>15</v>
      </c>
    </row>
    <row r="9" spans="1:26">
      <c r="A9" s="2" t="s">
        <v>16</v>
      </c>
      <c r="B9" s="3" t="s">
        <v>17</v>
      </c>
    </row>
    <row r="10" spans="1:26">
      <c r="A10" s="2" t="s">
        <v>18</v>
      </c>
      <c r="B10" s="3" t="s">
        <v>19</v>
      </c>
      <c r="Z10" s="4" t="s">
        <v>20</v>
      </c>
    </row>
    <row r="11" spans="1:26">
      <c r="A11" s="2" t="s">
        <v>21</v>
      </c>
      <c r="B11" s="3" t="s">
        <v>22</v>
      </c>
    </row>
    <row r="12" spans="1:26">
      <c r="A12" s="2" t="s">
        <v>23</v>
      </c>
      <c r="B12" s="3" t="s">
        <v>24</v>
      </c>
    </row>
    <row r="13" spans="1:26">
      <c r="A13" s="2" t="s">
        <v>25</v>
      </c>
      <c r="B13" s="3" t="s">
        <v>26</v>
      </c>
    </row>
    <row r="14" spans="1:26">
      <c r="A14" s="2" t="s">
        <v>27</v>
      </c>
      <c r="B14" s="3" t="s">
        <v>28</v>
      </c>
    </row>
    <row r="15" spans="1:26">
      <c r="A15" s="2" t="s">
        <v>29</v>
      </c>
      <c r="B15" s="4" t="s">
        <v>30</v>
      </c>
    </row>
    <row r="16" spans="1:26">
      <c r="A16" s="2" t="s">
        <v>31</v>
      </c>
      <c r="B16" s="3" t="s">
        <v>32</v>
      </c>
    </row>
    <row r="17" spans="1:2">
      <c r="A17" s="2" t="s">
        <v>33</v>
      </c>
      <c r="B17" s="3" t="s">
        <v>34</v>
      </c>
    </row>
    <row r="18" spans="1:2">
      <c r="A18" s="2" t="s">
        <v>35</v>
      </c>
      <c r="B18" s="3" t="s">
        <v>36</v>
      </c>
    </row>
    <row r="19" spans="1:2">
      <c r="A19" s="2" t="s">
        <v>37</v>
      </c>
      <c r="B19" s="3" t="s">
        <v>38</v>
      </c>
    </row>
    <row r="20" spans="1:2">
      <c r="A20" s="2" t="s">
        <v>39</v>
      </c>
      <c r="B20" s="3" t="s">
        <v>40</v>
      </c>
    </row>
    <row r="21" spans="1:2">
      <c r="A21" s="2" t="s">
        <v>41</v>
      </c>
      <c r="B21" s="3" t="s">
        <v>42</v>
      </c>
    </row>
    <row r="22" spans="1:2">
      <c r="A22" s="2" t="s">
        <v>43</v>
      </c>
      <c r="B22" s="3" t="s">
        <v>44</v>
      </c>
    </row>
    <row r="23" spans="1:2">
      <c r="A23" s="2" t="s">
        <v>45</v>
      </c>
      <c r="B23" s="3" t="s">
        <v>46</v>
      </c>
    </row>
    <row r="24" spans="1:2">
      <c r="A24" s="2" t="s">
        <v>47</v>
      </c>
      <c r="B24" s="3" t="s">
        <v>48</v>
      </c>
    </row>
    <row r="25" spans="1:2">
      <c r="A25" s="2" t="s">
        <v>49</v>
      </c>
      <c r="B25" s="3" t="s">
        <v>50</v>
      </c>
    </row>
    <row r="26" spans="1:2">
      <c r="A26" s="2" t="s">
        <v>51</v>
      </c>
      <c r="B26" s="3" t="s">
        <v>52</v>
      </c>
    </row>
    <row r="27" spans="1:2">
      <c r="A27" s="2" t="s">
        <v>53</v>
      </c>
      <c r="B27" s="3" t="s">
        <v>54</v>
      </c>
    </row>
    <row r="28" spans="1:2">
      <c r="A28" s="2" t="s">
        <v>55</v>
      </c>
      <c r="B28" s="4" t="s">
        <v>56</v>
      </c>
    </row>
    <row r="29" spans="1:2">
      <c r="A29" s="2" t="s">
        <v>57</v>
      </c>
      <c r="B29" s="4" t="s">
        <v>58</v>
      </c>
    </row>
    <row r="30" spans="1:2">
      <c r="A30" s="2" t="s">
        <v>59</v>
      </c>
      <c r="B30" s="3" t="s">
        <v>60</v>
      </c>
    </row>
    <row r="31" spans="1:2">
      <c r="A31" s="2" t="s">
        <v>61</v>
      </c>
      <c r="B31" s="3" t="s">
        <v>62</v>
      </c>
    </row>
    <row r="32" spans="1:2">
      <c r="A32" s="2" t="s">
        <v>63</v>
      </c>
      <c r="B32" s="3" t="s">
        <v>64</v>
      </c>
    </row>
    <row r="33" spans="1:2">
      <c r="A33" s="2" t="s">
        <v>65</v>
      </c>
      <c r="B33" s="3" t="s">
        <v>66</v>
      </c>
    </row>
    <row r="34" spans="1:2">
      <c r="A34" s="2" t="s">
        <v>67</v>
      </c>
      <c r="B34" s="3" t="s">
        <v>68</v>
      </c>
    </row>
    <row r="35" spans="1:2">
      <c r="A35" s="2" t="s">
        <v>69</v>
      </c>
      <c r="B35" s="3" t="s">
        <v>70</v>
      </c>
    </row>
    <row r="36" spans="1:2">
      <c r="A36" s="2" t="s">
        <v>71</v>
      </c>
      <c r="B36" s="3" t="s">
        <v>72</v>
      </c>
    </row>
    <row r="37" spans="1:2">
      <c r="A37" s="2" t="s">
        <v>73</v>
      </c>
      <c r="B37" s="3" t="s">
        <v>74</v>
      </c>
    </row>
    <row r="38" spans="1:2">
      <c r="A38" s="2" t="s">
        <v>75</v>
      </c>
      <c r="B38" s="3" t="s">
        <v>76</v>
      </c>
    </row>
    <row r="39" spans="1:2">
      <c r="A39" s="2" t="s">
        <v>77</v>
      </c>
      <c r="B39" s="3" t="s">
        <v>78</v>
      </c>
    </row>
    <row r="40" spans="1:2">
      <c r="A40" s="2" t="s">
        <v>79</v>
      </c>
      <c r="B40" s="3" t="s">
        <v>80</v>
      </c>
    </row>
    <row r="41" spans="1:2">
      <c r="A41" s="2" t="s">
        <v>81</v>
      </c>
      <c r="B41" s="3" t="s">
        <v>82</v>
      </c>
    </row>
    <row r="42" spans="1:2">
      <c r="A42" s="2" t="s">
        <v>83</v>
      </c>
      <c r="B42" s="3" t="s">
        <v>84</v>
      </c>
    </row>
    <row r="43" spans="1:2">
      <c r="A43" s="2" t="s">
        <v>85</v>
      </c>
      <c r="B43" s="3" t="s">
        <v>86</v>
      </c>
    </row>
    <row r="44" spans="1:2">
      <c r="A44" s="2" t="s">
        <v>87</v>
      </c>
      <c r="B44" s="3" t="s">
        <v>88</v>
      </c>
    </row>
    <row r="45" spans="1:2">
      <c r="A45" s="2" t="s">
        <v>89</v>
      </c>
      <c r="B45" s="3" t="s">
        <v>90</v>
      </c>
    </row>
    <row r="46" spans="1:2">
      <c r="A46" s="2" t="s">
        <v>91</v>
      </c>
      <c r="B46" s="3" t="s">
        <v>92</v>
      </c>
    </row>
    <row r="47" spans="1:2">
      <c r="A47" s="2" t="s">
        <v>93</v>
      </c>
      <c r="B47" s="3" t="s">
        <v>94</v>
      </c>
    </row>
    <row r="48" spans="1:2">
      <c r="A48" s="2" t="s">
        <v>95</v>
      </c>
      <c r="B48" s="3" t="s">
        <v>96</v>
      </c>
    </row>
    <row r="49" spans="1:2">
      <c r="A49" s="2" t="s">
        <v>97</v>
      </c>
      <c r="B49" s="3" t="s">
        <v>98</v>
      </c>
    </row>
    <row r="50" spans="1:2">
      <c r="A50" s="2" t="s">
        <v>99</v>
      </c>
      <c r="B50" s="3" t="s">
        <v>96</v>
      </c>
    </row>
    <row r="51" spans="1:2">
      <c r="A51" s="2" t="s">
        <v>100</v>
      </c>
      <c r="B51" s="3" t="s">
        <v>98</v>
      </c>
    </row>
    <row r="52" spans="1:2">
      <c r="A52" s="2" t="s">
        <v>101</v>
      </c>
      <c r="B52" s="3" t="s">
        <v>102</v>
      </c>
    </row>
    <row r="53" spans="1:2">
      <c r="A53" s="2" t="s">
        <v>103</v>
      </c>
      <c r="B53" s="3" t="s">
        <v>104</v>
      </c>
    </row>
    <row r="54" spans="1:2">
      <c r="A54" s="2" t="s">
        <v>105</v>
      </c>
      <c r="B54" s="3" t="s">
        <v>106</v>
      </c>
    </row>
    <row r="55" spans="1:2">
      <c r="A55" s="2" t="s">
        <v>107</v>
      </c>
      <c r="B55" s="3" t="s">
        <v>108</v>
      </c>
    </row>
    <row r="56" spans="1:2">
      <c r="A56" s="2" t="s">
        <v>109</v>
      </c>
      <c r="B56" s="3" t="s">
        <v>110</v>
      </c>
    </row>
    <row r="57" spans="1:2">
      <c r="A57" s="2" t="s">
        <v>111</v>
      </c>
      <c r="B57" s="3" t="s">
        <v>112</v>
      </c>
    </row>
    <row r="58" spans="1:2">
      <c r="A58" s="2" t="s">
        <v>113</v>
      </c>
      <c r="B58" s="3" t="s">
        <v>114</v>
      </c>
    </row>
    <row r="59" spans="1:2">
      <c r="A59" s="2" t="s">
        <v>115</v>
      </c>
      <c r="B59" s="3" t="s">
        <v>116</v>
      </c>
    </row>
    <row r="60" spans="1:2">
      <c r="A60" s="2" t="s">
        <v>117</v>
      </c>
      <c r="B60" s="3" t="s">
        <v>118</v>
      </c>
    </row>
    <row r="61" spans="1:2">
      <c r="A61" s="2" t="s">
        <v>119</v>
      </c>
      <c r="B61" s="3" t="s">
        <v>120</v>
      </c>
    </row>
    <row r="62" spans="1:2">
      <c r="A62" s="2" t="s">
        <v>121</v>
      </c>
      <c r="B62" s="3" t="s">
        <v>122</v>
      </c>
    </row>
    <row r="63" spans="1:2">
      <c r="A63" s="2" t="s">
        <v>123</v>
      </c>
      <c r="B63" s="3" t="s">
        <v>124</v>
      </c>
    </row>
    <row r="64" spans="1:2">
      <c r="A64" s="2" t="s">
        <v>125</v>
      </c>
      <c r="B64" s="3" t="s">
        <v>126</v>
      </c>
    </row>
    <row r="65" spans="1:2">
      <c r="A65" s="2" t="s">
        <v>127</v>
      </c>
      <c r="B65" s="3" t="s">
        <v>128</v>
      </c>
    </row>
    <row r="66" spans="1:2">
      <c r="A66" s="2" t="s">
        <v>129</v>
      </c>
      <c r="B66" s="3" t="s">
        <v>130</v>
      </c>
    </row>
    <row r="67" spans="1:2">
      <c r="A67" s="2" t="s">
        <v>131</v>
      </c>
      <c r="B67" s="3" t="s">
        <v>132</v>
      </c>
    </row>
    <row r="68" spans="1:2">
      <c r="A68" s="2" t="s">
        <v>133</v>
      </c>
      <c r="B68" s="3" t="s">
        <v>134</v>
      </c>
    </row>
    <row r="69" spans="1:2">
      <c r="A69" s="2" t="s">
        <v>135</v>
      </c>
      <c r="B69" s="3" t="s">
        <v>136</v>
      </c>
    </row>
    <row r="70" spans="1:2">
      <c r="A70" s="2" t="s">
        <v>137</v>
      </c>
      <c r="B70" s="3" t="s">
        <v>138</v>
      </c>
    </row>
    <row r="71" spans="1:2" ht="15.75" customHeight="1">
      <c r="A71" s="2" t="s">
        <v>139</v>
      </c>
      <c r="B71" s="3" t="s">
        <v>140</v>
      </c>
    </row>
    <row r="72" spans="1:2" ht="15.75" customHeight="1">
      <c r="A72" s="2" t="s">
        <v>141</v>
      </c>
      <c r="B72" s="3" t="s">
        <v>142</v>
      </c>
    </row>
    <row r="73" spans="1:2" ht="15.75" customHeight="1">
      <c r="A73" s="2" t="s">
        <v>143</v>
      </c>
      <c r="B73" s="3" t="s">
        <v>144</v>
      </c>
    </row>
    <row r="74" spans="1:2" ht="15.75" customHeight="1">
      <c r="A74" s="2" t="s">
        <v>145</v>
      </c>
      <c r="B74" s="3" t="s">
        <v>146</v>
      </c>
    </row>
    <row r="75" spans="1:2" ht="15.75" customHeight="1">
      <c r="A75" s="2" t="s">
        <v>147</v>
      </c>
      <c r="B75" s="3" t="s">
        <v>148</v>
      </c>
    </row>
    <row r="76" spans="1:2" ht="15.75" customHeight="1">
      <c r="A76" s="2" t="s">
        <v>149</v>
      </c>
      <c r="B76" s="3" t="s">
        <v>150</v>
      </c>
    </row>
    <row r="77" spans="1:2" ht="15.75" customHeight="1">
      <c r="A77" s="2" t="s">
        <v>151</v>
      </c>
      <c r="B77" s="3" t="s">
        <v>152</v>
      </c>
    </row>
    <row r="78" spans="1:2" ht="15.75" customHeight="1">
      <c r="A78" s="2" t="s">
        <v>153</v>
      </c>
      <c r="B78" s="3" t="s">
        <v>154</v>
      </c>
    </row>
    <row r="79" spans="1:2" ht="15.75" customHeight="1">
      <c r="A79" s="2" t="s">
        <v>155</v>
      </c>
      <c r="B79" s="3" t="s">
        <v>156</v>
      </c>
    </row>
    <row r="80" spans="1:2" ht="15.75" customHeight="1">
      <c r="A80" s="2" t="s">
        <v>157</v>
      </c>
      <c r="B80" s="3" t="s">
        <v>158</v>
      </c>
    </row>
    <row r="81" spans="1:2" ht="15.75" customHeight="1">
      <c r="A81" s="2" t="s">
        <v>159</v>
      </c>
      <c r="B81" s="3" t="s">
        <v>160</v>
      </c>
    </row>
    <row r="82" spans="1:2" ht="15.75" customHeight="1">
      <c r="A82" s="2" t="s">
        <v>161</v>
      </c>
      <c r="B82" s="3" t="s">
        <v>162</v>
      </c>
    </row>
    <row r="83" spans="1:2" ht="15.75" customHeight="1">
      <c r="A83" s="2" t="s">
        <v>163</v>
      </c>
      <c r="B83" s="3" t="s">
        <v>164</v>
      </c>
    </row>
    <row r="84" spans="1:2" ht="15.75" customHeight="1">
      <c r="A84" s="2" t="s">
        <v>165</v>
      </c>
      <c r="B84" s="3" t="s">
        <v>166</v>
      </c>
    </row>
    <row r="85" spans="1:2" ht="15.75" customHeight="1">
      <c r="A85" s="2" t="s">
        <v>167</v>
      </c>
      <c r="B85" s="3" t="s">
        <v>168</v>
      </c>
    </row>
    <row r="86" spans="1:2" ht="15.75" customHeight="1">
      <c r="A86" s="2" t="s">
        <v>169</v>
      </c>
      <c r="B86" s="3" t="s">
        <v>170</v>
      </c>
    </row>
    <row r="87" spans="1:2" ht="15.75" customHeight="1">
      <c r="A87" s="2" t="s">
        <v>171</v>
      </c>
      <c r="B87" s="3" t="s">
        <v>172</v>
      </c>
    </row>
    <row r="88" spans="1:2" ht="15.75" customHeight="1">
      <c r="A88" s="2" t="s">
        <v>173</v>
      </c>
      <c r="B88" s="3" t="s">
        <v>174</v>
      </c>
    </row>
    <row r="89" spans="1:2" ht="15.75" customHeight="1">
      <c r="A89" s="2" t="s">
        <v>175</v>
      </c>
      <c r="B89" s="3" t="s">
        <v>176</v>
      </c>
    </row>
    <row r="90" spans="1:2" ht="15.75" customHeight="1">
      <c r="A90" s="2" t="s">
        <v>177</v>
      </c>
      <c r="B90" s="3" t="s">
        <v>178</v>
      </c>
    </row>
    <row r="91" spans="1:2" ht="15.75" customHeight="1">
      <c r="A91" s="2" t="s">
        <v>179</v>
      </c>
      <c r="B91" s="3" t="s">
        <v>180</v>
      </c>
    </row>
    <row r="92" spans="1:2" ht="15.75" customHeight="1">
      <c r="A92" s="2" t="s">
        <v>181</v>
      </c>
      <c r="B92" s="3" t="s">
        <v>182</v>
      </c>
    </row>
    <row r="93" spans="1:2" ht="15.75" customHeight="1">
      <c r="A93" s="2" t="s">
        <v>183</v>
      </c>
      <c r="B93" s="3" t="s">
        <v>184</v>
      </c>
    </row>
    <row r="94" spans="1:2" ht="15.75" customHeight="1">
      <c r="A94" s="2" t="s">
        <v>185</v>
      </c>
      <c r="B94" s="3" t="s">
        <v>186</v>
      </c>
    </row>
    <row r="95" spans="1:2" ht="15.75" customHeight="1">
      <c r="A95" s="2" t="s">
        <v>187</v>
      </c>
      <c r="B95" s="3" t="s">
        <v>188</v>
      </c>
    </row>
    <row r="96" spans="1:2" ht="15.75" customHeight="1">
      <c r="A96" s="2" t="s">
        <v>189</v>
      </c>
      <c r="B96" s="3" t="s">
        <v>190</v>
      </c>
    </row>
    <row r="97" spans="1:2" ht="15.75" customHeight="1">
      <c r="A97" s="2" t="s">
        <v>191</v>
      </c>
      <c r="B97" s="3" t="s">
        <v>192</v>
      </c>
    </row>
    <row r="98" spans="1:2" ht="15.75" customHeight="1">
      <c r="A98" s="2" t="s">
        <v>193</v>
      </c>
      <c r="B98" s="3" t="s">
        <v>194</v>
      </c>
    </row>
    <row r="99" spans="1:2" ht="15.75" customHeight="1">
      <c r="A99" s="2" t="s">
        <v>195</v>
      </c>
      <c r="B99" s="3" t="s">
        <v>196</v>
      </c>
    </row>
    <row r="100" spans="1:2" ht="15.75" customHeight="1">
      <c r="A100" s="2" t="s">
        <v>197</v>
      </c>
      <c r="B100" s="3" t="s">
        <v>198</v>
      </c>
    </row>
    <row r="101" spans="1:2" ht="15.75" customHeight="1">
      <c r="A101" s="2" t="s">
        <v>199</v>
      </c>
      <c r="B101" s="3" t="s">
        <v>200</v>
      </c>
    </row>
    <row r="102" spans="1:2" ht="15.75" customHeight="1">
      <c r="A102" s="2" t="s">
        <v>201</v>
      </c>
      <c r="B102" s="3" t="s">
        <v>202</v>
      </c>
    </row>
    <row r="103" spans="1:2" ht="15.75" customHeight="1">
      <c r="A103" s="2" t="s">
        <v>203</v>
      </c>
      <c r="B103" s="3" t="s">
        <v>204</v>
      </c>
    </row>
    <row r="104" spans="1:2" ht="15.75" customHeight="1">
      <c r="A104" s="2" t="s">
        <v>205</v>
      </c>
      <c r="B104" s="3" t="s">
        <v>206</v>
      </c>
    </row>
    <row r="105" spans="1:2" ht="15.75" customHeight="1">
      <c r="A105" s="2" t="s">
        <v>207</v>
      </c>
      <c r="B105" s="3" t="s">
        <v>208</v>
      </c>
    </row>
    <row r="106" spans="1:2" ht="15.75" customHeight="1">
      <c r="A106" s="2" t="s">
        <v>209</v>
      </c>
      <c r="B106" s="3" t="s">
        <v>210</v>
      </c>
    </row>
    <row r="107" spans="1:2" ht="15.75" customHeight="1">
      <c r="A107" s="2" t="s">
        <v>211</v>
      </c>
      <c r="B107" s="3" t="s">
        <v>212</v>
      </c>
    </row>
    <row r="108" spans="1:2" ht="15.75" customHeight="1">
      <c r="A108" s="2" t="s">
        <v>213</v>
      </c>
      <c r="B108" s="3" t="s">
        <v>214</v>
      </c>
    </row>
    <row r="109" spans="1:2" ht="15.75" customHeight="1">
      <c r="A109" s="2" t="s">
        <v>215</v>
      </c>
      <c r="B109" s="3" t="s">
        <v>216</v>
      </c>
    </row>
    <row r="110" spans="1:2" ht="15.75" customHeight="1">
      <c r="A110" s="2" t="s">
        <v>217</v>
      </c>
      <c r="B110" s="3" t="s">
        <v>218</v>
      </c>
    </row>
    <row r="111" spans="1:2" ht="15.75" customHeight="1">
      <c r="A111" s="2" t="s">
        <v>219</v>
      </c>
      <c r="B111" s="3" t="s">
        <v>220</v>
      </c>
    </row>
    <row r="112" spans="1:2" ht="15.75" customHeight="1">
      <c r="A112" s="2" t="s">
        <v>221</v>
      </c>
      <c r="B112" s="3" t="s">
        <v>222</v>
      </c>
    </row>
    <row r="113" spans="1:11" ht="15.75" customHeight="1">
      <c r="A113" s="2" t="s">
        <v>223</v>
      </c>
      <c r="B113" s="3" t="s">
        <v>224</v>
      </c>
    </row>
    <row r="114" spans="1:11" ht="15.75" customHeight="1">
      <c r="A114" s="2" t="s">
        <v>225</v>
      </c>
      <c r="B114" s="3" t="s">
        <v>226</v>
      </c>
    </row>
    <row r="115" spans="1:11" ht="15.75" customHeight="1">
      <c r="A115" s="2" t="s">
        <v>227</v>
      </c>
      <c r="B115" s="3" t="s">
        <v>228</v>
      </c>
    </row>
    <row r="116" spans="1:11" ht="15.75" customHeight="1">
      <c r="A116" s="2" t="s">
        <v>229</v>
      </c>
      <c r="B116" s="3" t="s">
        <v>230</v>
      </c>
    </row>
    <row r="117" spans="1:11" ht="15.75" customHeight="1">
      <c r="A117" s="2" t="s">
        <v>231</v>
      </c>
      <c r="B117" s="3" t="s">
        <v>232</v>
      </c>
    </row>
    <row r="118" spans="1:11" ht="15.75" customHeight="1">
      <c r="A118" s="2" t="s">
        <v>233</v>
      </c>
      <c r="B118" s="5" t="s">
        <v>234</v>
      </c>
    </row>
    <row r="119" spans="1:11" ht="15.75" customHeight="1">
      <c r="A119" s="2" t="s">
        <v>235</v>
      </c>
      <c r="B119" s="6" t="s">
        <v>236</v>
      </c>
    </row>
    <row r="120" spans="1:11" ht="15.75" customHeight="1">
      <c r="A120" s="2" t="s">
        <v>237</v>
      </c>
      <c r="B120" s="5" t="s">
        <v>238</v>
      </c>
    </row>
    <row r="121" spans="1:11" ht="15.75" customHeight="1">
      <c r="A121" s="2" t="s">
        <v>239</v>
      </c>
      <c r="B121" s="6" t="s">
        <v>240</v>
      </c>
    </row>
    <row r="122" spans="1:11" ht="15.75" customHeight="1">
      <c r="A122" s="2" t="s">
        <v>241</v>
      </c>
      <c r="B122" s="5" t="s">
        <v>242</v>
      </c>
    </row>
    <row r="123" spans="1:11" ht="15.75" customHeight="1">
      <c r="A123" s="2" t="s">
        <v>243</v>
      </c>
      <c r="B123" s="6" t="s">
        <v>244</v>
      </c>
    </row>
    <row r="124" spans="1:11" ht="15.75" customHeight="1">
      <c r="A124" s="2" t="s">
        <v>245</v>
      </c>
      <c r="B124" s="5" t="s">
        <v>246</v>
      </c>
    </row>
    <row r="125" spans="1:11" ht="15.75" customHeight="1">
      <c r="A125" s="2" t="s">
        <v>247</v>
      </c>
      <c r="B125" s="6" t="s">
        <v>248</v>
      </c>
    </row>
    <row r="126" spans="1:11" ht="15.75" customHeight="1">
      <c r="A126" s="2" t="s">
        <v>249</v>
      </c>
      <c r="B126" s="5" t="s">
        <v>250</v>
      </c>
    </row>
    <row r="127" spans="1:11" ht="15.75" customHeight="1">
      <c r="A127" s="2" t="s">
        <v>251</v>
      </c>
      <c r="B127" s="5" t="s">
        <v>252</v>
      </c>
      <c r="K127" s="4" t="s">
        <v>253</v>
      </c>
    </row>
    <row r="128" spans="1:11" ht="15.75" customHeight="1">
      <c r="A128" s="2" t="s">
        <v>254</v>
      </c>
      <c r="B128" s="6" t="s">
        <v>255</v>
      </c>
    </row>
    <row r="129" spans="1:2" ht="15.75" customHeight="1">
      <c r="A129" s="2" t="s">
        <v>256</v>
      </c>
      <c r="B129" s="5" t="s">
        <v>257</v>
      </c>
    </row>
    <row r="130" spans="1:2" ht="15.75" customHeight="1">
      <c r="A130" s="2" t="s">
        <v>258</v>
      </c>
      <c r="B130" s="6" t="s">
        <v>259</v>
      </c>
    </row>
    <row r="131" spans="1:2" ht="15.75" customHeight="1">
      <c r="A131" s="2" t="s">
        <v>260</v>
      </c>
      <c r="B131" s="5" t="s">
        <v>261</v>
      </c>
    </row>
    <row r="132" spans="1:2" ht="15.75" customHeight="1">
      <c r="A132" s="2" t="s">
        <v>262</v>
      </c>
      <c r="B132" s="6" t="s">
        <v>263</v>
      </c>
    </row>
    <row r="133" spans="1:2" ht="15.75" customHeight="1">
      <c r="A133" s="2" t="s">
        <v>264</v>
      </c>
      <c r="B133" s="5" t="s">
        <v>265</v>
      </c>
    </row>
    <row r="134" spans="1:2" ht="15.75" customHeight="1">
      <c r="A134" s="2" t="s">
        <v>266</v>
      </c>
      <c r="B134" s="6" t="s">
        <v>267</v>
      </c>
    </row>
    <row r="135" spans="1:2" ht="15.75" customHeight="1">
      <c r="A135" s="2" t="s">
        <v>268</v>
      </c>
      <c r="B135" s="5" t="s">
        <v>269</v>
      </c>
    </row>
    <row r="136" spans="1:2" ht="15.75" customHeight="1">
      <c r="A136" s="2" t="s">
        <v>270</v>
      </c>
      <c r="B136" s="5" t="s">
        <v>271</v>
      </c>
    </row>
    <row r="137" spans="1:2" ht="15.75" customHeight="1">
      <c r="A137" s="2" t="s">
        <v>272</v>
      </c>
      <c r="B137" s="6" t="s">
        <v>273</v>
      </c>
    </row>
    <row r="138" spans="1:2" ht="15.75" customHeight="1">
      <c r="A138" s="2" t="s">
        <v>274</v>
      </c>
      <c r="B138" s="5" t="s">
        <v>275</v>
      </c>
    </row>
    <row r="139" spans="1:2" ht="15.75" customHeight="1">
      <c r="A139" s="2" t="s">
        <v>276</v>
      </c>
      <c r="B139" s="6" t="s">
        <v>277</v>
      </c>
    </row>
    <row r="140" spans="1:2" ht="15.75" customHeight="1">
      <c r="A140" s="2" t="s">
        <v>278</v>
      </c>
      <c r="B140" s="5" t="s">
        <v>279</v>
      </c>
    </row>
    <row r="141" spans="1:2" ht="15.75" customHeight="1">
      <c r="A141" s="2" t="s">
        <v>280</v>
      </c>
      <c r="B141" s="6" t="s">
        <v>281</v>
      </c>
    </row>
    <row r="142" spans="1:2" ht="15.75" customHeight="1">
      <c r="A142" s="2" t="s">
        <v>282</v>
      </c>
      <c r="B142" s="5" t="s">
        <v>283</v>
      </c>
    </row>
    <row r="143" spans="1:2" ht="15.75" customHeight="1">
      <c r="A143" s="2" t="s">
        <v>284</v>
      </c>
      <c r="B143" s="6" t="s">
        <v>285</v>
      </c>
    </row>
    <row r="144" spans="1:2" ht="15.75" customHeight="1">
      <c r="A144" s="2" t="s">
        <v>286</v>
      </c>
      <c r="B144" s="5" t="s">
        <v>287</v>
      </c>
    </row>
    <row r="145" spans="1:2" ht="15.75" customHeight="1">
      <c r="A145" s="2" t="s">
        <v>288</v>
      </c>
      <c r="B145" s="5" t="s">
        <v>289</v>
      </c>
    </row>
    <row r="146" spans="1:2" ht="15.75" customHeight="1">
      <c r="A146" s="2" t="s">
        <v>290</v>
      </c>
      <c r="B146" s="6" t="s">
        <v>291</v>
      </c>
    </row>
    <row r="147" spans="1:2" ht="15.75" customHeight="1">
      <c r="A147" s="2" t="s">
        <v>292</v>
      </c>
      <c r="B147" s="5" t="s">
        <v>293</v>
      </c>
    </row>
    <row r="148" spans="1:2" ht="15.75" customHeight="1">
      <c r="A148" s="2" t="s">
        <v>294</v>
      </c>
      <c r="B148" s="6" t="s">
        <v>295</v>
      </c>
    </row>
    <row r="149" spans="1:2" ht="15.75" customHeight="1">
      <c r="A149" s="2" t="s">
        <v>296</v>
      </c>
      <c r="B149" s="5" t="s">
        <v>297</v>
      </c>
    </row>
    <row r="150" spans="1:2" ht="15.75" customHeight="1">
      <c r="A150" s="2" t="s">
        <v>298</v>
      </c>
      <c r="B150" s="6" t="s">
        <v>295</v>
      </c>
    </row>
    <row r="151" spans="1:2" ht="15.75" customHeight="1">
      <c r="A151" s="2" t="s">
        <v>299</v>
      </c>
      <c r="B151" s="5" t="s">
        <v>300</v>
      </c>
    </row>
    <row r="152" spans="1:2" ht="15.75" customHeight="1">
      <c r="A152" s="2" t="s">
        <v>301</v>
      </c>
      <c r="B152" s="6" t="s">
        <v>302</v>
      </c>
    </row>
    <row r="153" spans="1:2" ht="15.75" customHeight="1">
      <c r="A153" s="2" t="s">
        <v>303</v>
      </c>
      <c r="B153" s="6" t="s">
        <v>304</v>
      </c>
    </row>
    <row r="154" spans="1:2" ht="15.75" customHeight="1">
      <c r="A154" s="2" t="s">
        <v>305</v>
      </c>
      <c r="B154" s="5" t="s">
        <v>306</v>
      </c>
    </row>
    <row r="155" spans="1:2" ht="15.75" customHeight="1">
      <c r="A155" s="2" t="s">
        <v>307</v>
      </c>
      <c r="B155" s="5" t="s">
        <v>308</v>
      </c>
    </row>
    <row r="156" spans="1:2" ht="15.75" customHeight="1">
      <c r="A156" s="2" t="s">
        <v>309</v>
      </c>
      <c r="B156" s="5" t="s">
        <v>310</v>
      </c>
    </row>
    <row r="157" spans="1:2" ht="15.75" customHeight="1">
      <c r="A157" s="2" t="s">
        <v>311</v>
      </c>
      <c r="B157" s="6" t="s">
        <v>312</v>
      </c>
    </row>
    <row r="158" spans="1:2" ht="15.75" customHeight="1">
      <c r="A158" s="2" t="s">
        <v>313</v>
      </c>
      <c r="B158" s="5" t="s">
        <v>314</v>
      </c>
    </row>
    <row r="159" spans="1:2" ht="15.75" customHeight="1">
      <c r="A159" s="2" t="s">
        <v>315</v>
      </c>
      <c r="B159" s="6" t="s">
        <v>316</v>
      </c>
    </row>
    <row r="160" spans="1:2" ht="15.75" customHeight="1">
      <c r="A160" s="2" t="s">
        <v>317</v>
      </c>
      <c r="B160" s="7"/>
    </row>
    <row r="161" spans="1:2" ht="15.75" customHeight="1">
      <c r="A161" s="2" t="s">
        <v>318</v>
      </c>
      <c r="B161" s="8"/>
    </row>
    <row r="162" spans="1:2" ht="15.75" customHeight="1">
      <c r="A162" s="2" t="s">
        <v>319</v>
      </c>
      <c r="B162" s="7"/>
    </row>
    <row r="163" spans="1:2" ht="15.75" customHeight="1">
      <c r="A163" s="2" t="s">
        <v>320</v>
      </c>
      <c r="B163" s="7"/>
    </row>
    <row r="164" spans="1:2" ht="15.75" customHeight="1">
      <c r="A164" s="2" t="s">
        <v>321</v>
      </c>
      <c r="B164" s="8"/>
    </row>
    <row r="165" spans="1:2" ht="15.75" customHeight="1">
      <c r="A165" s="2" t="s">
        <v>322</v>
      </c>
      <c r="B165" s="7"/>
    </row>
    <row r="166" spans="1:2" ht="15.75" customHeight="1">
      <c r="A166" s="2" t="s">
        <v>323</v>
      </c>
      <c r="B166" s="8"/>
    </row>
    <row r="167" spans="1:2" ht="15.75" customHeight="1">
      <c r="A167" s="2" t="s">
        <v>324</v>
      </c>
      <c r="B167" s="7"/>
    </row>
    <row r="168" spans="1:2" ht="15.75" customHeight="1">
      <c r="A168" s="2" t="s">
        <v>325</v>
      </c>
      <c r="B168" s="8"/>
    </row>
    <row r="169" spans="1:2" ht="15.75" customHeight="1">
      <c r="A169" s="2" t="s">
        <v>326</v>
      </c>
      <c r="B169" s="7"/>
    </row>
    <row r="170" spans="1:2" ht="15.75" customHeight="1">
      <c r="A170" s="2" t="s">
        <v>327</v>
      </c>
      <c r="B170" s="8"/>
    </row>
    <row r="171" spans="1:2" ht="15.75" customHeight="1">
      <c r="A171" s="2" t="s">
        <v>328</v>
      </c>
      <c r="B171" s="7"/>
    </row>
    <row r="172" spans="1:2" ht="15.75" customHeight="1"/>
    <row r="173" spans="1:2" ht="15.75" customHeight="1"/>
    <row r="174" spans="1:2" ht="15.75" customHeight="1"/>
    <row r="175" spans="1:2" ht="15.75" customHeight="1"/>
    <row r="176" spans="1: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00"/>
  <sheetViews>
    <sheetView topLeftCell="A12" zoomScale="70" zoomScaleNormal="70" zoomScaleSheetLayoutView="44" zoomScalePageLayoutView="20" workbookViewId="0">
      <selection activeCell="C26" sqref="C26"/>
    </sheetView>
  </sheetViews>
  <sheetFormatPr defaultColWidth="14.42578125" defaultRowHeight="15" customHeight="1"/>
  <cols>
    <col min="1" max="1" width="8.7109375" customWidth="1"/>
    <col min="2" max="2" width="12.42578125" customWidth="1"/>
    <col min="3" max="3" width="43" customWidth="1"/>
    <col min="4" max="4" width="14.5703125" customWidth="1"/>
    <col min="5" max="5" width="18.7109375" customWidth="1"/>
    <col min="6" max="6" width="8.7109375" customWidth="1"/>
    <col min="7" max="7" width="48.5703125" customWidth="1"/>
    <col min="8" max="8" width="16" customWidth="1"/>
    <col min="9" max="27" width="8.7109375" customWidth="1"/>
  </cols>
  <sheetData>
    <row r="1" spans="1:9" ht="22.5">
      <c r="B1" s="9"/>
      <c r="D1" s="10"/>
      <c r="E1" s="10"/>
      <c r="H1" s="11"/>
      <c r="I1" s="12"/>
    </row>
    <row r="2" spans="1:9" ht="24.7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404</v>
      </c>
      <c r="D4" s="15"/>
      <c r="E4" s="15"/>
      <c r="F4" s="14"/>
      <c r="G4" s="14"/>
      <c r="H4" s="15"/>
    </row>
    <row r="5" spans="1:9" ht="19.5">
      <c r="B5" s="9"/>
      <c r="D5" s="18"/>
      <c r="E5" s="10"/>
      <c r="H5" s="10"/>
      <c r="I5" s="19"/>
    </row>
    <row r="6" spans="1:9" ht="19.5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8.75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>
      <c r="B8" s="27"/>
      <c r="C8" s="28"/>
      <c r="D8" s="29"/>
      <c r="E8" s="29"/>
      <c r="G8" s="30"/>
      <c r="H8" s="31"/>
    </row>
    <row r="9" spans="1:9">
      <c r="B9" s="32"/>
      <c r="C9" s="28"/>
      <c r="D9" s="29"/>
      <c r="E9" s="29"/>
      <c r="G9" s="30"/>
      <c r="H9" s="31"/>
    </row>
    <row r="10" spans="1:9">
      <c r="B10" s="32"/>
      <c r="C10" s="28"/>
      <c r="D10" s="29"/>
      <c r="E10" s="29"/>
      <c r="G10" s="28"/>
      <c r="H10" s="29"/>
    </row>
    <row r="11" spans="1:9">
      <c r="B11" s="32"/>
      <c r="C11" s="28"/>
      <c r="D11" s="29"/>
      <c r="E11" s="29"/>
      <c r="G11" s="28"/>
      <c r="H11" s="29"/>
    </row>
    <row r="12" spans="1:9">
      <c r="B12" s="32"/>
      <c r="C12" s="28"/>
      <c r="D12" s="29"/>
      <c r="E12" s="29"/>
      <c r="G12" s="28"/>
      <c r="H12" s="29"/>
    </row>
    <row r="13" spans="1:9">
      <c r="B13" s="32"/>
      <c r="C13" s="28"/>
      <c r="D13" s="29"/>
      <c r="E13" s="29"/>
      <c r="G13" s="28"/>
      <c r="H13" s="29"/>
    </row>
    <row r="14" spans="1:9">
      <c r="B14" s="32"/>
      <c r="C14" s="28"/>
      <c r="D14" s="29"/>
      <c r="E14" s="29"/>
      <c r="G14" s="28"/>
      <c r="H14" s="29"/>
    </row>
    <row r="15" spans="1:9">
      <c r="B15" s="32"/>
      <c r="C15" s="28"/>
      <c r="D15" s="29"/>
      <c r="E15" s="29"/>
      <c r="G15" s="28"/>
      <c r="H15" s="29"/>
    </row>
    <row r="16" spans="1:9">
      <c r="B16" s="32"/>
      <c r="C16" s="28"/>
      <c r="D16" s="29"/>
      <c r="E16" s="29"/>
      <c r="G16" s="28"/>
      <c r="H16" s="29"/>
    </row>
    <row r="17" spans="2:8">
      <c r="B17" s="32">
        <f>SUM(B8,B9,B10,B11,B12,B13,B14,B15)</f>
        <v>0</v>
      </c>
      <c r="C17" s="28"/>
      <c r="D17" s="29"/>
      <c r="E17" s="29"/>
      <c r="G17" s="28"/>
      <c r="H17" s="29"/>
    </row>
    <row r="18" spans="2:8">
      <c r="B18" s="9"/>
      <c r="D18" s="33"/>
      <c r="E18" s="33"/>
      <c r="H18" s="33"/>
    </row>
    <row r="19" spans="2:8" ht="15.75">
      <c r="B19" s="34"/>
      <c r="C19" s="35" t="s">
        <v>339</v>
      </c>
      <c r="D19" s="36">
        <f>SUM(TEMPLATE!$D$8:$D$17)</f>
        <v>0</v>
      </c>
      <c r="E19" s="37">
        <f>SUM(TEMPLATE!$E$8:$E$17)</f>
        <v>0</v>
      </c>
      <c r="G19" s="38" t="s">
        <v>339</v>
      </c>
      <c r="H19" s="39">
        <f>SUM(TEMPLATE!$H$8:$H$17)</f>
        <v>0</v>
      </c>
    </row>
    <row r="20" spans="2:8" ht="15.75">
      <c r="B20" s="34"/>
      <c r="C20" s="40" t="s">
        <v>340</v>
      </c>
      <c r="D20" s="68">
        <f>D19+E19</f>
        <v>0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C22" s="42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/>
      <c r="H24" s="31"/>
    </row>
    <row r="25" spans="2:8" ht="15.75" customHeight="1">
      <c r="B25" s="27"/>
      <c r="C25" s="30"/>
      <c r="D25" s="29"/>
      <c r="E25" s="31"/>
      <c r="G25" s="28"/>
      <c r="H25" s="31"/>
    </row>
    <row r="26" spans="2:8" ht="15.75" customHeight="1">
      <c r="B26" s="27"/>
      <c r="C26" s="30"/>
      <c r="D26" s="31"/>
      <c r="E26" s="29"/>
      <c r="G26" s="28"/>
      <c r="H26" s="29"/>
    </row>
    <row r="27" spans="2:8" ht="15.75" customHeight="1">
      <c r="B27" s="27"/>
      <c r="C27" s="30"/>
      <c r="D27" s="31"/>
      <c r="E27" s="29"/>
      <c r="G27" s="28"/>
      <c r="H27" s="29"/>
    </row>
    <row r="28" spans="2:8" ht="15.75" customHeight="1">
      <c r="B28" s="27"/>
      <c r="C28" s="30"/>
      <c r="D28" s="29"/>
      <c r="E28" s="31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SUM(TEMPLATE!$H$24:$H$27)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2:8" ht="15.75" customHeight="1">
      <c r="B34" s="32">
        <f>SUM(B25,B26,B27,B28,B29,B30,B31,B32,B33)</f>
        <v>0</v>
      </c>
      <c r="C34" s="28"/>
      <c r="D34" s="29"/>
      <c r="E34" s="29"/>
      <c r="G34" s="30"/>
      <c r="H34" s="31"/>
    </row>
    <row r="35" spans="2:8" ht="15.75" customHeight="1">
      <c r="B35" s="9"/>
      <c r="D35" s="33"/>
      <c r="E35" s="33"/>
      <c r="G35" s="28"/>
      <c r="H35" s="29"/>
    </row>
    <row r="36" spans="2:8" ht="15.75" customHeight="1">
      <c r="B36" s="34"/>
      <c r="C36" s="35" t="s">
        <v>339</v>
      </c>
      <c r="D36" s="36">
        <f>SUM(TEMPLATE!$D$25:$D$34)</f>
        <v>0</v>
      </c>
      <c r="E36" s="37">
        <f>SUM(TEMPLATE!$E$25:$E$34)</f>
        <v>0</v>
      </c>
      <c r="H36" s="33"/>
    </row>
    <row r="37" spans="2:8" ht="15.75" customHeight="1">
      <c r="B37" s="34"/>
      <c r="C37" s="40" t="s">
        <v>340</v>
      </c>
      <c r="D37" s="68">
        <f>D36+E36</f>
        <v>0</v>
      </c>
      <c r="E37" s="69"/>
      <c r="G37" s="38" t="s">
        <v>339</v>
      </c>
      <c r="H37" s="39">
        <f>SUM(TEMPLATE!$H$34:$H$35)</f>
        <v>0</v>
      </c>
    </row>
    <row r="38" spans="2:8" ht="15.75" customHeight="1">
      <c r="B38" s="9"/>
      <c r="D38" s="10"/>
      <c r="E38" s="10"/>
      <c r="G38" s="41"/>
      <c r="H38" s="18"/>
    </row>
    <row r="39" spans="2:8" ht="15.75" customHeight="1">
      <c r="B39" s="9"/>
      <c r="D39" s="10"/>
      <c r="E39" s="10"/>
      <c r="H39" s="10"/>
    </row>
    <row r="40" spans="2:8" ht="15.75" customHeight="1">
      <c r="B40" s="9"/>
      <c r="D40" s="10"/>
      <c r="E40" s="10"/>
      <c r="G40" s="44" t="s">
        <v>350</v>
      </c>
      <c r="H40" s="45" t="str">
        <f>SUM(B52,B17,B34)&amp;" Units"</f>
        <v>0 Units</v>
      </c>
    </row>
    <row r="41" spans="2:8" ht="15.75" customHeight="1">
      <c r="B41" s="21"/>
      <c r="C41" s="19" t="s">
        <v>347</v>
      </c>
      <c r="D41" s="22"/>
      <c r="E41" s="22"/>
      <c r="G41" s="44" t="s">
        <v>351</v>
      </c>
      <c r="H41" s="46">
        <f>D20+D37+D55</f>
        <v>0</v>
      </c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/>
      <c r="H42" s="46"/>
    </row>
    <row r="43" spans="2:8" ht="15.75" customHeight="1">
      <c r="B43" s="32"/>
      <c r="C43" s="28"/>
      <c r="D43" s="29"/>
      <c r="E43" s="29"/>
      <c r="G43" s="44" t="s">
        <v>352</v>
      </c>
      <c r="H43" s="46">
        <f>D36</f>
        <v>0</v>
      </c>
    </row>
    <row r="44" spans="2:8" ht="15.75" customHeight="1">
      <c r="B44" s="32"/>
      <c r="C44" s="28"/>
      <c r="D44" s="29"/>
      <c r="E44" s="29"/>
      <c r="G44" s="44" t="s">
        <v>353</v>
      </c>
      <c r="H44" s="46">
        <f>D19</f>
        <v>0</v>
      </c>
    </row>
    <row r="45" spans="2:8" ht="15.75" customHeight="1">
      <c r="B45" s="32"/>
      <c r="C45" s="28"/>
      <c r="D45" s="29"/>
      <c r="E45" s="29"/>
      <c r="G45" s="44" t="s">
        <v>332</v>
      </c>
      <c r="H45" s="46">
        <f>H19</f>
        <v>0</v>
      </c>
    </row>
    <row r="46" spans="2:8" ht="15.75" customHeight="1">
      <c r="B46" s="32"/>
      <c r="C46" s="28"/>
      <c r="D46" s="29"/>
      <c r="E46" s="29"/>
      <c r="H46" s="46"/>
    </row>
    <row r="47" spans="2:8" ht="15.75" customHeight="1">
      <c r="B47" s="32"/>
      <c r="C47" s="28"/>
      <c r="D47" s="29"/>
      <c r="E47" s="29"/>
      <c r="G47" s="44" t="s">
        <v>354</v>
      </c>
      <c r="H47" s="46">
        <f>H43+H44-H45</f>
        <v>0</v>
      </c>
    </row>
    <row r="48" spans="2:8" ht="15.75" customHeight="1">
      <c r="B48" s="32"/>
      <c r="C48" s="28"/>
      <c r="D48" s="29"/>
      <c r="E48" s="29"/>
      <c r="G48" s="61"/>
      <c r="H48" s="62"/>
    </row>
    <row r="49" spans="2:8" ht="15.75" customHeight="1">
      <c r="B49" s="32"/>
      <c r="C49" s="28"/>
      <c r="D49" s="29"/>
      <c r="E49" s="29"/>
      <c r="G49" s="63"/>
      <c r="H49" s="63"/>
    </row>
    <row r="50" spans="2:8" ht="15.75" customHeight="1">
      <c r="B50" s="32"/>
      <c r="C50" s="28"/>
      <c r="D50" s="29"/>
      <c r="E50" s="29"/>
      <c r="G50" s="70" t="s">
        <v>355</v>
      </c>
      <c r="H50" s="62"/>
    </row>
    <row r="51" spans="2:8" ht="15" customHeight="1">
      <c r="B51" s="32"/>
      <c r="C51" s="28"/>
      <c r="D51" s="29"/>
      <c r="E51" s="29"/>
      <c r="G51" s="66" t="s">
        <v>356</v>
      </c>
      <c r="H51" s="62"/>
    </row>
    <row r="52" spans="2:8" ht="15.75" customHeight="1">
      <c r="B52" s="32">
        <f>SUM(B43,B44,B45,B46,B48,B47,B49,B50,B51,B51)</f>
        <v>0</v>
      </c>
      <c r="C52" s="28"/>
      <c r="D52" s="29"/>
      <c r="E52" s="29"/>
      <c r="G52" s="61"/>
      <c r="H52" s="62"/>
    </row>
    <row r="53" spans="2:8" ht="15.75" customHeight="1">
      <c r="B53" s="9"/>
      <c r="D53" s="33"/>
      <c r="E53" s="33"/>
      <c r="G53" s="63"/>
      <c r="H53" s="63"/>
    </row>
    <row r="54" spans="2:8" ht="15.75" customHeight="1">
      <c r="B54" s="34"/>
      <c r="C54" s="35" t="s">
        <v>339</v>
      </c>
      <c r="D54" s="36">
        <f>SUM(TEMPLATE!$D$43:$D$52)</f>
        <v>0</v>
      </c>
      <c r="E54" s="37">
        <f>SUM(TEMPLATE!$E$43:$E$52)</f>
        <v>0</v>
      </c>
      <c r="G54" s="64" t="s">
        <v>357</v>
      </c>
      <c r="H54" s="65"/>
    </row>
    <row r="55" spans="2:8" ht="15.75" customHeight="1">
      <c r="B55" s="34"/>
      <c r="C55" s="40" t="s">
        <v>340</v>
      </c>
      <c r="D55" s="68">
        <f>D54+E54</f>
        <v>0</v>
      </c>
      <c r="E55" s="69"/>
      <c r="G55" s="66" t="s">
        <v>358</v>
      </c>
      <c r="H55" s="62"/>
    </row>
    <row r="56" spans="2:8" ht="15.75" customHeight="1">
      <c r="B56" s="9"/>
      <c r="D56" s="10"/>
      <c r="E56" s="10"/>
      <c r="H56" s="10"/>
    </row>
    <row r="57" spans="2:8" ht="15.75" customHeight="1">
      <c r="B57" s="9"/>
      <c r="D57" s="10"/>
      <c r="E57" s="10"/>
      <c r="H57" s="10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</row>
    <row r="1000" spans="2:8" ht="15.75" customHeight="1">
      <c r="B1000" s="9"/>
      <c r="D1000" s="10"/>
      <c r="E1000" s="10"/>
    </row>
  </sheetData>
  <mergeCells count="10">
    <mergeCell ref="G52:H53"/>
    <mergeCell ref="G54:H54"/>
    <mergeCell ref="G55:H55"/>
    <mergeCell ref="C2:H2"/>
    <mergeCell ref="D20:E20"/>
    <mergeCell ref="D37:E37"/>
    <mergeCell ref="G48:H49"/>
    <mergeCell ref="G50:H50"/>
    <mergeCell ref="G51:H51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43" customWidth="1"/>
    <col min="4" max="4" width="14.5703125" customWidth="1"/>
    <col min="5" max="5" width="18.7109375" customWidth="1"/>
    <col min="6" max="6" width="8.7109375" customWidth="1"/>
    <col min="7" max="7" width="48.5703125" customWidth="1"/>
    <col min="8" max="8" width="16" customWidth="1"/>
    <col min="9" max="27" width="8.7109375" customWidth="1"/>
  </cols>
  <sheetData>
    <row r="1" spans="1:9" ht="22.5">
      <c r="B1" s="9"/>
      <c r="D1" s="10"/>
      <c r="E1" s="10"/>
      <c r="H1" s="11"/>
      <c r="I1" s="12"/>
    </row>
    <row r="2" spans="1:9" ht="24.7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330</v>
      </c>
      <c r="D4" s="15"/>
      <c r="E4" s="15"/>
      <c r="F4" s="14"/>
      <c r="G4" s="14"/>
      <c r="H4" s="15"/>
    </row>
    <row r="5" spans="1:9" ht="19.5">
      <c r="B5" s="9"/>
      <c r="D5" s="18"/>
      <c r="E5" s="10"/>
      <c r="H5" s="10"/>
      <c r="I5" s="19"/>
    </row>
    <row r="6" spans="1:9" ht="19.5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8.75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>
      <c r="B8" s="27">
        <v>1</v>
      </c>
      <c r="C8" s="30" t="s">
        <v>46</v>
      </c>
      <c r="D8" s="31">
        <v>5499</v>
      </c>
      <c r="E8" s="29"/>
      <c r="G8" s="30" t="s">
        <v>359</v>
      </c>
      <c r="H8" s="31">
        <v>1800</v>
      </c>
    </row>
    <row r="9" spans="1:9">
      <c r="B9" s="32"/>
      <c r="C9" s="30" t="s">
        <v>312</v>
      </c>
      <c r="D9" s="31">
        <v>500</v>
      </c>
      <c r="E9" s="29"/>
      <c r="G9" s="30" t="s">
        <v>360</v>
      </c>
      <c r="H9" s="31">
        <v>200</v>
      </c>
    </row>
    <row r="10" spans="1:9">
      <c r="B10" s="32"/>
      <c r="C10" s="30" t="s">
        <v>314</v>
      </c>
      <c r="D10" s="31">
        <v>800</v>
      </c>
      <c r="E10" s="29"/>
      <c r="G10" s="30" t="s">
        <v>361</v>
      </c>
      <c r="H10" s="31">
        <v>2315</v>
      </c>
    </row>
    <row r="11" spans="1:9">
      <c r="B11" s="27">
        <v>1</v>
      </c>
      <c r="C11" s="30" t="s">
        <v>308</v>
      </c>
      <c r="D11" s="31"/>
      <c r="E11" s="31">
        <v>12190</v>
      </c>
      <c r="G11" s="30" t="s">
        <v>362</v>
      </c>
      <c r="H11" s="31">
        <v>1017</v>
      </c>
    </row>
    <row r="12" spans="1:9">
      <c r="B12" s="32"/>
      <c r="C12" s="30" t="s">
        <v>316</v>
      </c>
      <c r="D12" s="31">
        <v>4500</v>
      </c>
      <c r="E12" s="29"/>
      <c r="G12" s="28"/>
      <c r="H12" s="29"/>
    </row>
    <row r="13" spans="1:9">
      <c r="B13" s="32"/>
      <c r="C13" s="28"/>
      <c r="D13" s="29"/>
      <c r="E13" s="29"/>
      <c r="G13" s="28"/>
      <c r="H13" s="29"/>
    </row>
    <row r="14" spans="1:9">
      <c r="B14" s="32"/>
      <c r="C14" s="28"/>
      <c r="D14" s="29"/>
      <c r="E14" s="29"/>
      <c r="G14" s="28"/>
      <c r="H14" s="29"/>
    </row>
    <row r="15" spans="1:9">
      <c r="B15" s="32"/>
      <c r="C15" s="28"/>
      <c r="D15" s="29"/>
      <c r="E15" s="29"/>
      <c r="G15" s="28"/>
      <c r="H15" s="29"/>
    </row>
    <row r="16" spans="1:9">
      <c r="B16" s="32"/>
      <c r="C16" s="28"/>
      <c r="D16" s="29"/>
      <c r="E16" s="29"/>
      <c r="G16" s="28"/>
      <c r="H16" s="29"/>
    </row>
    <row r="17" spans="2:9">
      <c r="B17" s="32">
        <f>SUM(B8,B9,B10,B11,B12,B13,B14,B15)</f>
        <v>2</v>
      </c>
      <c r="C17" s="28"/>
      <c r="D17" s="29"/>
      <c r="E17" s="29"/>
      <c r="G17" s="28"/>
      <c r="H17" s="29"/>
    </row>
    <row r="18" spans="2:9">
      <c r="B18" s="9"/>
      <c r="D18" s="33"/>
      <c r="E18" s="33"/>
      <c r="H18" s="33"/>
    </row>
    <row r="19" spans="2:9" ht="15.75">
      <c r="B19" s="34"/>
      <c r="C19" s="35" t="s">
        <v>339</v>
      </c>
      <c r="D19" s="36">
        <f>SUM('May 2'!$D$8:$D$17)</f>
        <v>11299</v>
      </c>
      <c r="E19" s="37">
        <f>SUM('May 2'!$E$8:$E$17)</f>
        <v>12190</v>
      </c>
      <c r="G19" s="38" t="s">
        <v>339</v>
      </c>
      <c r="H19" s="39">
        <f>SUM('May 2'!$H$8:$H$17)</f>
        <v>5332</v>
      </c>
    </row>
    <row r="20" spans="2:9" ht="15.75">
      <c r="B20" s="34"/>
      <c r="C20" s="40" t="s">
        <v>340</v>
      </c>
      <c r="D20" s="68">
        <f>D19+E19</f>
        <v>23489</v>
      </c>
      <c r="E20" s="69"/>
      <c r="G20" s="41"/>
      <c r="H20" s="18"/>
    </row>
    <row r="21" spans="2:9" ht="15.75" customHeight="1">
      <c r="B21" s="9"/>
      <c r="D21" s="10"/>
      <c r="E21" s="10"/>
      <c r="H21" s="10"/>
    </row>
    <row r="22" spans="2:9" ht="15.75" customHeight="1">
      <c r="B22" s="9"/>
      <c r="C22" s="42"/>
      <c r="D22" s="10"/>
      <c r="E22" s="10"/>
      <c r="G22" s="19" t="s">
        <v>341</v>
      </c>
      <c r="H22" s="22"/>
    </row>
    <row r="23" spans="2:9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  <c r="I23" s="48"/>
    </row>
    <row r="24" spans="2:9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30" t="s">
        <v>363</v>
      </c>
      <c r="H24" s="31">
        <v>1000</v>
      </c>
      <c r="I24" s="49" t="s">
        <v>364</v>
      </c>
    </row>
    <row r="25" spans="2:9" ht="15.75" customHeight="1">
      <c r="B25" s="27">
        <v>4</v>
      </c>
      <c r="C25" s="30" t="s">
        <v>46</v>
      </c>
      <c r="D25" s="31">
        <v>16497</v>
      </c>
      <c r="E25" s="31">
        <v>5499</v>
      </c>
      <c r="G25" s="28"/>
      <c r="H25" s="31"/>
      <c r="I25" s="50"/>
    </row>
    <row r="26" spans="2:9" ht="15.75" customHeight="1">
      <c r="B26" s="27">
        <v>3</v>
      </c>
      <c r="C26" s="30" t="s">
        <v>28</v>
      </c>
      <c r="D26" s="31">
        <v>8998</v>
      </c>
      <c r="E26" s="31">
        <v>4499</v>
      </c>
      <c r="G26" s="28"/>
      <c r="H26" s="29"/>
      <c r="I26" s="51"/>
    </row>
    <row r="27" spans="2:9" ht="15.75" customHeight="1">
      <c r="B27" s="27">
        <v>1</v>
      </c>
      <c r="C27" s="30" t="s">
        <v>188</v>
      </c>
      <c r="D27" s="31"/>
      <c r="E27" s="31">
        <v>7890</v>
      </c>
      <c r="G27" s="28"/>
      <c r="H27" s="29"/>
      <c r="I27" s="51"/>
    </row>
    <row r="28" spans="2:9" ht="15.75" customHeight="1">
      <c r="B28" s="27">
        <v>2</v>
      </c>
      <c r="C28" s="30" t="s">
        <v>5</v>
      </c>
      <c r="D28" s="31">
        <v>3990</v>
      </c>
      <c r="E28" s="31">
        <v>3990</v>
      </c>
      <c r="H28" s="33"/>
    </row>
    <row r="29" spans="2:9" ht="15.75" customHeight="1">
      <c r="B29" s="27">
        <v>1</v>
      </c>
      <c r="C29" s="30" t="s">
        <v>34</v>
      </c>
      <c r="D29" s="31">
        <v>4899</v>
      </c>
      <c r="E29" s="29"/>
      <c r="G29" s="38" t="s">
        <v>339</v>
      </c>
      <c r="H29" s="39">
        <f>SUM('May 2'!$H$24:$H$27)</f>
        <v>1000</v>
      </c>
    </row>
    <row r="30" spans="2:9" ht="15.75" customHeight="1">
      <c r="B30" s="27">
        <v>1</v>
      </c>
      <c r="C30" s="30" t="s">
        <v>182</v>
      </c>
      <c r="D30" s="31">
        <v>6990</v>
      </c>
      <c r="E30" s="29"/>
      <c r="G30" s="41"/>
      <c r="H30" s="18"/>
    </row>
    <row r="31" spans="2:9" ht="15.75" customHeight="1">
      <c r="B31" s="27">
        <v>1</v>
      </c>
      <c r="C31" s="30" t="s">
        <v>287</v>
      </c>
      <c r="D31" s="31"/>
      <c r="E31" s="31">
        <v>5499</v>
      </c>
      <c r="H31" s="10"/>
    </row>
    <row r="32" spans="2:9" ht="15.75" customHeight="1">
      <c r="B32" s="27"/>
      <c r="C32" s="30" t="s">
        <v>214</v>
      </c>
      <c r="D32" s="31">
        <v>8990</v>
      </c>
      <c r="E32" s="29"/>
      <c r="G32" s="19" t="s">
        <v>344</v>
      </c>
      <c r="H32" s="22"/>
    </row>
    <row r="33" spans="2:8" ht="15.75" customHeight="1">
      <c r="B33" s="27"/>
      <c r="C33" s="30" t="s">
        <v>250</v>
      </c>
      <c r="D33" s="31">
        <v>9990</v>
      </c>
      <c r="E33" s="29"/>
      <c r="G33" s="25" t="s">
        <v>345</v>
      </c>
      <c r="H33" s="26" t="s">
        <v>346</v>
      </c>
    </row>
    <row r="34" spans="2:8" ht="15.75" customHeight="1">
      <c r="B34" s="32">
        <f>SUM(B25,B26,B27,B28,B29,B30,B31,B32,B33)</f>
        <v>13</v>
      </c>
      <c r="C34" s="28"/>
      <c r="D34" s="29"/>
      <c r="E34" s="29"/>
      <c r="G34" s="30" t="s">
        <v>365</v>
      </c>
      <c r="H34" s="31">
        <v>240</v>
      </c>
    </row>
    <row r="35" spans="2:8" ht="15.75" customHeight="1">
      <c r="B35" s="9"/>
      <c r="D35" s="33"/>
      <c r="E35" s="33"/>
      <c r="G35" s="30" t="s">
        <v>366</v>
      </c>
      <c r="H35" s="31">
        <v>560</v>
      </c>
    </row>
    <row r="36" spans="2:8" ht="15.75" customHeight="1">
      <c r="B36" s="34"/>
      <c r="C36" s="35" t="s">
        <v>339</v>
      </c>
      <c r="D36" s="36">
        <f>SUM('May 2'!$D$25:$D$34)</f>
        <v>60354</v>
      </c>
      <c r="E36" s="37">
        <f>SUM('May 2'!$E$25:$E$34)</f>
        <v>27377</v>
      </c>
      <c r="G36" s="30" t="s">
        <v>312</v>
      </c>
      <c r="H36" s="31">
        <v>500</v>
      </c>
    </row>
    <row r="37" spans="2:8" ht="15.75" customHeight="1">
      <c r="B37" s="34"/>
      <c r="C37" s="40" t="s">
        <v>340</v>
      </c>
      <c r="D37" s="68">
        <f>D36+E36</f>
        <v>87731</v>
      </c>
      <c r="E37" s="69"/>
      <c r="G37" s="28"/>
      <c r="H37" s="29"/>
    </row>
    <row r="38" spans="2:8" ht="15.75" customHeight="1">
      <c r="B38" s="9"/>
      <c r="D38" s="10"/>
      <c r="E38" s="10"/>
      <c r="H38" s="33"/>
    </row>
    <row r="39" spans="2:8" ht="15.75" customHeight="1">
      <c r="B39" s="9"/>
      <c r="D39" s="10"/>
      <c r="E39" s="10"/>
      <c r="G39" s="38" t="s">
        <v>339</v>
      </c>
      <c r="H39" s="39">
        <f>SUM('May 2'!$H$34:$H$37)</f>
        <v>1300</v>
      </c>
    </row>
    <row r="40" spans="2:8" ht="15.75" customHeight="1">
      <c r="B40" s="9"/>
      <c r="D40" s="10"/>
      <c r="E40" s="10"/>
      <c r="G40" s="41"/>
      <c r="H40" s="18"/>
    </row>
    <row r="41" spans="2:8" ht="15.75" customHeight="1">
      <c r="B41" s="21"/>
      <c r="C41" s="19" t="s">
        <v>347</v>
      </c>
      <c r="D41" s="22"/>
      <c r="E41" s="22"/>
      <c r="H41" s="10"/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2" t="str">
        <f>B17+B34+B52&amp;"  Units"</f>
        <v>26  Units</v>
      </c>
    </row>
    <row r="43" spans="2:8" ht="15.75" customHeight="1">
      <c r="B43" s="27">
        <v>10</v>
      </c>
      <c r="C43" s="30" t="s">
        <v>310</v>
      </c>
      <c r="D43" s="31">
        <v>5000</v>
      </c>
      <c r="E43" s="31">
        <v>26704</v>
      </c>
      <c r="G43" s="44" t="s">
        <v>351</v>
      </c>
      <c r="H43" s="46">
        <f>D20+D37+D55</f>
        <v>147727</v>
      </c>
    </row>
    <row r="44" spans="2:8" ht="15.75" customHeight="1">
      <c r="B44" s="27">
        <v>1</v>
      </c>
      <c r="C44" s="30" t="s">
        <v>48</v>
      </c>
      <c r="D44" s="31">
        <v>500</v>
      </c>
      <c r="E44" s="31">
        <v>4303</v>
      </c>
      <c r="G44" s="44"/>
      <c r="H44" s="46"/>
    </row>
    <row r="45" spans="2:8" ht="15.75" customHeight="1">
      <c r="B45" s="32"/>
      <c r="C45" s="28"/>
      <c r="D45" s="29"/>
      <c r="E45" s="29"/>
      <c r="G45" s="44" t="s">
        <v>352</v>
      </c>
      <c r="H45" s="46">
        <f>D36</f>
        <v>60354</v>
      </c>
    </row>
    <row r="46" spans="2:8" ht="15.75" customHeight="1">
      <c r="B46" s="32"/>
      <c r="C46" s="28"/>
      <c r="D46" s="29"/>
      <c r="E46" s="29"/>
      <c r="G46" s="44" t="s">
        <v>353</v>
      </c>
      <c r="H46" s="46">
        <f>D19</f>
        <v>11299</v>
      </c>
    </row>
    <row r="47" spans="2:8" ht="15.75" customHeight="1">
      <c r="B47" s="32"/>
      <c r="C47" s="28"/>
      <c r="D47" s="29"/>
      <c r="E47" s="29"/>
      <c r="G47" s="44" t="s">
        <v>332</v>
      </c>
      <c r="H47" s="46">
        <f>H19</f>
        <v>5332</v>
      </c>
    </row>
    <row r="48" spans="2:8" ht="15.75" customHeight="1">
      <c r="B48" s="32"/>
      <c r="C48" s="28"/>
      <c r="D48" s="29"/>
      <c r="E48" s="29"/>
      <c r="H48" s="46"/>
    </row>
    <row r="49" spans="2:8" ht="15.75" customHeight="1">
      <c r="B49" s="32"/>
      <c r="C49" s="28"/>
      <c r="D49" s="29"/>
      <c r="E49" s="29"/>
      <c r="G49" s="44" t="s">
        <v>354</v>
      </c>
      <c r="H49" s="46">
        <f>H45+H46-H47</f>
        <v>66321</v>
      </c>
    </row>
    <row r="50" spans="2:8" ht="15.75" customHeight="1">
      <c r="B50" s="32"/>
      <c r="C50" s="28"/>
      <c r="D50" s="29"/>
      <c r="E50" s="29"/>
      <c r="G50" s="61"/>
      <c r="H50" s="62"/>
    </row>
    <row r="51" spans="2:8" ht="15" customHeight="1">
      <c r="B51" s="32"/>
      <c r="C51" s="28"/>
      <c r="D51" s="29"/>
      <c r="E51" s="29"/>
      <c r="G51" s="63"/>
      <c r="H51" s="63"/>
    </row>
    <row r="52" spans="2:8" ht="15.75" customHeight="1">
      <c r="B52" s="32">
        <f>SUM(B43,B44,B45,B46,B48,B47,B49,B50,B51,B51)</f>
        <v>11</v>
      </c>
      <c r="C52" s="28"/>
      <c r="D52" s="29"/>
      <c r="E52" s="29"/>
      <c r="G52" s="70" t="s">
        <v>355</v>
      </c>
      <c r="H52" s="62"/>
    </row>
    <row r="53" spans="2:8" ht="15.75" customHeight="1">
      <c r="B53" s="9"/>
      <c r="D53" s="33"/>
      <c r="E53" s="33"/>
      <c r="G53" s="66" t="s">
        <v>356</v>
      </c>
      <c r="H53" s="62"/>
    </row>
    <row r="54" spans="2:8" ht="15.75" customHeight="1">
      <c r="B54" s="34"/>
      <c r="C54" s="35" t="s">
        <v>339</v>
      </c>
      <c r="D54" s="36">
        <f>SUM('May 2'!$D$43:$D$52)</f>
        <v>5500</v>
      </c>
      <c r="E54" s="37">
        <f>SUM('May 2'!$E$43:$E$52)</f>
        <v>31007</v>
      </c>
      <c r="G54" s="61"/>
      <c r="H54" s="62"/>
    </row>
    <row r="55" spans="2:8" ht="15.75" customHeight="1">
      <c r="B55" s="34"/>
      <c r="C55" s="40" t="s">
        <v>340</v>
      </c>
      <c r="D55" s="68">
        <f>D54+E54</f>
        <v>36507</v>
      </c>
      <c r="E55" s="69"/>
      <c r="G55" s="63"/>
      <c r="H55" s="63"/>
    </row>
    <row r="56" spans="2:8" ht="15.75" customHeight="1">
      <c r="B56" s="9"/>
      <c r="D56" s="10"/>
      <c r="E56" s="10"/>
      <c r="G56" s="64" t="s">
        <v>357</v>
      </c>
      <c r="H56" s="65"/>
    </row>
    <row r="57" spans="2:8" ht="15.75" customHeight="1">
      <c r="B57" s="9"/>
      <c r="D57" s="10"/>
      <c r="E57" s="10"/>
      <c r="G57" s="66" t="s">
        <v>358</v>
      </c>
      <c r="H57" s="62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9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43" customWidth="1"/>
    <col min="4" max="4" width="14.5703125" customWidth="1"/>
    <col min="5" max="5" width="18.7109375" customWidth="1"/>
    <col min="6" max="6" width="8.7109375" customWidth="1"/>
    <col min="7" max="7" width="48.5703125" customWidth="1"/>
    <col min="8" max="8" width="16" customWidth="1"/>
    <col min="9" max="27" width="8.7109375" customWidth="1"/>
  </cols>
  <sheetData>
    <row r="1" spans="1:9" ht="22.5">
      <c r="B1" s="9"/>
      <c r="D1" s="10"/>
      <c r="E1" s="10"/>
      <c r="H1" s="11"/>
      <c r="I1" s="12"/>
    </row>
    <row r="2" spans="1:9" ht="24.7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330</v>
      </c>
      <c r="D4" s="15"/>
      <c r="E4" s="15"/>
      <c r="F4" s="14"/>
      <c r="G4" s="14"/>
      <c r="H4" s="15"/>
    </row>
    <row r="5" spans="1:9" ht="19.5">
      <c r="B5" s="9"/>
      <c r="D5" s="18"/>
      <c r="E5" s="10"/>
      <c r="H5" s="10"/>
      <c r="I5" s="19"/>
    </row>
    <row r="6" spans="1:9" ht="19.5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8.75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>
      <c r="B8" s="27">
        <v>5</v>
      </c>
      <c r="C8" s="30" t="s">
        <v>46</v>
      </c>
      <c r="D8" s="31">
        <v>16497</v>
      </c>
      <c r="E8" s="31">
        <v>10998</v>
      </c>
      <c r="G8" s="30" t="s">
        <v>367</v>
      </c>
      <c r="H8" s="31">
        <v>420</v>
      </c>
    </row>
    <row r="9" spans="1:9">
      <c r="B9" s="27">
        <v>1</v>
      </c>
      <c r="C9" s="30" t="s">
        <v>306</v>
      </c>
      <c r="D9" s="31">
        <v>9190</v>
      </c>
      <c r="E9" s="29"/>
      <c r="G9" s="30" t="s">
        <v>347</v>
      </c>
      <c r="H9" s="31">
        <v>8810</v>
      </c>
    </row>
    <row r="10" spans="1:9">
      <c r="B10" s="27">
        <v>3</v>
      </c>
      <c r="C10" s="30" t="s">
        <v>15</v>
      </c>
      <c r="D10" s="31">
        <v>8380</v>
      </c>
      <c r="E10" s="31">
        <v>4190</v>
      </c>
      <c r="G10" s="30" t="s">
        <v>368</v>
      </c>
      <c r="H10" s="31">
        <v>5914</v>
      </c>
    </row>
    <row r="11" spans="1:9">
      <c r="B11" s="27">
        <v>2</v>
      </c>
      <c r="C11" s="30" t="s">
        <v>48</v>
      </c>
      <c r="D11" s="31">
        <v>5499</v>
      </c>
      <c r="E11" s="31">
        <v>5499</v>
      </c>
      <c r="G11" s="28"/>
      <c r="H11" s="29"/>
    </row>
    <row r="12" spans="1:9">
      <c r="B12" s="27">
        <v>1</v>
      </c>
      <c r="C12" s="30" t="s">
        <v>308</v>
      </c>
      <c r="D12" s="31">
        <v>12190</v>
      </c>
      <c r="E12" s="29"/>
      <c r="G12" s="28"/>
      <c r="H12" s="29"/>
    </row>
    <row r="13" spans="1:9">
      <c r="B13" s="27">
        <v>1</v>
      </c>
      <c r="C13" s="30" t="s">
        <v>28</v>
      </c>
      <c r="D13" s="31">
        <v>4499</v>
      </c>
      <c r="E13" s="29"/>
      <c r="G13" s="28"/>
      <c r="H13" s="29"/>
    </row>
    <row r="14" spans="1:9">
      <c r="B14" s="27">
        <v>1</v>
      </c>
      <c r="C14" s="30" t="s">
        <v>308</v>
      </c>
      <c r="D14" s="31">
        <v>12190</v>
      </c>
      <c r="E14" s="29"/>
      <c r="G14" s="28"/>
      <c r="H14" s="29"/>
    </row>
    <row r="15" spans="1:9">
      <c r="A15" s="4">
        <v>2</v>
      </c>
      <c r="B15" s="32"/>
      <c r="C15" s="30" t="s">
        <v>144</v>
      </c>
      <c r="D15" s="31">
        <v>150</v>
      </c>
      <c r="E15" s="29"/>
      <c r="G15" s="28"/>
      <c r="H15" s="29"/>
    </row>
    <row r="16" spans="1:9">
      <c r="B16" s="32"/>
      <c r="C16" s="30" t="s">
        <v>140</v>
      </c>
      <c r="D16" s="31">
        <v>180</v>
      </c>
      <c r="E16" s="29"/>
      <c r="G16" s="28"/>
      <c r="H16" s="29"/>
    </row>
    <row r="17" spans="2:9">
      <c r="B17" s="27">
        <v>1</v>
      </c>
      <c r="C17" s="30" t="s">
        <v>220</v>
      </c>
      <c r="D17" s="31">
        <v>8000</v>
      </c>
      <c r="E17" s="31">
        <v>3190</v>
      </c>
      <c r="G17" s="28"/>
      <c r="H17" s="29"/>
    </row>
    <row r="18" spans="2:9">
      <c r="B18" s="27">
        <v>1</v>
      </c>
      <c r="C18" s="30" t="s">
        <v>34</v>
      </c>
      <c r="D18" s="31">
        <v>4899</v>
      </c>
      <c r="E18" s="29"/>
      <c r="G18" s="28"/>
      <c r="H18" s="29"/>
    </row>
    <row r="19" spans="2:9">
      <c r="B19" s="27">
        <v>1</v>
      </c>
      <c r="C19" s="30" t="s">
        <v>240</v>
      </c>
      <c r="D19" s="31"/>
      <c r="E19" s="31">
        <v>9190</v>
      </c>
      <c r="G19" s="28"/>
      <c r="H19" s="29"/>
    </row>
    <row r="20" spans="2:9">
      <c r="B20" s="27">
        <v>1</v>
      </c>
      <c r="C20" s="30" t="s">
        <v>308</v>
      </c>
      <c r="D20" s="31"/>
      <c r="E20" s="31">
        <v>12190</v>
      </c>
      <c r="G20" s="28"/>
      <c r="H20" s="29"/>
    </row>
    <row r="21" spans="2:9">
      <c r="B21" s="27">
        <v>1</v>
      </c>
      <c r="C21" s="30" t="s">
        <v>42</v>
      </c>
      <c r="D21" s="31"/>
      <c r="E21" s="31">
        <v>5499</v>
      </c>
      <c r="G21" s="28"/>
      <c r="H21" s="29"/>
    </row>
    <row r="22" spans="2:9">
      <c r="B22" s="27">
        <v>1</v>
      </c>
      <c r="C22" s="30" t="s">
        <v>30</v>
      </c>
      <c r="D22" s="31">
        <v>7190</v>
      </c>
      <c r="E22" s="29"/>
      <c r="G22" s="28"/>
      <c r="H22" s="29"/>
    </row>
    <row r="23" spans="2:9">
      <c r="B23" s="32"/>
      <c r="C23" s="30" t="s">
        <v>98</v>
      </c>
      <c r="D23" s="31">
        <v>4499</v>
      </c>
      <c r="E23" s="29"/>
      <c r="G23" s="28"/>
      <c r="H23" s="29"/>
    </row>
    <row r="24" spans="2:9">
      <c r="B24" s="32">
        <f>SUM(B8,B9,B10,B11,B12,B13,B14,B15)</f>
        <v>14</v>
      </c>
      <c r="C24" s="28"/>
      <c r="D24" s="29"/>
      <c r="E24" s="29"/>
      <c r="G24" s="28"/>
      <c r="H24" s="29"/>
    </row>
    <row r="25" spans="2:9">
      <c r="B25" s="9"/>
      <c r="D25" s="33"/>
      <c r="E25" s="33"/>
      <c r="H25" s="33"/>
    </row>
    <row r="26" spans="2:9" ht="15.75">
      <c r="B26" s="34"/>
      <c r="C26" s="35" t="s">
        <v>339</v>
      </c>
      <c r="D26" s="36">
        <f>SUM('May 1'!$D$8:$D$24)</f>
        <v>93363</v>
      </c>
      <c r="E26" s="37">
        <f>SUM('May 1'!$E$8:$E$24)</f>
        <v>50756</v>
      </c>
      <c r="G26" s="38" t="s">
        <v>339</v>
      </c>
      <c r="H26" s="39">
        <f>SUM('May 1'!$H$8:$H$24)</f>
        <v>15144</v>
      </c>
    </row>
    <row r="27" spans="2:9" ht="15.75">
      <c r="B27" s="34"/>
      <c r="C27" s="40" t="s">
        <v>340</v>
      </c>
      <c r="D27" s="68">
        <f>D26+E26</f>
        <v>144119</v>
      </c>
      <c r="E27" s="69"/>
      <c r="G27" s="41"/>
      <c r="H27" s="18"/>
    </row>
    <row r="28" spans="2:9" ht="15.75" customHeight="1">
      <c r="B28" s="9"/>
      <c r="D28" s="10"/>
      <c r="E28" s="10"/>
      <c r="H28" s="10"/>
    </row>
    <row r="29" spans="2:9" ht="15.75" customHeight="1">
      <c r="B29" s="9"/>
      <c r="C29" s="42">
        <v>45777</v>
      </c>
      <c r="D29" s="10"/>
      <c r="E29" s="10"/>
      <c r="G29" s="19" t="s">
        <v>341</v>
      </c>
      <c r="H29" s="22"/>
    </row>
    <row r="30" spans="2:9" ht="15.75" customHeight="1">
      <c r="B30" s="21"/>
      <c r="C30" s="19" t="s">
        <v>342</v>
      </c>
      <c r="D30" s="22"/>
      <c r="E30" s="22"/>
      <c r="G30" s="25" t="s">
        <v>343</v>
      </c>
      <c r="H30" s="26" t="s">
        <v>338</v>
      </c>
      <c r="I30" s="48"/>
    </row>
    <row r="31" spans="2:9" ht="15.75" customHeight="1">
      <c r="B31" s="24" t="s">
        <v>333</v>
      </c>
      <c r="C31" s="25" t="s">
        <v>334</v>
      </c>
      <c r="D31" s="26" t="s">
        <v>335</v>
      </c>
      <c r="E31" s="26" t="s">
        <v>336</v>
      </c>
      <c r="G31" s="28" t="s">
        <v>369</v>
      </c>
      <c r="H31" s="31">
        <v>1000</v>
      </c>
      <c r="I31" s="49" t="s">
        <v>370</v>
      </c>
    </row>
    <row r="32" spans="2:9" ht="15.75" customHeight="1">
      <c r="B32" s="27">
        <v>1</v>
      </c>
      <c r="C32" s="30" t="s">
        <v>259</v>
      </c>
      <c r="D32" s="29"/>
      <c r="E32" s="31">
        <v>12190</v>
      </c>
      <c r="G32" s="28" t="s">
        <v>371</v>
      </c>
      <c r="H32" s="31">
        <v>500</v>
      </c>
      <c r="I32" s="50"/>
    </row>
    <row r="33" spans="2:9" ht="15.75" customHeight="1">
      <c r="B33" s="27">
        <v>1</v>
      </c>
      <c r="C33" s="30" t="s">
        <v>252</v>
      </c>
      <c r="D33" s="31">
        <v>9990</v>
      </c>
      <c r="E33" s="29"/>
      <c r="G33" s="28"/>
      <c r="H33" s="29"/>
      <c r="I33" s="51"/>
    </row>
    <row r="34" spans="2:9" ht="15.75" customHeight="1">
      <c r="B34" s="27">
        <v>1</v>
      </c>
      <c r="C34" s="30" t="s">
        <v>30</v>
      </c>
      <c r="D34" s="31">
        <v>6990</v>
      </c>
      <c r="E34" s="29"/>
      <c r="G34" s="28"/>
      <c r="H34" s="29"/>
      <c r="I34" s="51"/>
    </row>
    <row r="35" spans="2:9" ht="15.75" customHeight="1">
      <c r="B35" s="27">
        <v>1</v>
      </c>
      <c r="C35" s="30" t="s">
        <v>48</v>
      </c>
      <c r="D35" s="29"/>
      <c r="E35" s="31">
        <v>5499</v>
      </c>
      <c r="H35" s="33"/>
    </row>
    <row r="36" spans="2:9" ht="15.75" customHeight="1">
      <c r="B36" s="32"/>
      <c r="C36" s="28"/>
      <c r="D36" s="29"/>
      <c r="E36" s="29"/>
      <c r="G36" s="38" t="s">
        <v>339</v>
      </c>
      <c r="H36" s="39">
        <f>SUM('May 1'!$H$31:$H$34)</f>
        <v>1500</v>
      </c>
    </row>
    <row r="37" spans="2:9" ht="15.75" customHeight="1">
      <c r="B37" s="32"/>
      <c r="C37" s="28"/>
      <c r="D37" s="29"/>
      <c r="E37" s="29"/>
      <c r="G37" s="41"/>
      <c r="H37" s="18"/>
    </row>
    <row r="38" spans="2:9" ht="15.75" customHeight="1">
      <c r="B38" s="32"/>
      <c r="C38" s="28"/>
      <c r="D38" s="29"/>
      <c r="E38" s="29"/>
      <c r="H38" s="10"/>
    </row>
    <row r="39" spans="2:9" ht="15.75" customHeight="1">
      <c r="B39" s="32"/>
      <c r="C39" s="28"/>
      <c r="D39" s="29"/>
      <c r="E39" s="29"/>
      <c r="G39" s="19" t="s">
        <v>344</v>
      </c>
      <c r="H39" s="22"/>
    </row>
    <row r="40" spans="2:9" ht="15.75" customHeight="1">
      <c r="B40" s="32"/>
      <c r="C40" s="28"/>
      <c r="D40" s="29"/>
      <c r="E40" s="29"/>
      <c r="G40" s="25" t="s">
        <v>345</v>
      </c>
      <c r="H40" s="26" t="s">
        <v>346</v>
      </c>
    </row>
    <row r="41" spans="2:9" ht="15.75" customHeight="1">
      <c r="B41" s="32">
        <f>SUM(B32,B33,B34,B35,B36,B37,B38,B39,B40)</f>
        <v>4</v>
      </c>
      <c r="C41" s="28"/>
      <c r="D41" s="29"/>
      <c r="E41" s="29"/>
      <c r="G41" s="30" t="s">
        <v>372</v>
      </c>
      <c r="H41" s="31">
        <v>50</v>
      </c>
    </row>
    <row r="42" spans="2:9" ht="15.75" customHeight="1">
      <c r="B42" s="9"/>
      <c r="D42" s="33"/>
      <c r="E42" s="33"/>
      <c r="G42" s="28"/>
      <c r="H42" s="29"/>
    </row>
    <row r="43" spans="2:9" ht="15.75" customHeight="1">
      <c r="B43" s="34"/>
      <c r="C43" s="35" t="s">
        <v>339</v>
      </c>
      <c r="D43" s="36">
        <f>SUM('May 1'!$D$32:$D$41)</f>
        <v>16980</v>
      </c>
      <c r="E43" s="37">
        <f>SUM('May 1'!$E$32:$E$41)</f>
        <v>17689</v>
      </c>
      <c r="G43" s="28"/>
      <c r="H43" s="29"/>
    </row>
    <row r="44" spans="2:9" ht="15.75" customHeight="1">
      <c r="B44" s="34"/>
      <c r="C44" s="40" t="s">
        <v>340</v>
      </c>
      <c r="D44" s="68">
        <f>D43+E43</f>
        <v>34669</v>
      </c>
      <c r="E44" s="69"/>
      <c r="G44" s="28"/>
      <c r="H44" s="29"/>
    </row>
    <row r="45" spans="2:9" ht="15.75" customHeight="1">
      <c r="B45" s="9"/>
      <c r="D45" s="10"/>
      <c r="E45" s="10"/>
      <c r="H45" s="33"/>
    </row>
    <row r="46" spans="2:9" ht="15.75" customHeight="1">
      <c r="B46" s="9"/>
      <c r="D46" s="10"/>
      <c r="E46" s="10"/>
      <c r="G46" s="38" t="s">
        <v>339</v>
      </c>
      <c r="H46" s="39">
        <f>SUM('May 1'!$H$41:$H$44)</f>
        <v>50</v>
      </c>
    </row>
    <row r="47" spans="2:9" ht="15.75" customHeight="1">
      <c r="B47" s="9"/>
      <c r="D47" s="10"/>
      <c r="E47" s="10"/>
      <c r="G47" s="41"/>
      <c r="H47" s="18"/>
    </row>
    <row r="48" spans="2:9" ht="15.75" customHeight="1">
      <c r="B48" s="21"/>
      <c r="C48" s="19" t="s">
        <v>347</v>
      </c>
      <c r="D48" s="22"/>
      <c r="E48" s="22"/>
      <c r="H48" s="10"/>
    </row>
    <row r="49" spans="2:8" ht="15.75" customHeight="1">
      <c r="B49" s="24" t="s">
        <v>333</v>
      </c>
      <c r="C49" s="25" t="s">
        <v>334</v>
      </c>
      <c r="D49" s="43" t="s">
        <v>348</v>
      </c>
      <c r="E49" s="43" t="s">
        <v>349</v>
      </c>
      <c r="G49" s="44" t="s">
        <v>350</v>
      </c>
      <c r="H49" s="53" t="s">
        <v>373</v>
      </c>
    </row>
    <row r="50" spans="2:8" ht="15.75" customHeight="1">
      <c r="B50" s="27">
        <v>1</v>
      </c>
      <c r="C50" s="30" t="s">
        <v>252</v>
      </c>
      <c r="D50" s="31">
        <v>1500</v>
      </c>
      <c r="E50" s="31">
        <v>12005</v>
      </c>
      <c r="G50" s="44" t="s">
        <v>351</v>
      </c>
      <c r="H50" s="46">
        <f>D27+D44+D64</f>
        <v>268420</v>
      </c>
    </row>
    <row r="51" spans="2:8" ht="15.75" customHeight="1">
      <c r="B51" s="27">
        <v>1</v>
      </c>
      <c r="C51" s="30" t="s">
        <v>48</v>
      </c>
      <c r="D51" s="31">
        <v>500</v>
      </c>
      <c r="E51" s="31">
        <v>5313</v>
      </c>
      <c r="G51" s="44"/>
      <c r="H51" s="46"/>
    </row>
    <row r="52" spans="2:8" ht="15.75" customHeight="1">
      <c r="B52" s="27">
        <v>1</v>
      </c>
      <c r="C52" s="30" t="s">
        <v>48</v>
      </c>
      <c r="D52" s="31">
        <v>500</v>
      </c>
      <c r="E52" s="31">
        <v>5313</v>
      </c>
      <c r="G52" s="44" t="s">
        <v>352</v>
      </c>
      <c r="H52" s="46">
        <f>D43</f>
        <v>16980</v>
      </c>
    </row>
    <row r="53" spans="2:8" ht="15.75" customHeight="1">
      <c r="B53" s="27">
        <v>1</v>
      </c>
      <c r="C53" s="30" t="s">
        <v>252</v>
      </c>
      <c r="D53" s="31">
        <v>1500</v>
      </c>
      <c r="E53" s="31">
        <v>9569</v>
      </c>
      <c r="G53" s="44" t="s">
        <v>353</v>
      </c>
      <c r="H53" s="46">
        <f>D26</f>
        <v>93363</v>
      </c>
    </row>
    <row r="54" spans="2:8" ht="15.75" customHeight="1">
      <c r="B54" s="27">
        <v>1</v>
      </c>
      <c r="C54" s="30" t="s">
        <v>48</v>
      </c>
      <c r="D54" s="31">
        <v>500</v>
      </c>
      <c r="E54" s="31">
        <v>5429</v>
      </c>
      <c r="G54" s="44" t="s">
        <v>332</v>
      </c>
      <c r="H54" s="46">
        <f>H26</f>
        <v>15144</v>
      </c>
    </row>
    <row r="55" spans="2:8" ht="15.75" customHeight="1">
      <c r="B55" s="27">
        <v>1</v>
      </c>
      <c r="C55" s="30" t="s">
        <v>252</v>
      </c>
      <c r="D55" s="31">
        <v>1500</v>
      </c>
      <c r="E55" s="31">
        <v>9569</v>
      </c>
      <c r="H55" s="46"/>
    </row>
    <row r="56" spans="2:8" ht="15.75" customHeight="1">
      <c r="B56" s="27">
        <v>1</v>
      </c>
      <c r="C56" s="30" t="s">
        <v>304</v>
      </c>
      <c r="D56" s="31">
        <v>3000</v>
      </c>
      <c r="E56" s="31">
        <v>8330</v>
      </c>
      <c r="G56" s="44" t="s">
        <v>354</v>
      </c>
      <c r="H56" s="46">
        <f>H52+H53-H54</f>
        <v>95199</v>
      </c>
    </row>
    <row r="57" spans="2:8" ht="15.75" customHeight="1">
      <c r="B57" s="27">
        <v>1</v>
      </c>
      <c r="C57" s="30" t="s">
        <v>287</v>
      </c>
      <c r="D57" s="31">
        <v>500</v>
      </c>
      <c r="E57" s="31">
        <v>5429</v>
      </c>
      <c r="G57" s="61"/>
      <c r="H57" s="62"/>
    </row>
    <row r="58" spans="2:8" ht="15" customHeight="1">
      <c r="B58" s="27">
        <v>1</v>
      </c>
      <c r="C58" s="30" t="s">
        <v>297</v>
      </c>
      <c r="D58" s="31">
        <v>1000</v>
      </c>
      <c r="E58" s="31">
        <v>8569</v>
      </c>
      <c r="G58" s="63"/>
      <c r="H58" s="63"/>
    </row>
    <row r="59" spans="2:8" ht="15" customHeight="1">
      <c r="B59" s="27">
        <v>1</v>
      </c>
      <c r="C59" s="30" t="s">
        <v>28</v>
      </c>
      <c r="D59" s="31">
        <v>500</v>
      </c>
      <c r="E59" s="31">
        <v>4303</v>
      </c>
      <c r="G59" s="47"/>
      <c r="H59" s="47"/>
    </row>
    <row r="60" spans="2:8" ht="15" customHeight="1">
      <c r="B60" s="27">
        <v>1</v>
      </c>
      <c r="C60" s="30" t="s">
        <v>28</v>
      </c>
      <c r="D60" s="31">
        <v>500</v>
      </c>
      <c r="E60" s="31">
        <v>4303</v>
      </c>
      <c r="G60" s="47"/>
      <c r="H60" s="47"/>
    </row>
    <row r="61" spans="2:8" ht="15.75" customHeight="1">
      <c r="B61" s="32">
        <f>SUM(B50,B51,B52,B53,B55,B54,B56,B57,B58,B58)</f>
        <v>10</v>
      </c>
      <c r="C61" s="28"/>
      <c r="D61" s="29"/>
      <c r="E61" s="29"/>
      <c r="G61" s="70" t="s">
        <v>355</v>
      </c>
      <c r="H61" s="62"/>
    </row>
    <row r="62" spans="2:8" ht="15.75" customHeight="1">
      <c r="B62" s="9"/>
      <c r="D62" s="33"/>
      <c r="E62" s="33"/>
      <c r="G62" s="66" t="s">
        <v>356</v>
      </c>
      <c r="H62" s="62"/>
    </row>
    <row r="63" spans="2:8" ht="15.75" customHeight="1">
      <c r="B63" s="34"/>
      <c r="C63" s="35" t="s">
        <v>339</v>
      </c>
      <c r="D63" s="36">
        <f>SUM('May 1'!$D$50:$D$61)</f>
        <v>11500</v>
      </c>
      <c r="E63" s="37">
        <f>SUM('May 1'!$E$50:$E$61)</f>
        <v>78132</v>
      </c>
      <c r="G63" s="61"/>
      <c r="H63" s="62"/>
    </row>
    <row r="64" spans="2:8" ht="15.75" customHeight="1">
      <c r="B64" s="34"/>
      <c r="C64" s="40" t="s">
        <v>340</v>
      </c>
      <c r="D64" s="68">
        <f>D63+E63</f>
        <v>89632</v>
      </c>
      <c r="E64" s="69"/>
      <c r="G64" s="63"/>
      <c r="H64" s="63"/>
    </row>
    <row r="65" spans="2:8" ht="15.75" customHeight="1">
      <c r="B65" s="9"/>
      <c r="D65" s="10"/>
      <c r="E65" s="10"/>
      <c r="G65" s="64" t="s">
        <v>357</v>
      </c>
      <c r="H65" s="65"/>
    </row>
    <row r="66" spans="2:8" ht="15.75" customHeight="1">
      <c r="B66" s="9"/>
      <c r="D66" s="10"/>
      <c r="E66" s="10"/>
      <c r="G66" s="66" t="s">
        <v>358</v>
      </c>
      <c r="H66" s="62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  <row r="1001" spans="2:8" ht="15.75" customHeight="1">
      <c r="B1001" s="9"/>
      <c r="D1001" s="10"/>
      <c r="E1001" s="10"/>
      <c r="H1001" s="10"/>
    </row>
    <row r="1002" spans="2:8" ht="15.75" customHeight="1">
      <c r="B1002" s="9"/>
      <c r="D1002" s="10"/>
      <c r="E1002" s="10"/>
      <c r="H1002" s="10"/>
    </row>
    <row r="1003" spans="2:8" ht="15.75" customHeight="1">
      <c r="B1003" s="9"/>
      <c r="D1003" s="10"/>
      <c r="E1003" s="10"/>
      <c r="H1003" s="10"/>
    </row>
    <row r="1004" spans="2:8" ht="15.75" customHeight="1">
      <c r="B1004" s="9"/>
      <c r="D1004" s="10"/>
      <c r="E1004" s="10"/>
      <c r="H1004" s="10"/>
    </row>
    <row r="1005" spans="2:8" ht="15.75" customHeight="1">
      <c r="B1005" s="9"/>
      <c r="D1005" s="10"/>
      <c r="E1005" s="10"/>
      <c r="H1005" s="10"/>
    </row>
    <row r="1006" spans="2:8" ht="15.75" customHeight="1">
      <c r="B1006" s="9"/>
      <c r="D1006" s="10"/>
      <c r="E1006" s="10"/>
      <c r="H1006" s="10"/>
    </row>
    <row r="1007" spans="2:8" ht="15.75" customHeight="1">
      <c r="B1007" s="9"/>
      <c r="D1007" s="10"/>
      <c r="E1007" s="10"/>
      <c r="H1007" s="10"/>
    </row>
    <row r="1008" spans="2:8" ht="15.75" customHeight="1">
      <c r="B1008" s="9"/>
      <c r="D1008" s="10"/>
      <c r="E1008" s="10"/>
      <c r="H1008" s="10"/>
    </row>
    <row r="1009" spans="2:8" ht="15.75" customHeight="1">
      <c r="B1009" s="9"/>
      <c r="D1009" s="10"/>
      <c r="E1009" s="10"/>
      <c r="H1009" s="10"/>
    </row>
  </sheetData>
  <mergeCells count="10">
    <mergeCell ref="G63:H64"/>
    <mergeCell ref="G65:H65"/>
    <mergeCell ref="G66:H66"/>
    <mergeCell ref="C2:H2"/>
    <mergeCell ref="D27:E27"/>
    <mergeCell ref="D44:E44"/>
    <mergeCell ref="G57:H58"/>
    <mergeCell ref="G61:H61"/>
    <mergeCell ref="G62:H62"/>
    <mergeCell ref="D64:E64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REQUIREMENTS!$B:$B</xm:f>
          </x14:formula1>
          <xm:sqref>C8:C24 C32:C41 C50:C61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43" customWidth="1"/>
    <col min="4" max="4" width="14.5703125" customWidth="1"/>
    <col min="5" max="5" width="18.7109375" customWidth="1"/>
    <col min="6" max="6" width="8.7109375" customWidth="1"/>
    <col min="7" max="7" width="48.5703125" customWidth="1"/>
    <col min="8" max="8" width="16" customWidth="1"/>
    <col min="9" max="27" width="8.7109375" customWidth="1"/>
  </cols>
  <sheetData>
    <row r="1" spans="1:9" ht="22.5">
      <c r="B1" s="9"/>
      <c r="D1" s="10"/>
      <c r="E1" s="10"/>
      <c r="H1" s="11"/>
      <c r="I1" s="12"/>
    </row>
    <row r="2" spans="1:9" ht="24.7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374</v>
      </c>
      <c r="D4" s="15"/>
      <c r="E4" s="15"/>
      <c r="F4" s="14"/>
      <c r="G4" s="14"/>
      <c r="H4" s="15"/>
    </row>
    <row r="5" spans="1:9" ht="19.5">
      <c r="B5" s="9"/>
      <c r="D5" s="18"/>
      <c r="E5" s="10"/>
      <c r="H5" s="10"/>
      <c r="I5" s="19"/>
    </row>
    <row r="6" spans="1:9" ht="19.5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8.75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>
      <c r="B8" s="27"/>
      <c r="C8" s="30" t="s">
        <v>48</v>
      </c>
      <c r="D8" s="31">
        <v>5499</v>
      </c>
      <c r="E8" s="29"/>
      <c r="G8" s="30" t="s">
        <v>375</v>
      </c>
      <c r="H8" s="31">
        <v>650</v>
      </c>
    </row>
    <row r="9" spans="1:9">
      <c r="B9" s="32"/>
      <c r="C9" s="30" t="s">
        <v>34</v>
      </c>
      <c r="D9" s="31">
        <v>4899</v>
      </c>
      <c r="E9" s="29"/>
      <c r="G9" s="30" t="s">
        <v>376</v>
      </c>
      <c r="H9" s="31">
        <v>500</v>
      </c>
    </row>
    <row r="10" spans="1:9">
      <c r="B10" s="32"/>
      <c r="C10" s="30" t="s">
        <v>220</v>
      </c>
      <c r="D10" s="31">
        <v>9190</v>
      </c>
      <c r="E10" s="31">
        <v>2000</v>
      </c>
      <c r="G10" s="28"/>
      <c r="H10" s="29"/>
    </row>
    <row r="11" spans="1:9">
      <c r="B11" s="32"/>
      <c r="C11" s="30" t="s">
        <v>255</v>
      </c>
      <c r="D11" s="31">
        <v>10190</v>
      </c>
      <c r="E11" s="29"/>
      <c r="G11" s="28"/>
      <c r="H11" s="29"/>
    </row>
    <row r="12" spans="1:9">
      <c r="B12" s="32"/>
      <c r="C12" s="28"/>
      <c r="D12" s="29"/>
      <c r="E12" s="29"/>
      <c r="G12" s="28"/>
      <c r="H12" s="29"/>
    </row>
    <row r="13" spans="1:9">
      <c r="B13" s="32"/>
      <c r="C13" s="28"/>
      <c r="D13" s="29"/>
      <c r="E13" s="29"/>
      <c r="G13" s="28"/>
      <c r="H13" s="29"/>
    </row>
    <row r="14" spans="1:9">
      <c r="B14" s="32"/>
      <c r="C14" s="28"/>
      <c r="D14" s="29"/>
      <c r="E14" s="29"/>
      <c r="G14" s="28"/>
      <c r="H14" s="29"/>
    </row>
    <row r="15" spans="1:9">
      <c r="B15" s="32"/>
      <c r="C15" s="28"/>
      <c r="D15" s="29"/>
      <c r="E15" s="29"/>
      <c r="G15" s="28"/>
      <c r="H15" s="29"/>
    </row>
    <row r="16" spans="1:9">
      <c r="B16" s="32"/>
      <c r="C16" s="28"/>
      <c r="D16" s="29"/>
      <c r="E16" s="29"/>
      <c r="G16" s="28"/>
      <c r="H16" s="29"/>
    </row>
    <row r="17" spans="2:8">
      <c r="B17" s="32"/>
      <c r="C17" s="28"/>
      <c r="D17" s="29"/>
      <c r="E17" s="29"/>
      <c r="G17" s="28"/>
      <c r="H17" s="29"/>
    </row>
    <row r="18" spans="2:8">
      <c r="B18" s="9"/>
      <c r="D18" s="33"/>
      <c r="E18" s="33"/>
      <c r="H18" s="33"/>
    </row>
    <row r="19" spans="2:8" ht="15.75">
      <c r="B19" s="34"/>
      <c r="C19" s="35" t="s">
        <v>339</v>
      </c>
      <c r="D19" s="36">
        <f>SUM('April 30, 2025'!$D$8:$D$17)</f>
        <v>29778</v>
      </c>
      <c r="E19" s="37">
        <f>SUM('April 30, 2025'!$E$8:$E$17)</f>
        <v>2000</v>
      </c>
      <c r="G19" s="38" t="s">
        <v>339</v>
      </c>
      <c r="H19" s="39">
        <f>SUM('April 30, 2025'!$H$8:$H$17)</f>
        <v>1150</v>
      </c>
    </row>
    <row r="20" spans="2:8" ht="15.75">
      <c r="B20" s="34"/>
      <c r="C20" s="40" t="s">
        <v>340</v>
      </c>
      <c r="D20" s="68">
        <f>D19+E19</f>
        <v>31778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32"/>
      <c r="C25" s="30" t="s">
        <v>302</v>
      </c>
      <c r="D25" s="29"/>
      <c r="E25" s="31">
        <v>10890</v>
      </c>
      <c r="G25" s="28" t="s">
        <v>371</v>
      </c>
      <c r="H25" s="29"/>
    </row>
    <row r="26" spans="2:8" ht="15.75" customHeight="1">
      <c r="B26" s="32"/>
      <c r="C26" s="30" t="s">
        <v>34</v>
      </c>
      <c r="D26" s="29"/>
      <c r="E26" s="31">
        <v>4899</v>
      </c>
      <c r="G26" s="28"/>
      <c r="H26" s="29"/>
    </row>
    <row r="27" spans="2:8" ht="15.75" customHeight="1">
      <c r="B27" s="32"/>
      <c r="C27" s="30" t="s">
        <v>66</v>
      </c>
      <c r="D27" s="29"/>
      <c r="E27" s="31">
        <v>9990</v>
      </c>
      <c r="G27" s="28"/>
      <c r="H27" s="29"/>
    </row>
    <row r="28" spans="2:8" ht="15.75" customHeight="1">
      <c r="B28" s="32"/>
      <c r="C28" s="28"/>
      <c r="D28" s="29"/>
      <c r="E28" s="29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SUM('April 30, 2025'!$H$24:$H$27)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2:8" ht="15.75" customHeight="1">
      <c r="B34" s="32"/>
      <c r="C34" s="28"/>
      <c r="D34" s="29"/>
      <c r="E34" s="29"/>
      <c r="G34" s="28"/>
      <c r="H34" s="29"/>
    </row>
    <row r="35" spans="2:8" ht="15.75" customHeight="1">
      <c r="B35" s="9"/>
      <c r="D35" s="33"/>
      <c r="E35" s="33"/>
      <c r="G35" s="28"/>
      <c r="H35" s="29"/>
    </row>
    <row r="36" spans="2:8" ht="15.75" customHeight="1">
      <c r="B36" s="34"/>
      <c r="C36" s="35" t="s">
        <v>339</v>
      </c>
      <c r="D36" s="36">
        <f>SUM('April 30, 2025'!$D$25:$D$34)</f>
        <v>0</v>
      </c>
      <c r="E36" s="37">
        <f>SUM('April 30, 2025'!$E$25:$E$34)</f>
        <v>25779</v>
      </c>
      <c r="G36" s="28"/>
      <c r="H36" s="29"/>
    </row>
    <row r="37" spans="2:8" ht="15.75" customHeight="1">
      <c r="B37" s="34"/>
      <c r="C37" s="40" t="s">
        <v>340</v>
      </c>
      <c r="D37" s="68">
        <f>D36+E36</f>
        <v>25779</v>
      </c>
      <c r="E37" s="69"/>
      <c r="G37" s="28"/>
      <c r="H37" s="29"/>
    </row>
    <row r="38" spans="2:8" ht="15.75" customHeight="1">
      <c r="B38" s="9"/>
      <c r="D38" s="10"/>
      <c r="E38" s="10"/>
      <c r="H38" s="33"/>
    </row>
    <row r="39" spans="2:8" ht="15.75" customHeight="1">
      <c r="B39" s="9"/>
      <c r="D39" s="10"/>
      <c r="E39" s="10"/>
      <c r="G39" s="38" t="s">
        <v>339</v>
      </c>
      <c r="H39" s="39">
        <f>SUM('April 30, 2025'!$H$34:$H$37)</f>
        <v>0</v>
      </c>
    </row>
    <row r="40" spans="2:8" ht="15.75" customHeight="1">
      <c r="B40" s="9"/>
      <c r="D40" s="10"/>
      <c r="E40" s="10"/>
      <c r="G40" s="41"/>
      <c r="H40" s="18"/>
    </row>
    <row r="41" spans="2:8" ht="15.75" customHeight="1">
      <c r="B41" s="21"/>
      <c r="C41" s="19" t="s">
        <v>347</v>
      </c>
      <c r="D41" s="22"/>
      <c r="E41" s="22"/>
      <c r="H41" s="10"/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3" t="s">
        <v>377</v>
      </c>
    </row>
    <row r="43" spans="2:8" ht="15.75" customHeight="1">
      <c r="B43" s="32"/>
      <c r="C43" s="28"/>
      <c r="D43" s="29"/>
      <c r="E43" s="29"/>
      <c r="G43" s="44" t="s">
        <v>351</v>
      </c>
      <c r="H43" s="46">
        <f>D20+D37+D55</f>
        <v>57557</v>
      </c>
    </row>
    <row r="44" spans="2:8" ht="15.75" customHeight="1">
      <c r="B44" s="32"/>
      <c r="C44" s="28"/>
      <c r="D44" s="29"/>
      <c r="E44" s="29"/>
      <c r="G44" s="44"/>
      <c r="H44" s="46"/>
    </row>
    <row r="45" spans="2:8" ht="15.75" customHeight="1">
      <c r="B45" s="32"/>
      <c r="C45" s="28"/>
      <c r="D45" s="29"/>
      <c r="E45" s="29"/>
      <c r="G45" s="44" t="s">
        <v>352</v>
      </c>
      <c r="H45" s="46">
        <f>D36</f>
        <v>0</v>
      </c>
    </row>
    <row r="46" spans="2:8" ht="15.75" customHeight="1">
      <c r="B46" s="32"/>
      <c r="C46" s="28"/>
      <c r="D46" s="29"/>
      <c r="E46" s="29"/>
      <c r="G46" s="44" t="s">
        <v>353</v>
      </c>
      <c r="H46" s="46">
        <f>D19</f>
        <v>29778</v>
      </c>
    </row>
    <row r="47" spans="2:8" ht="15.75" customHeight="1">
      <c r="B47" s="32"/>
      <c r="C47" s="28"/>
      <c r="D47" s="29"/>
      <c r="E47" s="29"/>
      <c r="G47" s="44" t="s">
        <v>332</v>
      </c>
      <c r="H47" s="46">
        <f>H19</f>
        <v>1150</v>
      </c>
    </row>
    <row r="48" spans="2:8" ht="15.75" customHeight="1">
      <c r="B48" s="32"/>
      <c r="C48" s="28"/>
      <c r="D48" s="29"/>
      <c r="E48" s="29"/>
      <c r="H48" s="46"/>
    </row>
    <row r="49" spans="2:8" ht="15.75" customHeight="1">
      <c r="B49" s="32"/>
      <c r="C49" s="28"/>
      <c r="D49" s="29"/>
      <c r="E49" s="29"/>
      <c r="G49" s="44" t="s">
        <v>354</v>
      </c>
      <c r="H49" s="46">
        <f>H45+H46-H47</f>
        <v>28628</v>
      </c>
    </row>
    <row r="50" spans="2:8" ht="15.75" customHeight="1">
      <c r="B50" s="32"/>
      <c r="C50" s="28"/>
      <c r="D50" s="29"/>
      <c r="E50" s="29"/>
      <c r="G50" s="61"/>
      <c r="H50" s="62"/>
    </row>
    <row r="51" spans="2:8" ht="15" customHeight="1">
      <c r="B51" s="32"/>
      <c r="C51" s="28"/>
      <c r="D51" s="29"/>
      <c r="E51" s="29"/>
      <c r="G51" s="63"/>
      <c r="H51" s="63"/>
    </row>
    <row r="52" spans="2:8" ht="15.75" customHeight="1">
      <c r="B52" s="32"/>
      <c r="C52" s="28"/>
      <c r="D52" s="29"/>
      <c r="E52" s="29"/>
      <c r="G52" s="70" t="s">
        <v>355</v>
      </c>
      <c r="H52" s="62"/>
    </row>
    <row r="53" spans="2:8" ht="15.75" customHeight="1">
      <c r="B53" s="9"/>
      <c r="D53" s="33"/>
      <c r="E53" s="33"/>
      <c r="G53" s="66" t="s">
        <v>356</v>
      </c>
      <c r="H53" s="62"/>
    </row>
    <row r="54" spans="2:8" ht="15.75" customHeight="1">
      <c r="B54" s="34"/>
      <c r="C54" s="35" t="s">
        <v>339</v>
      </c>
      <c r="D54" s="36">
        <f>SUM('April 30, 2025'!$D$43:$D$52)</f>
        <v>0</v>
      </c>
      <c r="E54" s="37">
        <f>SUM('April 30, 2025'!$E$43:$E$52)</f>
        <v>0</v>
      </c>
      <c r="G54" s="61"/>
      <c r="H54" s="62"/>
    </row>
    <row r="55" spans="2:8" ht="15.75" customHeight="1">
      <c r="B55" s="34"/>
      <c r="C55" s="40" t="s">
        <v>340</v>
      </c>
      <c r="D55" s="68">
        <f>D54+E54</f>
        <v>0</v>
      </c>
      <c r="E55" s="69"/>
      <c r="G55" s="63"/>
      <c r="H55" s="63"/>
    </row>
    <row r="56" spans="2:8" ht="15.75" customHeight="1">
      <c r="B56" s="9"/>
      <c r="D56" s="10"/>
      <c r="E56" s="10"/>
      <c r="G56" s="64" t="s">
        <v>357</v>
      </c>
      <c r="H56" s="65"/>
    </row>
    <row r="57" spans="2:8" ht="15.75" customHeight="1">
      <c r="B57" s="9"/>
      <c r="D57" s="10"/>
      <c r="E57" s="10"/>
      <c r="G57" s="66" t="s">
        <v>358</v>
      </c>
      <c r="H57" s="62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000"/>
  <sheetViews>
    <sheetView tabSelected="1" topLeftCell="A4" workbookViewId="0">
      <selection activeCell="E9" sqref="E9"/>
    </sheetView>
  </sheetViews>
  <sheetFormatPr defaultColWidth="14.42578125" defaultRowHeight="15" customHeight="1"/>
  <cols>
    <col min="1" max="1" width="8.7109375" customWidth="1"/>
    <col min="2" max="2" width="12.42578125" customWidth="1"/>
    <col min="3" max="3" width="46.5703125" customWidth="1"/>
    <col min="4" max="4" width="14.5703125" customWidth="1"/>
    <col min="5" max="5" width="18.7109375" customWidth="1"/>
    <col min="6" max="6" width="8.7109375" customWidth="1"/>
    <col min="7" max="7" width="48.5703125" customWidth="1"/>
    <col min="8" max="8" width="16" customWidth="1"/>
    <col min="9" max="27" width="8.7109375" customWidth="1"/>
  </cols>
  <sheetData>
    <row r="1" spans="1:9" ht="22.5">
      <c r="B1" s="9"/>
      <c r="D1" s="10"/>
      <c r="E1" s="10"/>
      <c r="H1" s="11"/>
      <c r="I1" s="12"/>
    </row>
    <row r="2" spans="1:9" ht="24.7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378</v>
      </c>
      <c r="D4" s="15"/>
      <c r="E4" s="15"/>
      <c r="F4" s="14"/>
      <c r="G4" s="14"/>
      <c r="H4" s="15"/>
    </row>
    <row r="5" spans="1:9" ht="19.5">
      <c r="B5" s="9"/>
      <c r="D5" s="18"/>
      <c r="E5" s="10"/>
      <c r="H5" s="10"/>
      <c r="I5" s="19"/>
    </row>
    <row r="6" spans="1:9" ht="19.5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8.75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>
      <c r="B8" s="27"/>
      <c r="C8" s="30" t="s">
        <v>300</v>
      </c>
      <c r="D8" s="29"/>
      <c r="E8" s="31">
        <v>500</v>
      </c>
      <c r="G8" s="30" t="s">
        <v>379</v>
      </c>
      <c r="H8" s="31">
        <v>4275</v>
      </c>
    </row>
    <row r="9" spans="1:9">
      <c r="B9" s="32"/>
      <c r="C9" s="30" t="s">
        <v>34</v>
      </c>
      <c r="D9" s="31">
        <v>4399</v>
      </c>
      <c r="E9" s="31">
        <v>500</v>
      </c>
      <c r="G9" s="30" t="s">
        <v>380</v>
      </c>
      <c r="H9" s="31">
        <v>1254</v>
      </c>
    </row>
    <row r="10" spans="1:9">
      <c r="B10" s="32"/>
      <c r="C10" s="28"/>
      <c r="D10" s="29"/>
      <c r="E10" s="29"/>
      <c r="G10" s="30" t="s">
        <v>381</v>
      </c>
      <c r="H10" s="31">
        <v>2009</v>
      </c>
    </row>
    <row r="11" spans="1:9">
      <c r="B11" s="32"/>
      <c r="C11" s="28"/>
      <c r="D11" s="29"/>
      <c r="E11" s="29"/>
      <c r="G11" s="28"/>
      <c r="H11" s="29"/>
    </row>
    <row r="12" spans="1:9">
      <c r="B12" s="32"/>
      <c r="C12" s="28"/>
      <c r="D12" s="29"/>
      <c r="E12" s="29"/>
      <c r="G12" s="28"/>
      <c r="H12" s="29"/>
    </row>
    <row r="13" spans="1:9">
      <c r="B13" s="32"/>
      <c r="C13" s="28"/>
      <c r="D13" s="29"/>
      <c r="E13" s="29"/>
      <c r="G13" s="28"/>
      <c r="H13" s="29"/>
    </row>
    <row r="14" spans="1:9">
      <c r="B14" s="32"/>
      <c r="C14" s="28"/>
      <c r="D14" s="29"/>
      <c r="E14" s="29"/>
      <c r="G14" s="28"/>
      <c r="H14" s="29"/>
    </row>
    <row r="15" spans="1:9">
      <c r="B15" s="32"/>
      <c r="C15" s="28"/>
      <c r="D15" s="29"/>
      <c r="E15" s="29"/>
      <c r="G15" s="28"/>
      <c r="H15" s="29"/>
    </row>
    <row r="16" spans="1:9">
      <c r="B16" s="32"/>
      <c r="C16" s="28"/>
      <c r="D16" s="29"/>
      <c r="E16" s="29"/>
      <c r="G16" s="28"/>
      <c r="H16" s="29"/>
    </row>
    <row r="17" spans="2:8">
      <c r="B17" s="32"/>
      <c r="C17" s="28"/>
      <c r="D17" s="29"/>
      <c r="E17" s="29"/>
      <c r="G17" s="28"/>
      <c r="H17" s="29"/>
    </row>
    <row r="18" spans="2:8">
      <c r="B18" s="9"/>
      <c r="D18" s="33"/>
      <c r="E18" s="33"/>
      <c r="H18" s="33"/>
    </row>
    <row r="19" spans="2:8" ht="15.75">
      <c r="B19" s="34"/>
      <c r="C19" s="35" t="s">
        <v>339</v>
      </c>
      <c r="D19" s="36">
        <f>SUM('04-29-25'!$D$8:$D$17)</f>
        <v>4399</v>
      </c>
      <c r="E19" s="37">
        <f>SUM('04-29-25'!$E$8:$E$17)</f>
        <v>1000</v>
      </c>
      <c r="G19" s="38" t="s">
        <v>339</v>
      </c>
      <c r="H19" s="39">
        <f>SUM('04-29-25'!$H$8:$H$17)</f>
        <v>7538</v>
      </c>
    </row>
    <row r="20" spans="2:8" ht="15.75">
      <c r="B20" s="34"/>
      <c r="C20" s="40" t="s">
        <v>340</v>
      </c>
      <c r="D20" s="68">
        <f>D19+E19</f>
        <v>5399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32"/>
      <c r="C25" s="30" t="s">
        <v>182</v>
      </c>
      <c r="D25" s="31">
        <v>7490</v>
      </c>
      <c r="E25" s="31"/>
      <c r="G25" s="28" t="s">
        <v>371</v>
      </c>
      <c r="H25" s="29"/>
    </row>
    <row r="26" spans="2:8" ht="15.75" customHeight="1">
      <c r="B26" s="32"/>
      <c r="C26" s="30" t="s">
        <v>48</v>
      </c>
      <c r="D26" s="29"/>
      <c r="E26" s="31">
        <v>5499</v>
      </c>
      <c r="G26" s="28"/>
      <c r="H26" s="29"/>
    </row>
    <row r="27" spans="2:8" ht="15.75" customHeight="1">
      <c r="B27" s="32"/>
      <c r="C27" s="30" t="s">
        <v>285</v>
      </c>
      <c r="D27" s="29"/>
      <c r="E27" s="31">
        <v>5499</v>
      </c>
      <c r="G27" s="28"/>
      <c r="H27" s="29"/>
    </row>
    <row r="28" spans="2:8" ht="15.75" customHeight="1">
      <c r="B28" s="32"/>
      <c r="C28" s="30" t="s">
        <v>66</v>
      </c>
      <c r="D28" s="31">
        <v>9990</v>
      </c>
      <c r="E28" s="29"/>
      <c r="H28" s="33"/>
    </row>
    <row r="29" spans="2:8" ht="15.75" customHeight="1">
      <c r="B29" s="32"/>
      <c r="C29" s="30" t="s">
        <v>289</v>
      </c>
      <c r="D29" s="31">
        <v>6990</v>
      </c>
      <c r="E29" s="29"/>
      <c r="G29" s="38" t="s">
        <v>339</v>
      </c>
      <c r="H29" s="39">
        <f>SUM('04-29-25'!$H$24:$H$27)</f>
        <v>0</v>
      </c>
    </row>
    <row r="30" spans="2:8" ht="15.75" customHeight="1">
      <c r="B30" s="32"/>
      <c r="C30" s="30" t="s">
        <v>257</v>
      </c>
      <c r="D30" s="31">
        <v>11990</v>
      </c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1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1:8" ht="15.75" customHeight="1">
      <c r="B34" s="32"/>
      <c r="C34" s="28"/>
      <c r="D34" s="29"/>
      <c r="E34" s="29"/>
      <c r="G34" s="28"/>
      <c r="H34" s="29"/>
    </row>
    <row r="35" spans="1:8" ht="15.75" customHeight="1">
      <c r="B35" s="9"/>
      <c r="D35" s="33"/>
      <c r="E35" s="33"/>
      <c r="G35" s="28"/>
      <c r="H35" s="29"/>
    </row>
    <row r="36" spans="1:8" ht="15.75" customHeight="1">
      <c r="B36" s="34"/>
      <c r="C36" s="35" t="s">
        <v>339</v>
      </c>
      <c r="D36" s="36">
        <f>SUM('04-29-25'!$D$25:$D$34)</f>
        <v>36460</v>
      </c>
      <c r="E36" s="37">
        <f>SUM('04-29-25'!$E$25:$E$34)</f>
        <v>10998</v>
      </c>
      <c r="G36" s="28"/>
      <c r="H36" s="29"/>
    </row>
    <row r="37" spans="1:8" ht="15.75" customHeight="1">
      <c r="B37" s="34"/>
      <c r="C37" s="40" t="s">
        <v>340</v>
      </c>
      <c r="D37" s="68">
        <f>D36+E36</f>
        <v>47458</v>
      </c>
      <c r="E37" s="69"/>
      <c r="G37" s="28"/>
      <c r="H37" s="29"/>
    </row>
    <row r="38" spans="1:8" ht="15.75" customHeight="1">
      <c r="B38" s="9"/>
      <c r="D38" s="10"/>
      <c r="E38" s="10"/>
      <c r="H38" s="33"/>
    </row>
    <row r="39" spans="1:8" ht="15.75" customHeight="1">
      <c r="B39" s="9"/>
      <c r="D39" s="10"/>
      <c r="E39" s="10"/>
      <c r="G39" s="38" t="s">
        <v>339</v>
      </c>
      <c r="H39" s="39">
        <f>SUM('04-29-25'!$H$34:$H$37)</f>
        <v>0</v>
      </c>
    </row>
    <row r="40" spans="1:8" ht="15.75" customHeight="1">
      <c r="B40" s="9"/>
      <c r="D40" s="10"/>
      <c r="E40" s="10"/>
      <c r="G40" s="41"/>
      <c r="H40" s="18"/>
    </row>
    <row r="41" spans="1:8" ht="15.75" customHeight="1">
      <c r="B41" s="21"/>
      <c r="C41" s="19" t="s">
        <v>347</v>
      </c>
      <c r="D41" s="22"/>
      <c r="E41" s="22"/>
      <c r="H41" s="10"/>
    </row>
    <row r="42" spans="1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46"/>
    </row>
    <row r="43" spans="1:8" ht="15.75" customHeight="1">
      <c r="B43" s="27" t="s">
        <v>382</v>
      </c>
      <c r="C43" s="30" t="s">
        <v>287</v>
      </c>
      <c r="D43" s="31">
        <v>2500</v>
      </c>
      <c r="E43" s="31">
        <v>26118</v>
      </c>
      <c r="G43" s="44" t="s">
        <v>351</v>
      </c>
      <c r="H43" s="46">
        <f>D20+D37+D55</f>
        <v>134465</v>
      </c>
    </row>
    <row r="44" spans="1:8" ht="15.75" customHeight="1">
      <c r="A44" s="4" t="s">
        <v>383</v>
      </c>
      <c r="B44" s="27" t="s">
        <v>384</v>
      </c>
      <c r="C44" s="30" t="s">
        <v>287</v>
      </c>
      <c r="D44" s="31">
        <v>2500</v>
      </c>
      <c r="E44" s="31">
        <v>25657</v>
      </c>
      <c r="G44" s="44"/>
      <c r="H44" s="46"/>
    </row>
    <row r="45" spans="1:8" ht="15.75" customHeight="1">
      <c r="B45" s="27"/>
      <c r="C45" s="30" t="s">
        <v>287</v>
      </c>
      <c r="D45" s="31">
        <v>500</v>
      </c>
      <c r="E45" s="31">
        <v>5343</v>
      </c>
      <c r="G45" s="44" t="s">
        <v>352</v>
      </c>
      <c r="H45" s="46">
        <f>D36</f>
        <v>36460</v>
      </c>
    </row>
    <row r="46" spans="1:8" ht="15.75" customHeight="1">
      <c r="B46" s="32"/>
      <c r="C46" s="30" t="s">
        <v>293</v>
      </c>
      <c r="D46" s="31">
        <v>8500</v>
      </c>
      <c r="E46" s="31">
        <v>0</v>
      </c>
      <c r="G46" s="44" t="s">
        <v>353</v>
      </c>
      <c r="H46" s="46">
        <f>D19</f>
        <v>4399</v>
      </c>
    </row>
    <row r="47" spans="1:8" ht="15.75" customHeight="1">
      <c r="B47" s="27" t="s">
        <v>380</v>
      </c>
      <c r="C47" s="30" t="s">
        <v>297</v>
      </c>
      <c r="D47" s="31">
        <v>10490</v>
      </c>
      <c r="E47" s="31">
        <v>0</v>
      </c>
      <c r="G47" s="44" t="s">
        <v>332</v>
      </c>
      <c r="H47" s="46">
        <f>H19</f>
        <v>7538</v>
      </c>
    </row>
    <row r="48" spans="1:8" ht="15.75" customHeight="1">
      <c r="B48" s="32"/>
      <c r="C48" s="30"/>
      <c r="D48" s="29"/>
      <c r="E48" s="29"/>
      <c r="H48" s="46"/>
    </row>
    <row r="49" spans="2:10" ht="15.75" customHeight="1">
      <c r="B49" s="32"/>
      <c r="C49" s="28"/>
      <c r="D49" s="29"/>
      <c r="E49" s="29"/>
      <c r="G49" s="44" t="s">
        <v>354</v>
      </c>
      <c r="H49" s="46">
        <f>H45+H46-H47</f>
        <v>33321</v>
      </c>
      <c r="J49" s="4"/>
    </row>
    <row r="50" spans="2:10" ht="15.75" customHeight="1">
      <c r="B50" s="32"/>
      <c r="C50" s="28"/>
      <c r="D50" s="29"/>
      <c r="E50" s="29"/>
      <c r="G50" s="61"/>
      <c r="H50" s="62"/>
      <c r="J50" s="4" t="s">
        <v>385</v>
      </c>
    </row>
    <row r="51" spans="2:10" ht="15" customHeight="1">
      <c r="B51" s="32"/>
      <c r="C51" s="28"/>
      <c r="D51" s="29"/>
      <c r="E51" s="29"/>
      <c r="G51" s="63"/>
      <c r="H51" s="63"/>
    </row>
    <row r="52" spans="2:10" ht="15.75" customHeight="1">
      <c r="B52" s="32"/>
      <c r="C52" s="28"/>
      <c r="D52" s="29"/>
      <c r="E52" s="29"/>
      <c r="G52" s="70" t="s">
        <v>355</v>
      </c>
      <c r="H52" s="62"/>
    </row>
    <row r="53" spans="2:10" ht="15.75" customHeight="1">
      <c r="B53" s="9"/>
      <c r="D53" s="33"/>
      <c r="E53" s="33"/>
      <c r="G53" s="66" t="s">
        <v>356</v>
      </c>
      <c r="H53" s="62"/>
    </row>
    <row r="54" spans="2:10" ht="15.75" customHeight="1">
      <c r="B54" s="34"/>
      <c r="C54" s="35" t="s">
        <v>339</v>
      </c>
      <c r="D54" s="36">
        <f>SUM('04-29-25'!$D$43:$D$52)</f>
        <v>24490</v>
      </c>
      <c r="E54" s="37">
        <f>SUM('04-29-25'!$E$43:$E$52)</f>
        <v>57118</v>
      </c>
      <c r="G54" s="61"/>
      <c r="H54" s="62"/>
    </row>
    <row r="55" spans="2:10" ht="15.75" customHeight="1">
      <c r="B55" s="34"/>
      <c r="C55" s="40" t="s">
        <v>340</v>
      </c>
      <c r="D55" s="68">
        <f>D54+E54</f>
        <v>81608</v>
      </c>
      <c r="E55" s="69"/>
      <c r="G55" s="63"/>
      <c r="H55" s="63"/>
    </row>
    <row r="56" spans="2:10" ht="15.75" customHeight="1">
      <c r="B56" s="9"/>
      <c r="D56" s="10"/>
      <c r="E56" s="10"/>
      <c r="G56" s="64" t="s">
        <v>357</v>
      </c>
      <c r="H56" s="65"/>
    </row>
    <row r="57" spans="2:10" ht="15.75" customHeight="1">
      <c r="B57" s="9"/>
      <c r="D57" s="10"/>
      <c r="E57" s="10"/>
      <c r="G57" s="66" t="s">
        <v>358</v>
      </c>
      <c r="H57" s="62"/>
    </row>
    <row r="58" spans="2:10" ht="15.75" customHeight="1">
      <c r="B58" s="9"/>
      <c r="D58" s="10"/>
      <c r="E58" s="10"/>
      <c r="H58" s="10"/>
    </row>
    <row r="59" spans="2:10" ht="15.75" customHeight="1">
      <c r="B59" s="9"/>
      <c r="D59" s="10"/>
      <c r="E59" s="10"/>
      <c r="H59" s="10"/>
    </row>
    <row r="60" spans="2:10" ht="15.75" customHeight="1">
      <c r="B60" s="9"/>
      <c r="D60" s="10"/>
      <c r="E60" s="10"/>
      <c r="H60" s="10"/>
    </row>
    <row r="61" spans="2:10" ht="15.75" customHeight="1">
      <c r="B61" s="9"/>
      <c r="D61" s="10"/>
      <c r="E61" s="10"/>
      <c r="H61" s="10"/>
    </row>
    <row r="62" spans="2:10" ht="15.75" customHeight="1">
      <c r="B62" s="9"/>
      <c r="D62" s="10"/>
      <c r="E62" s="10"/>
      <c r="H62" s="10"/>
    </row>
    <row r="63" spans="2:10" ht="15.75" customHeight="1">
      <c r="B63" s="9"/>
      <c r="D63" s="10"/>
      <c r="E63" s="10"/>
      <c r="H63" s="10"/>
    </row>
    <row r="64" spans="2:10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000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43" customWidth="1"/>
    <col min="4" max="4" width="14.5703125" customWidth="1"/>
    <col min="5" max="5" width="18.7109375" customWidth="1"/>
    <col min="6" max="6" width="8.7109375" customWidth="1"/>
    <col min="7" max="7" width="48.5703125" customWidth="1"/>
    <col min="8" max="8" width="16" customWidth="1"/>
    <col min="9" max="9" width="8.7109375" customWidth="1"/>
    <col min="10" max="10" width="20" customWidth="1"/>
    <col min="11" max="27" width="8.7109375" customWidth="1"/>
  </cols>
  <sheetData>
    <row r="1" spans="1:13" ht="22.5">
      <c r="B1" s="9"/>
      <c r="D1" s="10"/>
      <c r="E1" s="10"/>
      <c r="H1" s="11"/>
      <c r="I1" s="12"/>
    </row>
    <row r="2" spans="1:13" ht="24.75">
      <c r="B2" s="13"/>
      <c r="C2" s="67" t="s">
        <v>329</v>
      </c>
      <c r="D2" s="62"/>
      <c r="E2" s="62"/>
      <c r="F2" s="62"/>
      <c r="G2" s="62"/>
      <c r="H2" s="62"/>
    </row>
    <row r="3" spans="1:13" ht="19.5" customHeight="1">
      <c r="B3" s="13"/>
      <c r="C3" s="14"/>
      <c r="D3" s="15"/>
      <c r="E3" s="15"/>
      <c r="F3" s="14"/>
      <c r="G3" s="14"/>
      <c r="H3" s="15"/>
    </row>
    <row r="4" spans="1:13" ht="19.5" customHeight="1">
      <c r="B4" s="16"/>
      <c r="C4" s="17" t="s">
        <v>386</v>
      </c>
      <c r="D4" s="15"/>
      <c r="E4" s="15"/>
      <c r="F4" s="14"/>
      <c r="G4" s="14"/>
      <c r="H4" s="15"/>
    </row>
    <row r="5" spans="1:13" ht="19.5">
      <c r="B5" s="9"/>
      <c r="D5" s="18"/>
      <c r="E5" s="10"/>
      <c r="H5" s="10"/>
      <c r="I5" s="19"/>
    </row>
    <row r="6" spans="1:13" ht="19.5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13" ht="18.75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13">
      <c r="B8" s="27">
        <v>1</v>
      </c>
      <c r="C8" s="30" t="s">
        <v>387</v>
      </c>
      <c r="D8" s="31">
        <v>9990</v>
      </c>
      <c r="E8" s="29"/>
      <c r="G8" s="30" t="s">
        <v>347</v>
      </c>
      <c r="H8" s="31">
        <v>3897</v>
      </c>
    </row>
    <row r="9" spans="1:13">
      <c r="B9" s="27">
        <v>1</v>
      </c>
      <c r="C9" s="30" t="s">
        <v>388</v>
      </c>
      <c r="D9" s="31">
        <v>4190</v>
      </c>
      <c r="E9" s="29"/>
      <c r="G9" s="30" t="s">
        <v>362</v>
      </c>
      <c r="H9" s="31">
        <v>69</v>
      </c>
    </row>
    <row r="10" spans="1:13">
      <c r="B10" s="27">
        <v>1</v>
      </c>
      <c r="C10" s="30" t="s">
        <v>389</v>
      </c>
      <c r="D10" s="31">
        <v>11190</v>
      </c>
      <c r="E10" s="29"/>
      <c r="G10" s="30" t="s">
        <v>390</v>
      </c>
      <c r="H10" s="31">
        <v>1040</v>
      </c>
    </row>
    <row r="11" spans="1:13">
      <c r="B11" s="27">
        <v>1</v>
      </c>
      <c r="C11" s="30" t="s">
        <v>391</v>
      </c>
      <c r="D11" s="31">
        <v>300</v>
      </c>
      <c r="E11" s="29"/>
      <c r="G11" s="30" t="s">
        <v>392</v>
      </c>
      <c r="H11" s="31">
        <v>20</v>
      </c>
      <c r="M11" s="4" t="s">
        <v>393</v>
      </c>
    </row>
    <row r="12" spans="1:13">
      <c r="B12" s="27">
        <v>1</v>
      </c>
      <c r="C12" s="30" t="s">
        <v>394</v>
      </c>
      <c r="D12" s="31">
        <v>350</v>
      </c>
      <c r="E12" s="29"/>
      <c r="G12" s="30" t="s">
        <v>381</v>
      </c>
      <c r="H12" s="31">
        <v>856</v>
      </c>
    </row>
    <row r="13" spans="1:13">
      <c r="B13" s="32"/>
      <c r="C13" s="28"/>
      <c r="D13" s="29"/>
      <c r="E13" s="29"/>
      <c r="G13" s="30" t="s">
        <v>362</v>
      </c>
      <c r="H13" s="31">
        <v>4285</v>
      </c>
    </row>
    <row r="14" spans="1:13">
      <c r="B14" s="32"/>
      <c r="C14" s="28"/>
      <c r="D14" s="29"/>
      <c r="E14" s="29"/>
      <c r="G14" s="28"/>
      <c r="H14" s="29"/>
    </row>
    <row r="15" spans="1:13">
      <c r="B15" s="32"/>
      <c r="C15" s="28"/>
      <c r="D15" s="29"/>
      <c r="E15" s="29"/>
      <c r="G15" s="28"/>
      <c r="H15" s="29"/>
    </row>
    <row r="16" spans="1:13">
      <c r="B16" s="32"/>
      <c r="C16" s="28"/>
      <c r="D16" s="29"/>
      <c r="E16" s="29"/>
      <c r="G16" s="28"/>
      <c r="H16" s="29"/>
    </row>
    <row r="17" spans="2:8">
      <c r="B17" s="27">
        <v>3</v>
      </c>
      <c r="C17" s="28"/>
      <c r="D17" s="29"/>
      <c r="E17" s="29"/>
      <c r="G17" s="28"/>
      <c r="H17" s="29"/>
    </row>
    <row r="18" spans="2:8">
      <c r="B18" s="9"/>
      <c r="D18" s="33"/>
      <c r="E18" s="33"/>
      <c r="H18" s="33"/>
    </row>
    <row r="19" spans="2:8" ht="15.75">
      <c r="B19" s="34"/>
      <c r="C19" s="35" t="s">
        <v>339</v>
      </c>
      <c r="D19" s="36">
        <f>SUM('04272025'!$D$8:$D$17)</f>
        <v>26020</v>
      </c>
      <c r="E19" s="37">
        <f>SUM('04272025'!$E$8:$E$17)</f>
        <v>0</v>
      </c>
      <c r="G19" s="38" t="s">
        <v>339</v>
      </c>
      <c r="H19" s="39">
        <f>SUM('04272025'!$H$8:$H$17)</f>
        <v>10167</v>
      </c>
    </row>
    <row r="20" spans="2:8" ht="15.75">
      <c r="B20" s="34"/>
      <c r="C20" s="40" t="s">
        <v>340</v>
      </c>
      <c r="D20" s="68">
        <f>D19+E19</f>
        <v>26020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54" t="s">
        <v>385</v>
      </c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27">
        <v>1</v>
      </c>
      <c r="C25" s="30" t="s">
        <v>395</v>
      </c>
      <c r="D25" s="31">
        <v>5499</v>
      </c>
      <c r="E25" s="29"/>
      <c r="G25" s="28" t="s">
        <v>371</v>
      </c>
      <c r="H25" s="29"/>
    </row>
    <row r="26" spans="2:8" ht="15.75" customHeight="1">
      <c r="B26" s="27">
        <v>1</v>
      </c>
      <c r="C26" s="30" t="s">
        <v>396</v>
      </c>
      <c r="D26" s="31">
        <v>8990</v>
      </c>
      <c r="E26" s="29"/>
      <c r="G26" s="28"/>
      <c r="H26" s="29"/>
    </row>
    <row r="27" spans="2:8" ht="15.75" customHeight="1">
      <c r="B27" s="27">
        <v>1</v>
      </c>
      <c r="C27" s="30" t="s">
        <v>397</v>
      </c>
      <c r="D27" s="31"/>
      <c r="E27" s="31">
        <v>11990</v>
      </c>
      <c r="G27" s="28"/>
      <c r="H27" s="29"/>
    </row>
    <row r="28" spans="2:8" ht="15.75" customHeight="1">
      <c r="B28" s="27">
        <v>1</v>
      </c>
      <c r="C28" s="30" t="s">
        <v>398</v>
      </c>
      <c r="D28" s="31">
        <v>11990</v>
      </c>
      <c r="E28" s="29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SUM('04272025'!$H$24:$H$27)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10" ht="15.75" customHeight="1">
      <c r="B33" s="32"/>
      <c r="C33" s="28"/>
      <c r="D33" s="29"/>
      <c r="E33" s="29"/>
      <c r="G33" s="25" t="s">
        <v>345</v>
      </c>
      <c r="H33" s="26" t="s">
        <v>346</v>
      </c>
      <c r="I33" s="48"/>
    </row>
    <row r="34" spans="2:10" ht="15.75" customHeight="1">
      <c r="B34" s="27">
        <v>4</v>
      </c>
      <c r="C34" s="28"/>
      <c r="D34" s="29"/>
      <c r="E34" s="29"/>
      <c r="G34" s="30" t="s">
        <v>391</v>
      </c>
      <c r="H34" s="31">
        <v>300</v>
      </c>
      <c r="I34" s="55" t="s">
        <v>399</v>
      </c>
    </row>
    <row r="35" spans="2:10" ht="15.75" customHeight="1">
      <c r="B35" s="9"/>
      <c r="D35" s="33"/>
      <c r="E35" s="33"/>
      <c r="G35" s="30" t="s">
        <v>394</v>
      </c>
      <c r="H35" s="31">
        <v>350</v>
      </c>
      <c r="I35" s="55" t="s">
        <v>399</v>
      </c>
    </row>
    <row r="36" spans="2:10" ht="15.75" customHeight="1">
      <c r="B36" s="34"/>
      <c r="C36" s="35" t="s">
        <v>339</v>
      </c>
      <c r="D36" s="36">
        <f>SUM('04272025'!$D$25:$D$34)</f>
        <v>26479</v>
      </c>
      <c r="E36" s="37">
        <f>SUM('04272025'!$E$25:$E$34)</f>
        <v>11990</v>
      </c>
      <c r="G36" s="30" t="s">
        <v>400</v>
      </c>
      <c r="H36" s="31">
        <v>100</v>
      </c>
      <c r="I36" s="55" t="s">
        <v>401</v>
      </c>
    </row>
    <row r="37" spans="2:10" ht="15.75" customHeight="1">
      <c r="B37" s="34"/>
      <c r="C37" s="40" t="s">
        <v>340</v>
      </c>
      <c r="D37" s="68">
        <f>D36+E36</f>
        <v>38469</v>
      </c>
      <c r="E37" s="69"/>
      <c r="G37" s="28"/>
      <c r="H37" s="29"/>
      <c r="I37" s="51"/>
    </row>
    <row r="38" spans="2:10" ht="15.75" customHeight="1">
      <c r="B38" s="9"/>
      <c r="D38" s="10"/>
      <c r="E38" s="10"/>
      <c r="H38" s="33"/>
    </row>
    <row r="39" spans="2:10" ht="15.75" customHeight="1">
      <c r="B39" s="9"/>
      <c r="D39" s="10"/>
      <c r="E39" s="10"/>
      <c r="G39" s="38" t="s">
        <v>339</v>
      </c>
      <c r="H39" s="39">
        <f>SUM('04272025'!$H$34:$H$37)</f>
        <v>750</v>
      </c>
    </row>
    <row r="40" spans="2:10" ht="15.75" customHeight="1">
      <c r="B40" s="9"/>
      <c r="D40" s="10"/>
      <c r="E40" s="10"/>
      <c r="G40" s="41"/>
      <c r="H40" s="18"/>
    </row>
    <row r="41" spans="2:10" ht="15.75" customHeight="1">
      <c r="B41" s="21"/>
      <c r="C41" s="19" t="s">
        <v>347</v>
      </c>
      <c r="D41" s="22"/>
      <c r="E41" s="22"/>
      <c r="H41" s="10"/>
    </row>
    <row r="42" spans="2:10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6" t="s">
        <v>402</v>
      </c>
    </row>
    <row r="43" spans="2:10" ht="15.75" customHeight="1">
      <c r="B43" s="27">
        <v>1</v>
      </c>
      <c r="C43" s="30" t="s">
        <v>398</v>
      </c>
      <c r="D43" s="31">
        <v>1000</v>
      </c>
      <c r="E43" s="31">
        <v>12950</v>
      </c>
      <c r="G43" s="44" t="s">
        <v>351</v>
      </c>
      <c r="H43" s="46">
        <f>D20+D37+D55</f>
        <v>99714</v>
      </c>
    </row>
    <row r="44" spans="2:10" ht="15.75" customHeight="1">
      <c r="B44" s="27">
        <v>1</v>
      </c>
      <c r="C44" s="30" t="s">
        <v>387</v>
      </c>
      <c r="D44" s="31">
        <v>5000</v>
      </c>
      <c r="E44" s="31">
        <v>5767</v>
      </c>
      <c r="G44" s="44"/>
      <c r="H44" s="46"/>
    </row>
    <row r="45" spans="2:10" ht="15.75" customHeight="1">
      <c r="B45" s="27">
        <v>1</v>
      </c>
      <c r="C45" s="30" t="s">
        <v>403</v>
      </c>
      <c r="D45" s="31">
        <v>5300</v>
      </c>
      <c r="E45" s="31">
        <v>0</v>
      </c>
      <c r="G45" s="44" t="s">
        <v>352</v>
      </c>
      <c r="H45" s="46">
        <f>D36</f>
        <v>26479</v>
      </c>
      <c r="I45" s="57"/>
      <c r="J45" s="58"/>
    </row>
    <row r="46" spans="2:10" ht="15.75" customHeight="1">
      <c r="B46" s="27">
        <v>1</v>
      </c>
      <c r="C46" s="30" t="s">
        <v>403</v>
      </c>
      <c r="D46" s="31">
        <v>500</v>
      </c>
      <c r="E46" s="31">
        <v>4708</v>
      </c>
      <c r="G46" s="44" t="s">
        <v>353</v>
      </c>
      <c r="H46" s="46">
        <f>D19</f>
        <v>26020</v>
      </c>
      <c r="I46" s="57"/>
      <c r="J46" s="58"/>
    </row>
    <row r="47" spans="2:10" ht="15.75" customHeight="1">
      <c r="B47" s="32"/>
      <c r="C47" s="28"/>
      <c r="D47" s="29"/>
      <c r="E47" s="29"/>
      <c r="G47" s="44" t="s">
        <v>332</v>
      </c>
      <c r="H47" s="46">
        <f>H19</f>
        <v>10167</v>
      </c>
      <c r="I47" s="58"/>
      <c r="J47" s="58"/>
    </row>
    <row r="48" spans="2:10" ht="15.75" customHeight="1">
      <c r="B48" s="32"/>
      <c r="C48" s="28"/>
      <c r="D48" s="29"/>
      <c r="E48" s="29"/>
      <c r="H48" s="46"/>
      <c r="I48" s="58"/>
      <c r="J48" s="58"/>
    </row>
    <row r="49" spans="2:10" ht="15.75" customHeight="1">
      <c r="B49" s="32"/>
      <c r="C49" s="28"/>
      <c r="D49" s="29"/>
      <c r="E49" s="29"/>
      <c r="G49" s="44" t="s">
        <v>354</v>
      </c>
      <c r="H49" s="46">
        <f>H45+H46-H47</f>
        <v>42332</v>
      </c>
      <c r="I49" s="59"/>
      <c r="J49" s="60"/>
    </row>
    <row r="50" spans="2:10" ht="15.75" customHeight="1">
      <c r="B50" s="32"/>
      <c r="C50" s="28"/>
      <c r="D50" s="29"/>
      <c r="E50" s="29"/>
      <c r="G50" s="61"/>
      <c r="H50" s="62"/>
    </row>
    <row r="51" spans="2:10" ht="15" customHeight="1">
      <c r="B51" s="32"/>
      <c r="C51" s="28"/>
      <c r="D51" s="29"/>
      <c r="E51" s="29"/>
      <c r="G51" s="63"/>
      <c r="H51" s="63"/>
    </row>
    <row r="52" spans="2:10" ht="15.75" customHeight="1">
      <c r="B52" s="27">
        <v>4</v>
      </c>
      <c r="C52" s="28"/>
      <c r="D52" s="29"/>
      <c r="E52" s="29"/>
      <c r="G52" s="70" t="s">
        <v>355</v>
      </c>
      <c r="H52" s="62"/>
    </row>
    <row r="53" spans="2:10" ht="15.75" customHeight="1">
      <c r="B53" s="9"/>
      <c r="D53" s="33"/>
      <c r="E53" s="33"/>
      <c r="G53" s="66" t="s">
        <v>356</v>
      </c>
      <c r="H53" s="62"/>
    </row>
    <row r="54" spans="2:10" ht="15.75" customHeight="1">
      <c r="B54" s="34"/>
      <c r="C54" s="35" t="s">
        <v>339</v>
      </c>
      <c r="D54" s="36">
        <f>SUM('04272025'!$D$43:$D$52)</f>
        <v>11800</v>
      </c>
      <c r="E54" s="37">
        <f>SUM('04272025'!$E$43:$E$52)</f>
        <v>23425</v>
      </c>
      <c r="G54" s="61"/>
      <c r="H54" s="62"/>
    </row>
    <row r="55" spans="2:10" ht="15.75" customHeight="1">
      <c r="B55" s="34"/>
      <c r="C55" s="40" t="s">
        <v>340</v>
      </c>
      <c r="D55" s="68">
        <f>D54+E54</f>
        <v>35225</v>
      </c>
      <c r="E55" s="69"/>
      <c r="G55" s="63"/>
      <c r="H55" s="63"/>
    </row>
    <row r="56" spans="2:10" ht="15.75" customHeight="1">
      <c r="B56" s="9"/>
      <c r="D56" s="10"/>
      <c r="E56" s="10"/>
      <c r="G56" s="64" t="s">
        <v>357</v>
      </c>
      <c r="H56" s="65"/>
    </row>
    <row r="57" spans="2:10" ht="15.75" customHeight="1">
      <c r="B57" s="9"/>
      <c r="D57" s="10"/>
      <c r="E57" s="10"/>
      <c r="G57" s="66" t="s">
        <v>358</v>
      </c>
      <c r="H57" s="62"/>
    </row>
    <row r="58" spans="2:10" ht="15.75" customHeight="1">
      <c r="B58" s="9"/>
      <c r="D58" s="10"/>
      <c r="E58" s="10"/>
      <c r="H58" s="10"/>
    </row>
    <row r="59" spans="2:10" ht="15.75" customHeight="1">
      <c r="B59" s="9"/>
      <c r="D59" s="10"/>
      <c r="E59" s="10"/>
      <c r="H59" s="10"/>
    </row>
    <row r="60" spans="2:10" ht="15.75" customHeight="1">
      <c r="B60" s="9"/>
      <c r="D60" s="10"/>
      <c r="E60" s="10"/>
      <c r="H60" s="10"/>
    </row>
    <row r="61" spans="2:10" ht="15.75" customHeight="1">
      <c r="B61" s="9"/>
      <c r="D61" s="10"/>
      <c r="E61" s="10"/>
      <c r="H61" s="10"/>
    </row>
    <row r="62" spans="2:10" ht="15.75" customHeight="1">
      <c r="B62" s="9"/>
      <c r="D62" s="10"/>
      <c r="E62" s="10"/>
      <c r="H62" s="10"/>
    </row>
    <row r="63" spans="2:10" ht="15.75" customHeight="1">
      <c r="B63" s="9"/>
      <c r="D63" s="10"/>
      <c r="E63" s="10"/>
      <c r="H63" s="10"/>
    </row>
    <row r="64" spans="2:10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TEMPLATE</vt:lpstr>
      <vt:lpstr>May 2</vt:lpstr>
      <vt:lpstr>May 1</vt:lpstr>
      <vt:lpstr>April 30, 2025</vt:lpstr>
      <vt:lpstr>04-29-25</vt:lpstr>
      <vt:lpstr>04272025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2015-06-05T18:17:20Z</dcterms:created>
  <dcterms:modified xsi:type="dcterms:W3CDTF">2025-05-03T09:27:34Z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6725dcbf-ad2d-4b93-8385-a14f0b091c32</vt:lpwstr>
  </property>
</Properties>
</file>