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887" windowHeight="9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<sst xmlns="http://schemas.openxmlformats.org/spreadsheetml/2006/main" count="438" uniqueCount="90">
  <si>
    <t>CCS(RGIN）</t>
  </si>
  <si>
    <t>Vuldeepecker</t>
  </si>
  <si>
    <t>μVuldeepecker</t>
  </si>
  <si>
    <t>TDSC</t>
  </si>
  <si>
    <t>LIN（DEEPBUGS）</t>
  </si>
  <si>
    <t>VUDDY</t>
  </si>
  <si>
    <t>NIPS(GGNN)</t>
  </si>
  <si>
    <t>RGCN</t>
  </si>
  <si>
    <t>type</t>
  </si>
  <si>
    <t>count</t>
  </si>
  <si>
    <t>accuracy</t>
  </si>
  <si>
    <t>precision</t>
  </si>
  <si>
    <t>recall</t>
  </si>
  <si>
    <t>f1</t>
  </si>
  <si>
    <t>TNR</t>
  </si>
  <si>
    <t>FPR</t>
  </si>
  <si>
    <t>TPR</t>
  </si>
  <si>
    <t>FNR</t>
  </si>
  <si>
    <t>CWE-020</t>
  </si>
  <si>
    <t>CWE-078</t>
  </si>
  <si>
    <t>CWE-119</t>
  </si>
  <si>
    <t>0.92</t>
  </si>
  <si>
    <t>1</t>
  </si>
  <si>
    <t>0.882</t>
  </si>
  <si>
    <t>0.938</t>
  </si>
  <si>
    <t>0</t>
  </si>
  <si>
    <t>CWE-122</t>
  </si>
  <si>
    <t>0.847</t>
  </si>
  <si>
    <t>0.909</t>
  </si>
  <si>
    <t>0.952</t>
  </si>
  <si>
    <t>0.091</t>
  </si>
  <si>
    <t>CWE-138</t>
  </si>
  <si>
    <t>CWE-190</t>
  </si>
  <si>
    <t>CWE-191</t>
  </si>
  <si>
    <t>CWE-200</t>
  </si>
  <si>
    <t>CWE-221</t>
  </si>
  <si>
    <t>CWE-287</t>
  </si>
  <si>
    <t>CWE-362</t>
  </si>
  <si>
    <t>CWE-404</t>
  </si>
  <si>
    <t>CWE-465</t>
  </si>
  <si>
    <t>0.896</t>
  </si>
  <si>
    <t>CWE-467</t>
  </si>
  <si>
    <t>0.7</t>
  </si>
  <si>
    <t>0.667</t>
  </si>
  <si>
    <t>0.8</t>
  </si>
  <si>
    <t>0.727</t>
  </si>
  <si>
    <t>CWE-469</t>
  </si>
  <si>
    <t>CWE-476</t>
  </si>
  <si>
    <t>0.887</t>
  </si>
  <si>
    <t>0.978</t>
  </si>
  <si>
    <t>0.849</t>
  </si>
  <si>
    <t>0.037</t>
  </si>
  <si>
    <t>0.963</t>
  </si>
  <si>
    <t>CWE-573</t>
  </si>
  <si>
    <t>0.91</t>
  </si>
  <si>
    <t>0.944</t>
  </si>
  <si>
    <t>0.895</t>
  </si>
  <si>
    <t>0.919</t>
  </si>
  <si>
    <t>0.077</t>
  </si>
  <si>
    <t>0.923</t>
  </si>
  <si>
    <t>0.105</t>
  </si>
  <si>
    <t>CWE-610</t>
  </si>
  <si>
    <t>0.929</t>
  </si>
  <si>
    <t>0.875</t>
  </si>
  <si>
    <t>0.933</t>
  </si>
  <si>
    <t>CWE-665</t>
  </si>
  <si>
    <t>0.968</t>
  </si>
  <si>
    <t>0.818</t>
  </si>
  <si>
    <t>0.857</t>
  </si>
  <si>
    <t>CWE-666</t>
  </si>
  <si>
    <t>CWE-668</t>
  </si>
  <si>
    <t>0.926</t>
  </si>
  <si>
    <t>0.912</t>
  </si>
  <si>
    <t>0.954</t>
  </si>
  <si>
    <t>CWE-670</t>
  </si>
  <si>
    <t>0.96</t>
  </si>
  <si>
    <t>0.957</t>
  </si>
  <si>
    <t>CWE-676</t>
  </si>
  <si>
    <t>0.714</t>
  </si>
  <si>
    <t>0.833</t>
  </si>
  <si>
    <t>CWE-704</t>
  </si>
  <si>
    <t>CWE-754</t>
  </si>
  <si>
    <t>CWE-758</t>
  </si>
  <si>
    <t>CWE-770</t>
  </si>
  <si>
    <t>CWE-772</t>
  </si>
  <si>
    <t>CWE-787</t>
  </si>
  <si>
    <t>CWE-834</t>
  </si>
  <si>
    <t>mean</t>
  </si>
  <si>
    <t>min</t>
  </si>
  <si>
    <t>max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</si>
</sst>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2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13" fillId="29" borderId="8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2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top" wrapText="1"/>
    </xf>
    <xf numFmtId="0" fontId="1" fillId="6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6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6"/>
  <sheetViews>
    <sheetView tabSelected="1" topLeftCell="BN13" workbookViewId="0">
      <selection activeCell="BS38" sqref="BS38"/>
    </sheetView>
  </sheetViews>
  <sheetFormatPr defaultColWidth="8.99074074074074" defaultRowHeight="14.4"/>
  <cols>
    <col min="3" max="7" width="12.8888888888889"/>
    <col min="8" max="8" width="14.1111111111111"/>
    <col min="9" max="10" width="12.8888888888889"/>
    <col min="14" max="16" width="12.8888888888889"/>
    <col min="17" max="19" width="14.3333333333333"/>
    <col min="20" max="21" width="12.8888888888889"/>
    <col min="25" max="25" width="9.66666666666667"/>
    <col min="26" max="27" width="12.8888888888889"/>
    <col min="28" max="30" width="14.3333333333333"/>
    <col min="31" max="32" width="12.8888888888889"/>
    <col min="36" max="39" width="12.8888888888889"/>
    <col min="40" max="41" width="14.3333333333333"/>
    <col min="42" max="43" width="12.8888888888889"/>
    <col min="50" max="50" width="14.3333333333333"/>
    <col min="61" max="61" width="14.3333333333333"/>
    <col min="69" max="69" width="12.7407407407407"/>
    <col min="70" max="72" width="12.8888888888889"/>
    <col min="73" max="74" width="14.3333333333333"/>
    <col min="75" max="76" width="12.8888888888889"/>
    <col min="80" max="83" width="12.8888888888889"/>
    <col min="84" max="85" width="14.3333333333333"/>
    <col min="86" max="87" width="12.8888888888889"/>
  </cols>
  <sheetData>
    <row r="1" customFormat="1" spans="1:8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L1" s="10" t="s">
        <v>1</v>
      </c>
      <c r="M1" s="10"/>
      <c r="N1" s="10"/>
      <c r="O1" s="10"/>
      <c r="P1" s="10"/>
      <c r="Q1" s="10"/>
      <c r="R1" s="10"/>
      <c r="S1" s="10"/>
      <c r="T1" s="10"/>
      <c r="U1" s="10"/>
      <c r="W1" s="10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H1" s="10" t="s">
        <v>3</v>
      </c>
      <c r="AI1" s="10"/>
      <c r="AJ1" s="10"/>
      <c r="AK1" s="10"/>
      <c r="AL1" s="10"/>
      <c r="AM1" s="10"/>
      <c r="AN1" s="10"/>
      <c r="AO1" s="10"/>
      <c r="AP1" s="10"/>
      <c r="AQ1" s="10"/>
      <c r="AS1" s="1" t="s">
        <v>4</v>
      </c>
      <c r="AT1" s="1"/>
      <c r="AU1" s="1"/>
      <c r="AV1" s="1"/>
      <c r="AW1" s="1"/>
      <c r="AX1" s="1"/>
      <c r="AY1" s="1"/>
      <c r="AZ1" s="1"/>
      <c r="BA1" s="1"/>
      <c r="BB1" s="1"/>
      <c r="BD1" s="1" t="s">
        <v>5</v>
      </c>
      <c r="BE1" s="1"/>
      <c r="BF1" s="1"/>
      <c r="BG1" s="1"/>
      <c r="BH1" s="1"/>
      <c r="BI1" s="1"/>
      <c r="BJ1" s="1"/>
      <c r="BK1" s="1"/>
      <c r="BL1" s="1"/>
      <c r="BM1" s="1"/>
      <c r="BO1" s="25" t="s">
        <v>6</v>
      </c>
      <c r="BP1" s="25"/>
      <c r="BQ1" s="25"/>
      <c r="BR1" s="25"/>
      <c r="BS1" s="25"/>
      <c r="BT1" s="25"/>
      <c r="BU1" s="25"/>
      <c r="BV1" s="25"/>
      <c r="BW1" s="25"/>
      <c r="BX1" s="25"/>
      <c r="BZ1" s="1" t="s">
        <v>7</v>
      </c>
      <c r="CA1" s="1"/>
      <c r="CB1" s="1"/>
      <c r="CC1" s="1"/>
      <c r="CD1" s="1"/>
      <c r="CE1" s="1"/>
      <c r="CF1" s="1"/>
      <c r="CG1" s="1"/>
      <c r="CH1" s="1"/>
      <c r="CI1" s="1"/>
    </row>
    <row r="2" customFormat="1" spans="1:87">
      <c r="A2" s="1"/>
      <c r="B2" s="1"/>
      <c r="C2" s="1"/>
      <c r="D2" s="1"/>
      <c r="E2" s="1"/>
      <c r="F2" s="1"/>
      <c r="G2" s="1"/>
      <c r="H2" s="1"/>
      <c r="I2" s="1"/>
      <c r="J2" s="1"/>
      <c r="L2" s="10"/>
      <c r="M2" s="10"/>
      <c r="N2" s="10"/>
      <c r="O2" s="10"/>
      <c r="P2" s="10"/>
      <c r="Q2" s="10"/>
      <c r="R2" s="10"/>
      <c r="S2" s="10"/>
      <c r="T2" s="10"/>
      <c r="U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S2" s="1"/>
      <c r="AT2" s="1"/>
      <c r="AU2" s="1"/>
      <c r="AV2" s="1"/>
      <c r="AW2" s="1"/>
      <c r="AX2" s="1"/>
      <c r="AY2" s="1"/>
      <c r="AZ2" s="1"/>
      <c r="BA2" s="1"/>
      <c r="BB2" s="1"/>
      <c r="BD2" s="1"/>
      <c r="BE2" s="1"/>
      <c r="BF2" s="1"/>
      <c r="BG2" s="1"/>
      <c r="BH2" s="1"/>
      <c r="BI2" s="1"/>
      <c r="BJ2" s="1"/>
      <c r="BK2" s="1"/>
      <c r="BL2" s="1"/>
      <c r="BM2" s="1"/>
      <c r="BO2" s="25"/>
      <c r="BP2" s="25"/>
      <c r="BQ2" s="25"/>
      <c r="BR2" s="25"/>
      <c r="BS2" s="25"/>
      <c r="BT2" s="25"/>
      <c r="BU2" s="25"/>
      <c r="BV2" s="25"/>
      <c r="BW2" s="25"/>
      <c r="BX2" s="25"/>
      <c r="BZ2" s="1"/>
      <c r="CA2" s="1"/>
      <c r="CB2" s="1"/>
      <c r="CC2" s="1"/>
      <c r="CD2" s="1"/>
      <c r="CE2" s="1"/>
      <c r="CF2" s="1"/>
      <c r="CG2" s="1"/>
      <c r="CH2" s="1"/>
      <c r="CI2" s="1"/>
    </row>
    <row r="3" customFormat="1" ht="15.6" spans="1:87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L3" t="s">
        <v>8</v>
      </c>
      <c r="M3" s="11" t="s">
        <v>9</v>
      </c>
      <c r="N3" t="s">
        <v>10</v>
      </c>
      <c r="O3" t="s">
        <v>11</v>
      </c>
      <c r="P3" t="s">
        <v>12</v>
      </c>
      <c r="Q3" t="s">
        <v>13</v>
      </c>
      <c r="R3" s="19" t="s">
        <v>14</v>
      </c>
      <c r="S3" s="19" t="s">
        <v>15</v>
      </c>
      <c r="T3" s="19" t="s">
        <v>16</v>
      </c>
      <c r="U3" s="19" t="s">
        <v>17</v>
      </c>
      <c r="W3" t="s">
        <v>8</v>
      </c>
      <c r="X3" s="11" t="s">
        <v>9</v>
      </c>
      <c r="Y3" t="s">
        <v>10</v>
      </c>
      <c r="Z3" t="s">
        <v>11</v>
      </c>
      <c r="AA3" t="s">
        <v>12</v>
      </c>
      <c r="AB3" t="s">
        <v>13</v>
      </c>
      <c r="AC3" s="19" t="s">
        <v>14</v>
      </c>
      <c r="AD3" s="19" t="s">
        <v>15</v>
      </c>
      <c r="AE3" s="19" t="s">
        <v>16</v>
      </c>
      <c r="AF3" s="19" t="s">
        <v>17</v>
      </c>
      <c r="AH3" t="s">
        <v>8</v>
      </c>
      <c r="AI3" s="11" t="s">
        <v>9</v>
      </c>
      <c r="AJ3" t="s">
        <v>10</v>
      </c>
      <c r="AK3" t="s">
        <v>11</v>
      </c>
      <c r="AL3" t="s">
        <v>12</v>
      </c>
      <c r="AM3" t="s">
        <v>13</v>
      </c>
      <c r="AN3" s="19" t="s">
        <v>14</v>
      </c>
      <c r="AO3" s="19" t="s">
        <v>15</v>
      </c>
      <c r="AP3" s="19" t="s">
        <v>16</v>
      </c>
      <c r="AQ3" s="19" t="s">
        <v>17</v>
      </c>
      <c r="AS3" s="11" t="s">
        <v>8</v>
      </c>
      <c r="AT3" s="11" t="s">
        <v>9</v>
      </c>
      <c r="AU3" s="11" t="s">
        <v>10</v>
      </c>
      <c r="AV3" s="11" t="s">
        <v>11</v>
      </c>
      <c r="AW3" s="11" t="s">
        <v>12</v>
      </c>
      <c r="AX3" s="11" t="s">
        <v>13</v>
      </c>
      <c r="AY3" s="19" t="s">
        <v>14</v>
      </c>
      <c r="AZ3" s="19" t="s">
        <v>15</v>
      </c>
      <c r="BA3" s="19" t="s">
        <v>16</v>
      </c>
      <c r="BB3" s="19" t="s">
        <v>17</v>
      </c>
      <c r="BD3" s="11" t="s">
        <v>8</v>
      </c>
      <c r="BE3" s="11" t="s">
        <v>9</v>
      </c>
      <c r="BF3" s="11" t="s">
        <v>10</v>
      </c>
      <c r="BG3" s="11" t="s">
        <v>11</v>
      </c>
      <c r="BH3" s="11" t="s">
        <v>12</v>
      </c>
      <c r="BI3" s="11" t="s">
        <v>13</v>
      </c>
      <c r="BJ3" s="19" t="s">
        <v>14</v>
      </c>
      <c r="BK3" s="19" t="s">
        <v>15</v>
      </c>
      <c r="BL3" s="19" t="s">
        <v>16</v>
      </c>
      <c r="BM3" s="19" t="s">
        <v>17</v>
      </c>
      <c r="BO3" s="11" t="s">
        <v>8</v>
      </c>
      <c r="BP3" s="11" t="s">
        <v>9</v>
      </c>
      <c r="BQ3" s="11" t="s">
        <v>10</v>
      </c>
      <c r="BR3" s="11" t="s">
        <v>11</v>
      </c>
      <c r="BS3" s="11" t="s">
        <v>12</v>
      </c>
      <c r="BT3" s="11" t="s">
        <v>13</v>
      </c>
      <c r="BU3" s="19" t="s">
        <v>14</v>
      </c>
      <c r="BV3" s="19" t="s">
        <v>15</v>
      </c>
      <c r="BW3" s="19" t="s">
        <v>16</v>
      </c>
      <c r="BX3" s="19" t="s">
        <v>17</v>
      </c>
      <c r="BZ3" t="s">
        <v>8</v>
      </c>
      <c r="CA3" s="11" t="s">
        <v>9</v>
      </c>
      <c r="CB3" t="s">
        <v>10</v>
      </c>
      <c r="CC3" t="s">
        <v>11</v>
      </c>
      <c r="CD3" t="s">
        <v>12</v>
      </c>
      <c r="CE3" t="s">
        <v>13</v>
      </c>
      <c r="CF3" s="19" t="s">
        <v>14</v>
      </c>
      <c r="CG3" s="19" t="s">
        <v>15</v>
      </c>
      <c r="CH3" s="19" t="s">
        <v>16</v>
      </c>
      <c r="CI3" s="19" t="s">
        <v>17</v>
      </c>
    </row>
    <row r="4" customFormat="1" ht="15.6" spans="1:87">
      <c r="A4" s="2" t="s">
        <v>18</v>
      </c>
      <c r="B4" s="3">
        <v>8011</v>
      </c>
      <c r="C4" s="3">
        <v>0.903</v>
      </c>
      <c r="D4" s="3">
        <v>0.857</v>
      </c>
      <c r="E4" s="3">
        <v>1</v>
      </c>
      <c r="F4" s="3">
        <v>0.923</v>
      </c>
      <c r="G4" s="3">
        <v>1</v>
      </c>
      <c r="H4" s="3">
        <v>0.231</v>
      </c>
      <c r="I4" s="3">
        <v>0.769</v>
      </c>
      <c r="J4" s="3">
        <v>0</v>
      </c>
      <c r="L4" s="2" t="s">
        <v>18</v>
      </c>
      <c r="M4" s="3">
        <v>8011</v>
      </c>
      <c r="N4" s="12">
        <v>0.6964</v>
      </c>
      <c r="O4" s="13">
        <v>1</v>
      </c>
      <c r="P4" s="13">
        <v>0.3928</v>
      </c>
      <c r="Q4" s="13">
        <f>2*P4*O4/(O4+P4)</f>
        <v>0.564043653072947</v>
      </c>
      <c r="R4" s="19">
        <f t="shared" ref="R4:R21" si="0">(N4*(O4+P4-O4*P4)-O4*P4)/(P4-2*O4*P4+N4*O4)</f>
        <v>1</v>
      </c>
      <c r="S4" s="19">
        <f t="shared" ref="S4:S21" si="1">1-R4</f>
        <v>0</v>
      </c>
      <c r="T4" s="19">
        <f t="shared" ref="T4:T21" si="2">P4</f>
        <v>0.3928</v>
      </c>
      <c r="U4" s="19">
        <f t="shared" ref="U4:U21" si="3">1-T4</f>
        <v>0.6072</v>
      </c>
      <c r="W4" s="2" t="s">
        <v>18</v>
      </c>
      <c r="X4" s="3">
        <v>8011</v>
      </c>
      <c r="Y4" s="12">
        <v>0.7857</v>
      </c>
      <c r="Z4" s="13">
        <v>0.9</v>
      </c>
      <c r="AA4" s="13">
        <v>0.64285</v>
      </c>
      <c r="AB4" s="13">
        <f>2*AA4*Z4/(AA4+Z4)</f>
        <v>0.749995138866384</v>
      </c>
      <c r="AC4" s="19">
        <f t="shared" ref="AC4:AC21" si="4">(Y4*(Z4+AA4-Z4*AA4)-Z4*AA4)/(AA4-2*Z4*AA4+Y4*Z4)</f>
        <v>0.928564814622764</v>
      </c>
      <c r="AD4" s="19">
        <f t="shared" ref="AD4:AD21" si="5">1-AC4</f>
        <v>0.0714351853772359</v>
      </c>
      <c r="AE4" s="19">
        <f t="shared" ref="AE4:AE21" si="6">AA4</f>
        <v>0.64285</v>
      </c>
      <c r="AF4" s="19">
        <f t="shared" ref="AF4:AF21" si="7">1-AE4</f>
        <v>0.35715</v>
      </c>
      <c r="AH4" s="2" t="s">
        <v>18</v>
      </c>
      <c r="AI4" s="3">
        <v>8011</v>
      </c>
      <c r="AJ4" s="13">
        <v>0.9</v>
      </c>
      <c r="AK4" s="2">
        <v>0.92</v>
      </c>
      <c r="AL4" s="2">
        <v>0.96</v>
      </c>
      <c r="AM4" s="2">
        <v>0.94</v>
      </c>
      <c r="AN4" s="13">
        <f t="shared" ref="AN4:AN21" si="8">(AJ4*(AK4+AL4-AK4*AL4)-AK4*AL4)/(AL4-2*AK4*AL4+AJ4*AK4)</f>
        <v>0.644444444444439</v>
      </c>
      <c r="AO4" s="13">
        <f t="shared" ref="AO4:AO21" si="9">1-AN4</f>
        <v>0.355555555555561</v>
      </c>
      <c r="AP4" s="13">
        <f t="shared" ref="AP4:AP21" si="10">AL4</f>
        <v>0.96</v>
      </c>
      <c r="AQ4" s="19">
        <f t="shared" ref="AQ4:AQ21" si="11">1-AP4</f>
        <v>0.04</v>
      </c>
      <c r="AS4" s="2" t="s">
        <v>18</v>
      </c>
      <c r="AT4" s="22">
        <v>8011</v>
      </c>
      <c r="AU4" s="13">
        <v>0.5</v>
      </c>
      <c r="AV4" s="13">
        <v>1</v>
      </c>
      <c r="AW4" s="13">
        <v>0.02</v>
      </c>
      <c r="AX4" s="13">
        <f t="shared" ref="AX4:AX11" si="12">2*AV4*AW4/(AV4+AW4)</f>
        <v>0.0392156862745098</v>
      </c>
      <c r="AY4" s="13">
        <f t="shared" ref="AY4:AY21" si="13">(AU4*(AV4+AW4-AV4*AW4)-AV4*AW4)/(AW4-2*AV4*AW4+AU4*AV4)</f>
        <v>1</v>
      </c>
      <c r="AZ4" s="13">
        <f t="shared" ref="AZ4:AZ21" si="14">1-AY4</f>
        <v>0</v>
      </c>
      <c r="BA4" s="13">
        <f t="shared" ref="BA4:BA21" si="15">AW4</f>
        <v>0.02</v>
      </c>
      <c r="BB4" s="13">
        <f t="shared" ref="BB4:BB21" si="16">1-BA4</f>
        <v>0.98</v>
      </c>
      <c r="BD4" s="2" t="s">
        <v>18</v>
      </c>
      <c r="BE4" s="22">
        <v>8011</v>
      </c>
      <c r="BF4" s="13">
        <v>0.5</v>
      </c>
      <c r="BG4" s="13">
        <v>1</v>
      </c>
      <c r="BH4" s="13">
        <v>0.02</v>
      </c>
      <c r="BI4" s="13">
        <f t="shared" ref="BI4:BI11" si="17">2*BG4*BH4/(BG4+BH4)</f>
        <v>0.0392156862745098</v>
      </c>
      <c r="BJ4" s="13">
        <f t="shared" ref="BJ4:BJ21" si="18">(BF4*(BG4+BH4-BG4*BH4)-BG4*BH4)/(BH4-2*BG4*BH4+BF4*BG4)</f>
        <v>1</v>
      </c>
      <c r="BK4" s="13">
        <f t="shared" ref="BK4:BK21" si="19">1-BJ4</f>
        <v>0</v>
      </c>
      <c r="BL4" s="13">
        <f t="shared" ref="BL4:BL21" si="20">BH4</f>
        <v>0.02</v>
      </c>
      <c r="BM4" s="13">
        <f t="shared" ref="BM4:BM21" si="21">1-BL4</f>
        <v>0.98</v>
      </c>
      <c r="BO4" s="2" t="s">
        <v>18</v>
      </c>
      <c r="BP4" s="22">
        <v>8011</v>
      </c>
      <c r="BQ4" s="20">
        <v>0.828</v>
      </c>
      <c r="BR4" s="20">
        <v>0.772</v>
      </c>
      <c r="BS4" s="20">
        <v>0.924</v>
      </c>
      <c r="BT4" s="20">
        <v>0.841</v>
      </c>
      <c r="BU4" s="13">
        <f t="shared" ref="BU4:BU16" si="22">(BQ4*(BR4+BS4-BR4*BS4)-BR4*BS4)/(BS4-2*BR4*BS4+BQ4*BR4)</f>
        <v>0.734654481546573</v>
      </c>
      <c r="BV4" s="13">
        <f t="shared" ref="BV4:BV16" si="23">1-BU4</f>
        <v>0.265345518453427</v>
      </c>
      <c r="BW4" s="13">
        <f t="shared" ref="BW4:BW16" si="24">BS4</f>
        <v>0.924</v>
      </c>
      <c r="BX4" s="13">
        <f t="shared" ref="BX4:BX16" si="25">1-BW4</f>
        <v>0.076</v>
      </c>
      <c r="BZ4" s="2" t="s">
        <v>18</v>
      </c>
      <c r="CA4" s="3">
        <v>8011</v>
      </c>
      <c r="CB4">
        <v>0.833</v>
      </c>
      <c r="CC4">
        <v>0.833</v>
      </c>
      <c r="CD4">
        <v>1</v>
      </c>
      <c r="CE4">
        <v>0.909</v>
      </c>
      <c r="CF4" s="19">
        <f t="shared" ref="CF4:CF21" si="26">(CB4*(CC4+CD4-CC4*CD4)-CC4*CD4)/(CD4-2*CC4*CD4+CB4*CC4)</f>
        <v>0</v>
      </c>
      <c r="CG4" s="19">
        <f t="shared" ref="CG4:CG21" si="27">1-CF4</f>
        <v>1</v>
      </c>
      <c r="CH4" s="19">
        <f t="shared" ref="CH4:CH21" si="28">CD4</f>
        <v>1</v>
      </c>
      <c r="CI4" s="19">
        <f t="shared" ref="CI4:CI21" si="29">1-CH4</f>
        <v>0</v>
      </c>
    </row>
    <row r="5" customFormat="1" ht="15.6" spans="1:87">
      <c r="A5" s="4" t="s">
        <v>19</v>
      </c>
      <c r="B5" s="3">
        <v>5230</v>
      </c>
      <c r="C5" s="3">
        <v>0.893</v>
      </c>
      <c r="D5" s="3">
        <v>0.829</v>
      </c>
      <c r="E5" s="3">
        <v>1</v>
      </c>
      <c r="F5" s="3">
        <v>0.906</v>
      </c>
      <c r="G5" s="3">
        <v>1</v>
      </c>
      <c r="H5" s="3">
        <v>0.222</v>
      </c>
      <c r="I5" s="3">
        <v>0.778</v>
      </c>
      <c r="J5" s="3">
        <v>0</v>
      </c>
      <c r="L5" s="2" t="s">
        <v>19</v>
      </c>
      <c r="M5" s="3">
        <v>5230</v>
      </c>
      <c r="N5" s="3">
        <v>0.65</v>
      </c>
      <c r="O5" s="3">
        <v>0.63</v>
      </c>
      <c r="P5" s="3">
        <v>0.6632</v>
      </c>
      <c r="Q5" s="3">
        <v>0.646</v>
      </c>
      <c r="R5" s="19">
        <f t="shared" si="0"/>
        <v>0.637722509997132</v>
      </c>
      <c r="S5" s="19">
        <f t="shared" si="1"/>
        <v>0.362277490002868</v>
      </c>
      <c r="T5" s="19">
        <f t="shared" si="2"/>
        <v>0.6632</v>
      </c>
      <c r="U5" s="19">
        <f t="shared" si="3"/>
        <v>0.3368</v>
      </c>
      <c r="W5" s="2" t="s">
        <v>19</v>
      </c>
      <c r="X5" s="3">
        <v>5230</v>
      </c>
      <c r="Y5" s="3">
        <v>0.7799</v>
      </c>
      <c r="Z5" s="3">
        <v>0.96</v>
      </c>
      <c r="AA5" s="3">
        <v>0.7058</v>
      </c>
      <c r="AB5" s="3">
        <v>0.8136</v>
      </c>
      <c r="AC5" s="19">
        <f t="shared" si="4"/>
        <v>0.937466154093873</v>
      </c>
      <c r="AD5" s="19">
        <f t="shared" si="5"/>
        <v>0.0625338459061272</v>
      </c>
      <c r="AE5" s="19">
        <f t="shared" si="6"/>
        <v>0.7058</v>
      </c>
      <c r="AF5" s="19">
        <f t="shared" si="7"/>
        <v>0.2942</v>
      </c>
      <c r="AH5" s="2" t="s">
        <v>19</v>
      </c>
      <c r="AI5" s="3">
        <v>5230</v>
      </c>
      <c r="AJ5" s="3">
        <v>0.92</v>
      </c>
      <c r="AK5" s="3">
        <v>0.9</v>
      </c>
      <c r="AL5" s="3">
        <v>0.94</v>
      </c>
      <c r="AM5" s="3">
        <v>0.92</v>
      </c>
      <c r="AN5" s="13">
        <f t="shared" si="8"/>
        <v>0.901052631578946</v>
      </c>
      <c r="AO5" s="13">
        <f t="shared" si="9"/>
        <v>0.0989473684210537</v>
      </c>
      <c r="AP5" s="13">
        <f t="shared" si="10"/>
        <v>0.94</v>
      </c>
      <c r="AQ5" s="19">
        <f t="shared" si="11"/>
        <v>0.0600000000000001</v>
      </c>
      <c r="AS5" s="2" t="s">
        <v>19</v>
      </c>
      <c r="AT5" s="22">
        <v>5230</v>
      </c>
      <c r="AU5" s="13">
        <v>0.5</v>
      </c>
      <c r="AV5" s="13">
        <v>1</v>
      </c>
      <c r="AW5" s="13">
        <v>0.02</v>
      </c>
      <c r="AX5" s="13">
        <f t="shared" si="12"/>
        <v>0.0392156862745098</v>
      </c>
      <c r="AY5" s="13">
        <f t="shared" si="13"/>
        <v>1</v>
      </c>
      <c r="AZ5" s="13">
        <f t="shared" si="14"/>
        <v>0</v>
      </c>
      <c r="BA5" s="13">
        <f t="shared" si="15"/>
        <v>0.02</v>
      </c>
      <c r="BB5" s="13">
        <f t="shared" si="16"/>
        <v>0.98</v>
      </c>
      <c r="BD5" s="2" t="s">
        <v>19</v>
      </c>
      <c r="BE5" s="22">
        <v>5230</v>
      </c>
      <c r="BF5" s="13">
        <v>0.5</v>
      </c>
      <c r="BG5" s="13">
        <v>1</v>
      </c>
      <c r="BH5" s="13">
        <v>0.02</v>
      </c>
      <c r="BI5" s="13">
        <f t="shared" si="17"/>
        <v>0.0392156862745098</v>
      </c>
      <c r="BJ5" s="13">
        <f t="shared" si="18"/>
        <v>1</v>
      </c>
      <c r="BK5" s="13">
        <f t="shared" si="19"/>
        <v>0</v>
      </c>
      <c r="BL5" s="13">
        <f t="shared" si="20"/>
        <v>0.02</v>
      </c>
      <c r="BM5" s="13">
        <f t="shared" si="21"/>
        <v>0.98</v>
      </c>
      <c r="BO5" s="2" t="s">
        <v>19</v>
      </c>
      <c r="BP5" s="22">
        <v>5230</v>
      </c>
      <c r="BQ5" s="20">
        <v>0.887</v>
      </c>
      <c r="BR5" s="20">
        <v>0.811</v>
      </c>
      <c r="BS5" s="20">
        <v>1</v>
      </c>
      <c r="BT5" s="20">
        <v>0.896</v>
      </c>
      <c r="BU5" s="13">
        <f t="shared" si="22"/>
        <v>0.780632106576825</v>
      </c>
      <c r="BV5" s="13">
        <f t="shared" si="23"/>
        <v>0.219367893423175</v>
      </c>
      <c r="BW5" s="13">
        <f t="shared" si="24"/>
        <v>1</v>
      </c>
      <c r="BX5" s="13">
        <f t="shared" si="25"/>
        <v>0</v>
      </c>
      <c r="BZ5" s="2" t="s">
        <v>19</v>
      </c>
      <c r="CA5" s="3">
        <v>5230</v>
      </c>
      <c r="CB5">
        <v>0.893</v>
      </c>
      <c r="CC5">
        <v>0.824</v>
      </c>
      <c r="CD5">
        <v>1</v>
      </c>
      <c r="CE5">
        <v>0.903</v>
      </c>
      <c r="CF5" s="19">
        <f t="shared" si="26"/>
        <v>0.785590673103196</v>
      </c>
      <c r="CG5" s="19">
        <f t="shared" si="27"/>
        <v>0.214409326896804</v>
      </c>
      <c r="CH5" s="19">
        <f t="shared" si="28"/>
        <v>1</v>
      </c>
      <c r="CI5" s="19">
        <f t="shared" si="29"/>
        <v>0</v>
      </c>
    </row>
    <row r="6" customFormat="1" ht="15.6" spans="1:87">
      <c r="A6" s="2" t="s">
        <v>20</v>
      </c>
      <c r="B6" s="3">
        <v>264</v>
      </c>
      <c r="C6" s="5" t="s">
        <v>21</v>
      </c>
      <c r="D6" s="5" t="s">
        <v>22</v>
      </c>
      <c r="E6" s="5" t="s">
        <v>23</v>
      </c>
      <c r="F6" s="5" t="s">
        <v>24</v>
      </c>
      <c r="G6" s="5" t="s">
        <v>25</v>
      </c>
      <c r="H6" s="5" t="s">
        <v>23</v>
      </c>
      <c r="I6" s="5" t="s">
        <v>22</v>
      </c>
      <c r="J6" s="14">
        <v>0.118</v>
      </c>
      <c r="L6" s="2" t="s">
        <v>20</v>
      </c>
      <c r="M6" s="3">
        <v>2640</v>
      </c>
      <c r="N6" s="12">
        <v>0.754</v>
      </c>
      <c r="O6" s="13">
        <v>0.7419</v>
      </c>
      <c r="P6" s="13">
        <v>0.7931</v>
      </c>
      <c r="Q6" s="13">
        <f>2*P6*O6/(O6+P6)</f>
        <v>0.766646110749186</v>
      </c>
      <c r="R6" s="19">
        <f t="shared" si="0"/>
        <v>0.713382969810261</v>
      </c>
      <c r="S6" s="19">
        <f t="shared" si="1"/>
        <v>0.286617030189739</v>
      </c>
      <c r="T6" s="19">
        <f t="shared" si="2"/>
        <v>0.7931</v>
      </c>
      <c r="U6" s="19">
        <f t="shared" si="3"/>
        <v>0.2069</v>
      </c>
      <c r="W6" s="2" t="s">
        <v>20</v>
      </c>
      <c r="X6" s="3">
        <v>2640</v>
      </c>
      <c r="Y6" s="12">
        <v>0.807</v>
      </c>
      <c r="Z6" s="13">
        <v>0.8</v>
      </c>
      <c r="AA6" s="13">
        <v>0.827</v>
      </c>
      <c r="AB6" s="13">
        <f>2*AA6*Z6/(AA6+Z6)</f>
        <v>0.813275968039336</v>
      </c>
      <c r="AC6" s="19">
        <f t="shared" si="4"/>
        <v>0.786330655957162</v>
      </c>
      <c r="AD6" s="19">
        <f t="shared" si="5"/>
        <v>0.213669344042838</v>
      </c>
      <c r="AE6" s="19">
        <f t="shared" si="6"/>
        <v>0.827</v>
      </c>
      <c r="AF6" s="19">
        <f t="shared" si="7"/>
        <v>0.173</v>
      </c>
      <c r="AH6" s="2" t="s">
        <v>20</v>
      </c>
      <c r="AI6" s="3">
        <v>2640</v>
      </c>
      <c r="AJ6" s="13">
        <v>0.87</v>
      </c>
      <c r="AK6" s="2">
        <v>0.85</v>
      </c>
      <c r="AL6" s="2">
        <v>0.93</v>
      </c>
      <c r="AM6" s="2">
        <v>0.89</v>
      </c>
      <c r="AN6" s="13">
        <f t="shared" si="8"/>
        <v>0.795084745762712</v>
      </c>
      <c r="AO6" s="13">
        <f t="shared" si="9"/>
        <v>0.204915254237288</v>
      </c>
      <c r="AP6" s="13">
        <f t="shared" si="10"/>
        <v>0.93</v>
      </c>
      <c r="AQ6" s="19">
        <f t="shared" si="11"/>
        <v>0.07</v>
      </c>
      <c r="AS6" s="23" t="s">
        <v>20</v>
      </c>
      <c r="AT6" s="24">
        <v>264</v>
      </c>
      <c r="AU6" s="19">
        <v>0.5</v>
      </c>
      <c r="AV6" s="19">
        <v>1</v>
      </c>
      <c r="AW6" s="19">
        <v>0.02</v>
      </c>
      <c r="AX6" s="19">
        <f t="shared" si="12"/>
        <v>0.0392156862745098</v>
      </c>
      <c r="AY6" s="19">
        <f t="shared" si="13"/>
        <v>1</v>
      </c>
      <c r="AZ6" s="19">
        <f t="shared" si="14"/>
        <v>0</v>
      </c>
      <c r="BA6" s="19">
        <f t="shared" si="15"/>
        <v>0.02</v>
      </c>
      <c r="BB6" s="19">
        <f t="shared" si="16"/>
        <v>0.98</v>
      </c>
      <c r="BD6" s="23" t="s">
        <v>20</v>
      </c>
      <c r="BE6" s="24">
        <v>264</v>
      </c>
      <c r="BF6" s="19">
        <v>0.5</v>
      </c>
      <c r="BG6" s="19">
        <v>1</v>
      </c>
      <c r="BH6" s="19">
        <v>0.02</v>
      </c>
      <c r="BI6" s="19">
        <f t="shared" si="17"/>
        <v>0.0392156862745098</v>
      </c>
      <c r="BJ6" s="19">
        <f t="shared" si="18"/>
        <v>1</v>
      </c>
      <c r="BK6" s="19">
        <f t="shared" si="19"/>
        <v>0</v>
      </c>
      <c r="BL6" s="19">
        <f t="shared" si="20"/>
        <v>0.02</v>
      </c>
      <c r="BM6" s="19">
        <f t="shared" si="21"/>
        <v>0.98</v>
      </c>
      <c r="BO6" s="23" t="s">
        <v>20</v>
      </c>
      <c r="BP6" s="24">
        <v>264</v>
      </c>
      <c r="BQ6" s="23">
        <v>0.821</v>
      </c>
      <c r="BR6" s="23">
        <v>0.8</v>
      </c>
      <c r="BS6" s="23">
        <v>0.857</v>
      </c>
      <c r="BT6" s="23">
        <v>0.828</v>
      </c>
      <c r="BU6" s="19">
        <f t="shared" si="22"/>
        <v>0.784848527349228</v>
      </c>
      <c r="BV6" s="19">
        <f t="shared" si="23"/>
        <v>0.215151472650772</v>
      </c>
      <c r="BW6" s="19">
        <f t="shared" si="24"/>
        <v>0.857</v>
      </c>
      <c r="BX6" s="19">
        <f t="shared" si="25"/>
        <v>0.143</v>
      </c>
      <c r="BZ6" s="23" t="s">
        <v>20</v>
      </c>
      <c r="CA6" s="26">
        <v>264</v>
      </c>
      <c r="CB6">
        <v>0.885</v>
      </c>
      <c r="CC6">
        <v>0.917</v>
      </c>
      <c r="CD6">
        <v>0.846</v>
      </c>
      <c r="CE6">
        <v>0.88</v>
      </c>
      <c r="CF6" s="19">
        <f t="shared" si="26"/>
        <v>0.923806437002857</v>
      </c>
      <c r="CG6" s="19">
        <f t="shared" si="27"/>
        <v>0.0761935629971426</v>
      </c>
      <c r="CH6" s="19">
        <f t="shared" si="28"/>
        <v>0.846</v>
      </c>
      <c r="CI6" s="19">
        <f t="shared" si="29"/>
        <v>0.154</v>
      </c>
    </row>
    <row r="7" customFormat="1" ht="15.6" spans="1:87">
      <c r="A7" s="2" t="s">
        <v>26</v>
      </c>
      <c r="B7" s="3">
        <v>7957</v>
      </c>
      <c r="C7" s="6" t="s">
        <v>27</v>
      </c>
      <c r="D7" s="6" t="s">
        <v>22</v>
      </c>
      <c r="E7" s="6" t="s">
        <v>28</v>
      </c>
      <c r="F7" s="6" t="s">
        <v>29</v>
      </c>
      <c r="G7" s="6" t="s">
        <v>25</v>
      </c>
      <c r="H7" s="6" t="s">
        <v>28</v>
      </c>
      <c r="I7" s="6" t="s">
        <v>22</v>
      </c>
      <c r="J7" s="6" t="s">
        <v>30</v>
      </c>
      <c r="L7" s="2" t="s">
        <v>26</v>
      </c>
      <c r="M7" s="3">
        <v>7957</v>
      </c>
      <c r="N7" s="12">
        <v>0.9</v>
      </c>
      <c r="O7" s="13">
        <v>0.921</v>
      </c>
      <c r="P7" s="13">
        <v>0.877</v>
      </c>
      <c r="Q7" s="13">
        <f>2*P7*O7/(O7+P7)</f>
        <v>0.898461624026696</v>
      </c>
      <c r="R7" s="19">
        <f t="shared" si="0"/>
        <v>0.923415426790175</v>
      </c>
      <c r="S7" s="19">
        <f t="shared" si="1"/>
        <v>0.0765845732098246</v>
      </c>
      <c r="T7" s="19">
        <f t="shared" si="2"/>
        <v>0.877</v>
      </c>
      <c r="U7" s="19">
        <f t="shared" si="3"/>
        <v>0.123</v>
      </c>
      <c r="W7" s="2" t="s">
        <v>26</v>
      </c>
      <c r="X7" s="3">
        <v>7957</v>
      </c>
      <c r="Y7" s="12">
        <v>0.89</v>
      </c>
      <c r="Z7" s="13">
        <v>0.938</v>
      </c>
      <c r="AA7" s="13">
        <v>0.899</v>
      </c>
      <c r="AB7" s="13">
        <f>2*AA7*Z7/(AA7+Z7)</f>
        <v>0.918086009798585</v>
      </c>
      <c r="AC7" s="19">
        <f t="shared" si="4"/>
        <v>0.870365781461434</v>
      </c>
      <c r="AD7" s="19">
        <f t="shared" si="5"/>
        <v>0.129634218538566</v>
      </c>
      <c r="AE7" s="19">
        <f t="shared" si="6"/>
        <v>0.899</v>
      </c>
      <c r="AF7" s="19">
        <f t="shared" si="7"/>
        <v>0.101</v>
      </c>
      <c r="AH7" s="2" t="s">
        <v>26</v>
      </c>
      <c r="AI7" s="3">
        <v>7957</v>
      </c>
      <c r="AJ7" s="13">
        <v>0.88</v>
      </c>
      <c r="AK7" s="2">
        <v>0.86</v>
      </c>
      <c r="AL7" s="2">
        <v>0.92</v>
      </c>
      <c r="AM7" s="2">
        <v>0.89</v>
      </c>
      <c r="AN7" s="13">
        <f t="shared" si="8"/>
        <v>0.836271186440678</v>
      </c>
      <c r="AO7" s="13">
        <f t="shared" si="9"/>
        <v>0.163728813559322</v>
      </c>
      <c r="AP7" s="13">
        <f t="shared" si="10"/>
        <v>0.92</v>
      </c>
      <c r="AQ7" s="19">
        <f t="shared" si="11"/>
        <v>0.08</v>
      </c>
      <c r="AS7" s="2" t="s">
        <v>26</v>
      </c>
      <c r="AT7" s="22">
        <v>7957</v>
      </c>
      <c r="AU7" s="13">
        <v>0.5</v>
      </c>
      <c r="AV7" s="13">
        <v>1</v>
      </c>
      <c r="AW7" s="13">
        <v>0.02</v>
      </c>
      <c r="AX7" s="13">
        <f t="shared" si="12"/>
        <v>0.0392156862745098</v>
      </c>
      <c r="AY7" s="13">
        <f t="shared" si="13"/>
        <v>1</v>
      </c>
      <c r="AZ7" s="13">
        <f t="shared" si="14"/>
        <v>0</v>
      </c>
      <c r="BA7" s="13">
        <f t="shared" si="15"/>
        <v>0.02</v>
      </c>
      <c r="BB7" s="13">
        <f t="shared" si="16"/>
        <v>0.98</v>
      </c>
      <c r="BD7" s="2" t="s">
        <v>26</v>
      </c>
      <c r="BE7" s="22">
        <v>7957</v>
      </c>
      <c r="BF7" s="13">
        <v>0.5</v>
      </c>
      <c r="BG7" s="13">
        <v>1</v>
      </c>
      <c r="BH7" s="13">
        <v>0.02</v>
      </c>
      <c r="BI7" s="13">
        <f t="shared" si="17"/>
        <v>0.0392156862745098</v>
      </c>
      <c r="BJ7" s="13">
        <f t="shared" si="18"/>
        <v>1</v>
      </c>
      <c r="BK7" s="13">
        <f t="shared" si="19"/>
        <v>0</v>
      </c>
      <c r="BL7" s="13">
        <f t="shared" si="20"/>
        <v>0.02</v>
      </c>
      <c r="BM7" s="13">
        <f t="shared" si="21"/>
        <v>0.98</v>
      </c>
      <c r="BO7" s="2" t="s">
        <v>26</v>
      </c>
      <c r="BP7" s="22">
        <v>7957</v>
      </c>
      <c r="BQ7" s="2">
        <v>0.714</v>
      </c>
      <c r="BR7" s="2">
        <v>0.682</v>
      </c>
      <c r="BS7" s="2">
        <v>0.938</v>
      </c>
      <c r="BT7" s="2">
        <v>0.789</v>
      </c>
      <c r="BU7" s="13">
        <f t="shared" si="22"/>
        <v>0.413746776986723</v>
      </c>
      <c r="BV7" s="13">
        <f t="shared" si="23"/>
        <v>0.586253223013277</v>
      </c>
      <c r="BW7" s="13">
        <f t="shared" si="24"/>
        <v>0.938</v>
      </c>
      <c r="BX7" s="13">
        <f t="shared" si="25"/>
        <v>0.0620000000000001</v>
      </c>
      <c r="BZ7" s="2" t="s">
        <v>26</v>
      </c>
      <c r="CA7" s="3">
        <v>7957</v>
      </c>
      <c r="CB7">
        <v>0.692</v>
      </c>
      <c r="CC7">
        <v>0.667</v>
      </c>
      <c r="CD7">
        <v>0.933</v>
      </c>
      <c r="CE7">
        <v>0.778</v>
      </c>
      <c r="CF7" s="19">
        <f t="shared" si="26"/>
        <v>0.361805151325179</v>
      </c>
      <c r="CG7" s="19">
        <f t="shared" si="27"/>
        <v>0.638194848674821</v>
      </c>
      <c r="CH7" s="19">
        <f t="shared" si="28"/>
        <v>0.933</v>
      </c>
      <c r="CI7" s="19">
        <f t="shared" si="29"/>
        <v>0.0669999999999999</v>
      </c>
    </row>
    <row r="8" customFormat="1" ht="15.6" spans="1:87">
      <c r="A8" s="2" t="s">
        <v>31</v>
      </c>
      <c r="B8" s="3">
        <v>378</v>
      </c>
      <c r="C8" s="3">
        <v>0.943</v>
      </c>
      <c r="D8" s="3">
        <v>0.9</v>
      </c>
      <c r="E8" s="3">
        <v>1</v>
      </c>
      <c r="F8" s="3">
        <v>0.947</v>
      </c>
      <c r="G8" s="3">
        <v>1</v>
      </c>
      <c r="H8" s="3">
        <v>0.118</v>
      </c>
      <c r="I8" s="3">
        <v>0.882</v>
      </c>
      <c r="J8" s="3">
        <v>0</v>
      </c>
      <c r="L8" s="2" t="s">
        <v>31</v>
      </c>
      <c r="M8" s="3">
        <v>378</v>
      </c>
      <c r="N8" s="11">
        <v>0.759</v>
      </c>
      <c r="O8" s="11">
        <v>0.733</v>
      </c>
      <c r="P8" s="11">
        <v>0.846</v>
      </c>
      <c r="Q8" s="11">
        <v>0.7857</v>
      </c>
      <c r="R8" s="19">
        <f t="shared" si="0"/>
        <v>0.664195754760627</v>
      </c>
      <c r="S8" s="19">
        <f t="shared" si="1"/>
        <v>0.335804245239373</v>
      </c>
      <c r="T8" s="19">
        <f t="shared" si="2"/>
        <v>0.846</v>
      </c>
      <c r="U8" s="19">
        <f t="shared" si="3"/>
        <v>0.154</v>
      </c>
      <c r="W8" s="2" t="s">
        <v>31</v>
      </c>
      <c r="X8" s="3">
        <v>378</v>
      </c>
      <c r="Y8" s="11">
        <v>0.8</v>
      </c>
      <c r="Z8" s="11">
        <v>1</v>
      </c>
      <c r="AA8" s="11">
        <v>0.6</v>
      </c>
      <c r="AB8" s="11">
        <v>0.7619</v>
      </c>
      <c r="AC8" s="19">
        <f t="shared" si="4"/>
        <v>1</v>
      </c>
      <c r="AD8" s="19">
        <f t="shared" si="5"/>
        <v>0</v>
      </c>
      <c r="AE8" s="19">
        <f t="shared" si="6"/>
        <v>0.6</v>
      </c>
      <c r="AF8" s="19">
        <f t="shared" si="7"/>
        <v>0.4</v>
      </c>
      <c r="AH8" s="2" t="s">
        <v>31</v>
      </c>
      <c r="AI8" s="3">
        <v>378</v>
      </c>
      <c r="AJ8" s="20">
        <v>0.75</v>
      </c>
      <c r="AK8" s="20">
        <v>0.68</v>
      </c>
      <c r="AL8" s="20">
        <v>0.97</v>
      </c>
      <c r="AM8" s="20">
        <v>0.8</v>
      </c>
      <c r="AN8" s="13">
        <f t="shared" si="8"/>
        <v>0.517412935323383</v>
      </c>
      <c r="AO8" s="13">
        <f t="shared" si="9"/>
        <v>0.482587064676617</v>
      </c>
      <c r="AP8" s="13">
        <f t="shared" si="10"/>
        <v>0.97</v>
      </c>
      <c r="AQ8" s="19">
        <f t="shared" si="11"/>
        <v>0.03</v>
      </c>
      <c r="AS8" s="2" t="s">
        <v>31</v>
      </c>
      <c r="AT8" s="22">
        <v>378</v>
      </c>
      <c r="AU8" s="13">
        <v>0.5</v>
      </c>
      <c r="AV8" s="13">
        <v>1</v>
      </c>
      <c r="AW8" s="13">
        <v>0.02</v>
      </c>
      <c r="AX8" s="13">
        <f t="shared" si="12"/>
        <v>0.0392156862745098</v>
      </c>
      <c r="AY8" s="13">
        <f t="shared" si="13"/>
        <v>1</v>
      </c>
      <c r="AZ8" s="13">
        <f t="shared" si="14"/>
        <v>0</v>
      </c>
      <c r="BA8" s="13">
        <f t="shared" si="15"/>
        <v>0.02</v>
      </c>
      <c r="BB8" s="13">
        <f t="shared" si="16"/>
        <v>0.98</v>
      </c>
      <c r="BD8" s="2" t="s">
        <v>31</v>
      </c>
      <c r="BE8" s="22">
        <v>378</v>
      </c>
      <c r="BF8" s="13">
        <v>0.5</v>
      </c>
      <c r="BG8" s="13">
        <v>1</v>
      </c>
      <c r="BH8" s="13">
        <v>0.02</v>
      </c>
      <c r="BI8" s="13">
        <f t="shared" si="17"/>
        <v>0.0392156862745098</v>
      </c>
      <c r="BJ8" s="13">
        <f t="shared" si="18"/>
        <v>1</v>
      </c>
      <c r="BK8" s="13">
        <f t="shared" si="19"/>
        <v>0</v>
      </c>
      <c r="BL8" s="13">
        <f t="shared" si="20"/>
        <v>0.02</v>
      </c>
      <c r="BM8" s="13">
        <f t="shared" si="21"/>
        <v>0.98</v>
      </c>
      <c r="BO8" s="2" t="s">
        <v>31</v>
      </c>
      <c r="BP8" s="22">
        <v>378</v>
      </c>
      <c r="BQ8" s="20">
        <v>0.868</v>
      </c>
      <c r="BR8" s="20">
        <v>0.889</v>
      </c>
      <c r="BS8" s="20">
        <v>0.842</v>
      </c>
      <c r="BT8" s="20">
        <v>0.865</v>
      </c>
      <c r="BU8" s="13">
        <f t="shared" si="22"/>
        <v>0.894172179522371</v>
      </c>
      <c r="BV8" s="13">
        <f t="shared" si="23"/>
        <v>0.105827820477629</v>
      </c>
      <c r="BW8" s="13">
        <f t="shared" si="24"/>
        <v>0.842</v>
      </c>
      <c r="BX8" s="13">
        <f t="shared" si="25"/>
        <v>0.158</v>
      </c>
      <c r="BZ8" s="2" t="s">
        <v>31</v>
      </c>
      <c r="CA8" s="3">
        <v>378</v>
      </c>
      <c r="CB8">
        <v>0.868</v>
      </c>
      <c r="CC8">
        <v>0.85</v>
      </c>
      <c r="CD8">
        <v>0.895</v>
      </c>
      <c r="CE8">
        <v>0.872</v>
      </c>
      <c r="CF8" s="19">
        <f t="shared" si="26"/>
        <v>0.84078167115903</v>
      </c>
      <c r="CG8" s="19">
        <f t="shared" si="27"/>
        <v>0.15921832884097</v>
      </c>
      <c r="CH8" s="19">
        <f t="shared" si="28"/>
        <v>0.895</v>
      </c>
      <c r="CI8" s="19">
        <f t="shared" si="29"/>
        <v>0.105</v>
      </c>
    </row>
    <row r="9" customFormat="1" ht="15.6" spans="1:87">
      <c r="A9" s="2" t="s">
        <v>32</v>
      </c>
      <c r="B9" s="3">
        <v>10988</v>
      </c>
      <c r="C9" s="5">
        <v>0.915</v>
      </c>
      <c r="D9" s="5">
        <v>0.946</v>
      </c>
      <c r="E9" s="5">
        <v>0.921</v>
      </c>
      <c r="F9" s="5">
        <v>0.933</v>
      </c>
      <c r="G9" s="5">
        <v>0.095</v>
      </c>
      <c r="H9" s="5">
        <v>0.921</v>
      </c>
      <c r="I9" s="5">
        <v>0.905</v>
      </c>
      <c r="J9" s="14">
        <v>0.079</v>
      </c>
      <c r="L9" s="2" t="s">
        <v>32</v>
      </c>
      <c r="M9" s="3">
        <v>10988</v>
      </c>
      <c r="N9" s="12">
        <v>0.91</v>
      </c>
      <c r="O9" s="13">
        <v>0.848</v>
      </c>
      <c r="P9" s="13">
        <v>0.998</v>
      </c>
      <c r="Q9" s="13">
        <f t="shared" ref="Q9:Q21" si="30">2*P9*O9/(O9+P9)</f>
        <v>0.916905742145179</v>
      </c>
      <c r="R9" s="19">
        <f t="shared" si="0"/>
        <v>0.822858625700645</v>
      </c>
      <c r="S9" s="19">
        <f t="shared" si="1"/>
        <v>0.177141374299355</v>
      </c>
      <c r="T9" s="19">
        <f t="shared" si="2"/>
        <v>0.998</v>
      </c>
      <c r="U9" s="19">
        <f t="shared" si="3"/>
        <v>0.002</v>
      </c>
      <c r="W9" s="2" t="s">
        <v>32</v>
      </c>
      <c r="X9" s="3">
        <v>10988</v>
      </c>
      <c r="Y9" s="12">
        <v>0.923</v>
      </c>
      <c r="Z9" s="13">
        <v>0.868</v>
      </c>
      <c r="AA9" s="13">
        <v>1</v>
      </c>
      <c r="AB9" s="13">
        <f t="shared" ref="AB9:AB21" si="31">2*AA9*Z9/(AA9+Z9)</f>
        <v>0.929336188436831</v>
      </c>
      <c r="AC9" s="19">
        <f t="shared" si="4"/>
        <v>0.844024307900067</v>
      </c>
      <c r="AD9" s="19">
        <f t="shared" si="5"/>
        <v>0.155975692099933</v>
      </c>
      <c r="AE9" s="19">
        <f t="shared" si="6"/>
        <v>1</v>
      </c>
      <c r="AF9" s="19">
        <f t="shared" si="7"/>
        <v>0</v>
      </c>
      <c r="AH9" s="2" t="s">
        <v>32</v>
      </c>
      <c r="AI9" s="3">
        <v>10988</v>
      </c>
      <c r="AJ9" s="13">
        <v>0.85</v>
      </c>
      <c r="AK9" s="2">
        <v>0.84</v>
      </c>
      <c r="AL9" s="2">
        <v>0.96</v>
      </c>
      <c r="AM9" s="2">
        <v>0.89</v>
      </c>
      <c r="AN9" s="13">
        <f t="shared" si="8"/>
        <v>0.623529411764704</v>
      </c>
      <c r="AO9" s="13">
        <f t="shared" si="9"/>
        <v>0.376470588235296</v>
      </c>
      <c r="AP9" s="13">
        <f t="shared" si="10"/>
        <v>0.96</v>
      </c>
      <c r="AQ9" s="19">
        <f t="shared" si="11"/>
        <v>0.04</v>
      </c>
      <c r="AS9" s="2" t="s">
        <v>32</v>
      </c>
      <c r="AT9" s="22">
        <v>10988</v>
      </c>
      <c r="AU9" s="13">
        <v>0.5</v>
      </c>
      <c r="AV9" s="13">
        <v>1</v>
      </c>
      <c r="AW9" s="13">
        <v>0.02</v>
      </c>
      <c r="AX9" s="13">
        <f t="shared" si="12"/>
        <v>0.0392156862745098</v>
      </c>
      <c r="AY9" s="13">
        <f t="shared" si="13"/>
        <v>1</v>
      </c>
      <c r="AZ9" s="13">
        <f t="shared" si="14"/>
        <v>0</v>
      </c>
      <c r="BA9" s="13">
        <f t="shared" si="15"/>
        <v>0.02</v>
      </c>
      <c r="BB9" s="13">
        <f t="shared" si="16"/>
        <v>0.98</v>
      </c>
      <c r="BD9" s="2" t="s">
        <v>32</v>
      </c>
      <c r="BE9" s="22">
        <v>10988</v>
      </c>
      <c r="BF9" s="13">
        <v>0.5</v>
      </c>
      <c r="BG9" s="13">
        <v>1</v>
      </c>
      <c r="BH9" s="13">
        <v>0.02</v>
      </c>
      <c r="BI9" s="13">
        <f t="shared" si="17"/>
        <v>0.0392156862745098</v>
      </c>
      <c r="BJ9" s="13">
        <f t="shared" si="18"/>
        <v>1</v>
      </c>
      <c r="BK9" s="13">
        <f t="shared" si="19"/>
        <v>0</v>
      </c>
      <c r="BL9" s="13">
        <f t="shared" si="20"/>
        <v>0.02</v>
      </c>
      <c r="BM9" s="13">
        <f t="shared" si="21"/>
        <v>0.98</v>
      </c>
      <c r="BO9" s="2" t="s">
        <v>32</v>
      </c>
      <c r="BP9" s="22">
        <v>10988</v>
      </c>
      <c r="BQ9" s="2">
        <v>0.75</v>
      </c>
      <c r="BR9" s="2">
        <v>0.625</v>
      </c>
      <c r="BS9" s="2">
        <v>1</v>
      </c>
      <c r="BT9" s="2">
        <v>0.769</v>
      </c>
      <c r="BU9" s="13">
        <f t="shared" si="22"/>
        <v>0.571428571428571</v>
      </c>
      <c r="BV9" s="13">
        <f t="shared" si="23"/>
        <v>0.428571428571429</v>
      </c>
      <c r="BW9" s="13">
        <f t="shared" si="24"/>
        <v>1</v>
      </c>
      <c r="BX9" s="13">
        <f t="shared" si="25"/>
        <v>0</v>
      </c>
      <c r="BZ9" s="2" t="s">
        <v>32</v>
      </c>
      <c r="CA9" s="3">
        <v>10988</v>
      </c>
      <c r="CB9">
        <v>0.818</v>
      </c>
      <c r="CC9">
        <v>0.714</v>
      </c>
      <c r="CD9">
        <v>1</v>
      </c>
      <c r="CE9">
        <v>0.833</v>
      </c>
      <c r="CF9" s="19">
        <f t="shared" si="26"/>
        <v>0.666444518493835</v>
      </c>
      <c r="CG9" s="19">
        <f t="shared" si="27"/>
        <v>0.333555481506165</v>
      </c>
      <c r="CH9" s="19">
        <f t="shared" si="28"/>
        <v>1</v>
      </c>
      <c r="CI9" s="19">
        <f t="shared" si="29"/>
        <v>0</v>
      </c>
    </row>
    <row r="10" customFormat="1" ht="15.6" spans="1:87">
      <c r="A10" s="7" t="s">
        <v>33</v>
      </c>
      <c r="B10" s="3">
        <v>3193</v>
      </c>
      <c r="C10" s="5">
        <v>0.88</v>
      </c>
      <c r="D10" s="5">
        <v>1</v>
      </c>
      <c r="E10" s="5">
        <v>0.9</v>
      </c>
      <c r="F10" s="5">
        <v>0.947</v>
      </c>
      <c r="G10" s="5">
        <v>0</v>
      </c>
      <c r="H10" s="5">
        <v>0.9</v>
      </c>
      <c r="I10" s="5">
        <v>1</v>
      </c>
      <c r="J10" s="5">
        <v>0.1</v>
      </c>
      <c r="L10" s="2" t="s">
        <v>33</v>
      </c>
      <c r="M10" s="3">
        <v>3793</v>
      </c>
      <c r="N10" s="12">
        <v>0.8944</v>
      </c>
      <c r="O10" s="13">
        <v>0.87612</v>
      </c>
      <c r="P10" s="13">
        <v>0.9186</v>
      </c>
      <c r="Q10" s="13">
        <f t="shared" si="30"/>
        <v>0.896857261299813</v>
      </c>
      <c r="R10" s="19">
        <f t="shared" si="0"/>
        <v>0.870219808682335</v>
      </c>
      <c r="S10" s="19">
        <f t="shared" si="1"/>
        <v>0.129780191317665</v>
      </c>
      <c r="T10" s="19">
        <f t="shared" si="2"/>
        <v>0.9186</v>
      </c>
      <c r="U10" s="19">
        <f t="shared" si="3"/>
        <v>0.0814</v>
      </c>
      <c r="W10" s="2" t="s">
        <v>33</v>
      </c>
      <c r="X10" s="3">
        <v>3793</v>
      </c>
      <c r="Y10" s="12">
        <v>0.9147</v>
      </c>
      <c r="Z10" s="13">
        <v>0.85428</v>
      </c>
      <c r="AA10" s="13">
        <v>1</v>
      </c>
      <c r="AB10" s="13">
        <f t="shared" si="31"/>
        <v>0.921414241646353</v>
      </c>
      <c r="AC10" s="19">
        <f t="shared" si="4"/>
        <v>0.829376385279566</v>
      </c>
      <c r="AD10" s="19">
        <f t="shared" si="5"/>
        <v>0.170623614720434</v>
      </c>
      <c r="AE10" s="19">
        <f t="shared" si="6"/>
        <v>1</v>
      </c>
      <c r="AF10" s="19">
        <f t="shared" si="7"/>
        <v>0</v>
      </c>
      <c r="AH10" s="2" t="s">
        <v>33</v>
      </c>
      <c r="AI10" s="3">
        <v>3793</v>
      </c>
      <c r="AJ10" s="13">
        <v>0.8</v>
      </c>
      <c r="AK10" s="2">
        <v>0.85</v>
      </c>
      <c r="AL10" s="2">
        <v>0.92</v>
      </c>
      <c r="AM10" s="2">
        <v>0.89</v>
      </c>
      <c r="AN10" s="13">
        <f t="shared" si="8"/>
        <v>0.233333333333332</v>
      </c>
      <c r="AO10" s="13">
        <f t="shared" si="9"/>
        <v>0.766666666666668</v>
      </c>
      <c r="AP10" s="13">
        <f t="shared" si="10"/>
        <v>0.92</v>
      </c>
      <c r="AQ10" s="19">
        <f t="shared" si="11"/>
        <v>0.08</v>
      </c>
      <c r="AS10" s="2" t="s">
        <v>33</v>
      </c>
      <c r="AT10" s="22">
        <v>3793</v>
      </c>
      <c r="AU10" s="13">
        <v>0.5</v>
      </c>
      <c r="AV10" s="13">
        <v>1</v>
      </c>
      <c r="AW10" s="13">
        <v>0.02</v>
      </c>
      <c r="AX10" s="13">
        <f t="shared" si="12"/>
        <v>0.0392156862745098</v>
      </c>
      <c r="AY10" s="13">
        <f t="shared" si="13"/>
        <v>1</v>
      </c>
      <c r="AZ10" s="13">
        <f t="shared" si="14"/>
        <v>0</v>
      </c>
      <c r="BA10" s="13">
        <f t="shared" si="15"/>
        <v>0.02</v>
      </c>
      <c r="BB10" s="13">
        <f t="shared" si="16"/>
        <v>0.98</v>
      </c>
      <c r="BD10" s="2" t="s">
        <v>33</v>
      </c>
      <c r="BE10" s="22">
        <v>3793</v>
      </c>
      <c r="BF10" s="13">
        <v>0.5</v>
      </c>
      <c r="BG10" s="13">
        <v>1</v>
      </c>
      <c r="BH10" s="13">
        <v>0.02</v>
      </c>
      <c r="BI10" s="13">
        <f t="shared" si="17"/>
        <v>0.0392156862745098</v>
      </c>
      <c r="BJ10" s="13">
        <f t="shared" si="18"/>
        <v>1</v>
      </c>
      <c r="BK10" s="13">
        <f t="shared" si="19"/>
        <v>0</v>
      </c>
      <c r="BL10" s="13">
        <f t="shared" si="20"/>
        <v>0.02</v>
      </c>
      <c r="BM10" s="13">
        <f t="shared" si="21"/>
        <v>0.98</v>
      </c>
      <c r="BO10" s="2" t="s">
        <v>33</v>
      </c>
      <c r="BP10" s="22">
        <v>3793</v>
      </c>
      <c r="BQ10" s="2">
        <v>0.611</v>
      </c>
      <c r="BR10" s="2">
        <v>0.462</v>
      </c>
      <c r="BS10" s="2">
        <v>1</v>
      </c>
      <c r="BT10" s="2">
        <v>0.632</v>
      </c>
      <c r="BU10" s="13">
        <f t="shared" si="22"/>
        <v>0.415873529789384</v>
      </c>
      <c r="BV10" s="13">
        <f t="shared" si="23"/>
        <v>0.584126470210616</v>
      </c>
      <c r="BW10" s="13">
        <f t="shared" si="24"/>
        <v>1</v>
      </c>
      <c r="BX10" s="13">
        <f t="shared" si="25"/>
        <v>0</v>
      </c>
      <c r="BZ10" s="2" t="s">
        <v>33</v>
      </c>
      <c r="CA10" s="3">
        <v>3793</v>
      </c>
      <c r="CB10">
        <v>0.882</v>
      </c>
      <c r="CC10">
        <v>0.778</v>
      </c>
      <c r="CD10">
        <v>1</v>
      </c>
      <c r="CE10">
        <v>0.875</v>
      </c>
      <c r="CF10" s="19">
        <f t="shared" si="26"/>
        <v>0.798795661925098</v>
      </c>
      <c r="CG10" s="19">
        <f t="shared" si="27"/>
        <v>0.201204338074902</v>
      </c>
      <c r="CH10" s="19">
        <f t="shared" si="28"/>
        <v>1</v>
      </c>
      <c r="CI10" s="19">
        <f t="shared" si="29"/>
        <v>0</v>
      </c>
    </row>
    <row r="11" customFormat="1" ht="15.6" spans="1:87">
      <c r="A11" s="2" t="s">
        <v>34</v>
      </c>
      <c r="B11" s="3">
        <v>469</v>
      </c>
      <c r="C11" s="3">
        <v>0.929</v>
      </c>
      <c r="D11" s="3">
        <v>0.95</v>
      </c>
      <c r="E11" s="3">
        <v>0.905</v>
      </c>
      <c r="F11" s="3">
        <v>0.927</v>
      </c>
      <c r="G11" s="3">
        <v>0.905</v>
      </c>
      <c r="H11" s="3">
        <v>0.048</v>
      </c>
      <c r="I11" s="3">
        <v>0.952</v>
      </c>
      <c r="J11" s="3">
        <v>0.095</v>
      </c>
      <c r="L11" s="2" t="s">
        <v>34</v>
      </c>
      <c r="M11" s="3">
        <v>4690</v>
      </c>
      <c r="N11" s="11">
        <v>0.8415</v>
      </c>
      <c r="O11" s="11">
        <v>0.7619</v>
      </c>
      <c r="P11" s="11">
        <v>1</v>
      </c>
      <c r="Q11" s="11">
        <v>0.864</v>
      </c>
      <c r="R11" s="19">
        <f t="shared" si="0"/>
        <v>0.678377195617649</v>
      </c>
      <c r="S11" s="19">
        <f t="shared" si="1"/>
        <v>0.321622804382351</v>
      </c>
      <c r="T11" s="19">
        <f t="shared" si="2"/>
        <v>1</v>
      </c>
      <c r="U11" s="19">
        <f t="shared" si="3"/>
        <v>0</v>
      </c>
      <c r="W11" s="2" t="s">
        <v>34</v>
      </c>
      <c r="X11" s="3">
        <v>4690</v>
      </c>
      <c r="Y11" s="11">
        <v>0.7524</v>
      </c>
      <c r="Z11" s="11">
        <v>0.76</v>
      </c>
      <c r="AA11" s="11">
        <v>0.745</v>
      </c>
      <c r="AB11" s="11">
        <v>0.7524</v>
      </c>
      <c r="AC11" s="19">
        <f t="shared" si="4"/>
        <v>0.759950548735522</v>
      </c>
      <c r="AD11" s="19">
        <f t="shared" si="5"/>
        <v>0.240049451264478</v>
      </c>
      <c r="AE11" s="19">
        <f t="shared" si="6"/>
        <v>0.745</v>
      </c>
      <c r="AF11" s="19">
        <f t="shared" si="7"/>
        <v>0.255</v>
      </c>
      <c r="AH11" s="2" t="s">
        <v>34</v>
      </c>
      <c r="AI11" s="3">
        <v>4690</v>
      </c>
      <c r="AJ11">
        <v>0.7699</v>
      </c>
      <c r="AK11">
        <v>0.6906</v>
      </c>
      <c r="AL11">
        <v>0.978</v>
      </c>
      <c r="AM11">
        <v>0.8096</v>
      </c>
      <c r="AN11" s="13">
        <f t="shared" si="8"/>
        <v>0.561763692371835</v>
      </c>
      <c r="AO11" s="13">
        <f t="shared" si="9"/>
        <v>0.438236307628165</v>
      </c>
      <c r="AP11" s="13">
        <f t="shared" si="10"/>
        <v>0.978</v>
      </c>
      <c r="AQ11" s="19">
        <f t="shared" si="11"/>
        <v>0.022</v>
      </c>
      <c r="AS11" s="2" t="s">
        <v>34</v>
      </c>
      <c r="AT11" s="22">
        <v>469</v>
      </c>
      <c r="AU11" s="13">
        <v>0.5</v>
      </c>
      <c r="AV11" s="13">
        <v>1</v>
      </c>
      <c r="AW11" s="13">
        <v>0.02</v>
      </c>
      <c r="AX11" s="13">
        <f t="shared" si="12"/>
        <v>0.0392156862745098</v>
      </c>
      <c r="AY11" s="13">
        <f t="shared" si="13"/>
        <v>1</v>
      </c>
      <c r="AZ11" s="13">
        <f t="shared" si="14"/>
        <v>0</v>
      </c>
      <c r="BA11" s="13">
        <f t="shared" si="15"/>
        <v>0.02</v>
      </c>
      <c r="BB11" s="13">
        <f t="shared" si="16"/>
        <v>0.98</v>
      </c>
      <c r="BD11" s="2" t="s">
        <v>34</v>
      </c>
      <c r="BE11" s="22">
        <v>469</v>
      </c>
      <c r="BF11" s="13">
        <v>0.5</v>
      </c>
      <c r="BG11" s="13">
        <v>1</v>
      </c>
      <c r="BH11" s="13">
        <v>0.02</v>
      </c>
      <c r="BI11" s="13">
        <f t="shared" si="17"/>
        <v>0.0392156862745098</v>
      </c>
      <c r="BJ11" s="13">
        <f t="shared" si="18"/>
        <v>1</v>
      </c>
      <c r="BK11" s="13">
        <f t="shared" si="19"/>
        <v>0</v>
      </c>
      <c r="BL11" s="13">
        <f t="shared" si="20"/>
        <v>0.02</v>
      </c>
      <c r="BM11" s="13">
        <f t="shared" si="21"/>
        <v>0.98</v>
      </c>
      <c r="BO11" s="2" t="s">
        <v>34</v>
      </c>
      <c r="BP11" s="22">
        <v>469</v>
      </c>
      <c r="BQ11" s="20">
        <v>0.783</v>
      </c>
      <c r="BR11" s="20">
        <v>0.76</v>
      </c>
      <c r="BS11" s="20">
        <v>0.826</v>
      </c>
      <c r="BT11" s="20">
        <v>0.792</v>
      </c>
      <c r="BU11" s="13">
        <f t="shared" si="22"/>
        <v>0.740166223725537</v>
      </c>
      <c r="BV11" s="13">
        <f t="shared" si="23"/>
        <v>0.259833776274463</v>
      </c>
      <c r="BW11" s="13">
        <f t="shared" si="24"/>
        <v>0.826</v>
      </c>
      <c r="BX11" s="13">
        <f t="shared" si="25"/>
        <v>0.174</v>
      </c>
      <c r="BZ11" s="2" t="s">
        <v>34</v>
      </c>
      <c r="CA11" s="3">
        <v>469</v>
      </c>
      <c r="CB11">
        <v>0.891</v>
      </c>
      <c r="CC11">
        <v>0.821</v>
      </c>
      <c r="CD11">
        <v>1</v>
      </c>
      <c r="CE11">
        <v>0.902</v>
      </c>
      <c r="CF11" s="19">
        <f t="shared" si="26"/>
        <v>0.782026790003463</v>
      </c>
      <c r="CG11" s="19">
        <f t="shared" si="27"/>
        <v>0.217973209996537</v>
      </c>
      <c r="CH11" s="19">
        <f t="shared" si="28"/>
        <v>1</v>
      </c>
      <c r="CI11" s="19">
        <f t="shared" si="29"/>
        <v>0</v>
      </c>
    </row>
    <row r="12" customFormat="1" ht="15.6" spans="1:87">
      <c r="A12" s="2" t="s">
        <v>35</v>
      </c>
      <c r="B12" s="3">
        <v>78</v>
      </c>
      <c r="C12" s="6">
        <v>0.857</v>
      </c>
      <c r="D12" s="6">
        <v>1</v>
      </c>
      <c r="E12" s="6">
        <v>0.8</v>
      </c>
      <c r="F12" s="6">
        <v>0.889</v>
      </c>
      <c r="G12" s="6">
        <v>0</v>
      </c>
      <c r="H12" s="6">
        <v>0.8</v>
      </c>
      <c r="I12" s="6">
        <v>1</v>
      </c>
      <c r="J12" s="15">
        <v>0.2</v>
      </c>
      <c r="L12" s="2" t="s">
        <v>35</v>
      </c>
      <c r="M12" s="3">
        <v>780</v>
      </c>
      <c r="N12" s="12">
        <v>0.7778</v>
      </c>
      <c r="O12" s="13">
        <v>0.6923</v>
      </c>
      <c r="P12" s="13">
        <v>1</v>
      </c>
      <c r="Q12" s="13">
        <f t="shared" si="30"/>
        <v>0.818176446256574</v>
      </c>
      <c r="R12" s="19">
        <f t="shared" si="0"/>
        <v>0.555660477540463</v>
      </c>
      <c r="S12" s="19">
        <f t="shared" si="1"/>
        <v>0.444339522459537</v>
      </c>
      <c r="T12" s="19">
        <f t="shared" si="2"/>
        <v>1</v>
      </c>
      <c r="U12" s="19">
        <f t="shared" si="3"/>
        <v>0</v>
      </c>
      <c r="W12" s="2" t="s">
        <v>35</v>
      </c>
      <c r="X12" s="3">
        <v>780</v>
      </c>
      <c r="Y12" s="12">
        <v>0.7222</v>
      </c>
      <c r="Z12" s="13">
        <v>0.64286</v>
      </c>
      <c r="AA12" s="13">
        <v>1</v>
      </c>
      <c r="AB12" s="13">
        <f t="shared" si="31"/>
        <v>0.78261081285076</v>
      </c>
      <c r="AC12" s="19">
        <f t="shared" si="4"/>
        <v>0.444348632509523</v>
      </c>
      <c r="AD12" s="19">
        <f t="shared" si="5"/>
        <v>0.555651367490477</v>
      </c>
      <c r="AE12" s="19">
        <f t="shared" si="6"/>
        <v>1</v>
      </c>
      <c r="AF12" s="19">
        <f t="shared" si="7"/>
        <v>0</v>
      </c>
      <c r="AH12" s="2" t="s">
        <v>35</v>
      </c>
      <c r="AI12" s="3">
        <v>780</v>
      </c>
      <c r="AJ12">
        <v>0.7699</v>
      </c>
      <c r="AK12">
        <v>0.6906</v>
      </c>
      <c r="AL12">
        <v>0.978</v>
      </c>
      <c r="AM12">
        <v>0.8096</v>
      </c>
      <c r="AN12" s="13">
        <f t="shared" si="8"/>
        <v>0.561763692371835</v>
      </c>
      <c r="AO12" s="13">
        <f t="shared" si="9"/>
        <v>0.438236307628165</v>
      </c>
      <c r="AP12" s="13">
        <f t="shared" si="10"/>
        <v>0.978</v>
      </c>
      <c r="AQ12" s="19">
        <f t="shared" si="11"/>
        <v>0.022</v>
      </c>
      <c r="AS12" s="2" t="s">
        <v>35</v>
      </c>
      <c r="AT12" s="22">
        <v>78</v>
      </c>
      <c r="AU12" s="13">
        <f>MIN(AU3:AU10)</f>
        <v>0.5</v>
      </c>
      <c r="AV12" s="13">
        <f>MIN(AV3:AV10)</f>
        <v>1</v>
      </c>
      <c r="AW12" s="13">
        <f>MIN(AW3:AW10)</f>
        <v>0.02</v>
      </c>
      <c r="AX12" s="13">
        <f>MIN(AX3:AX10)</f>
        <v>0.0392156862745098</v>
      </c>
      <c r="AY12" s="13">
        <f t="shared" si="13"/>
        <v>1</v>
      </c>
      <c r="AZ12" s="13">
        <f t="shared" si="14"/>
        <v>0</v>
      </c>
      <c r="BA12" s="13">
        <f t="shared" si="15"/>
        <v>0.02</v>
      </c>
      <c r="BB12" s="13">
        <f t="shared" si="16"/>
        <v>0.98</v>
      </c>
      <c r="BD12" s="2" t="s">
        <v>35</v>
      </c>
      <c r="BE12" s="22">
        <v>78</v>
      </c>
      <c r="BF12" s="13">
        <f>MIN(BF3:BF10)</f>
        <v>0.5</v>
      </c>
      <c r="BG12" s="13">
        <f>MIN(BG3:BG10)</f>
        <v>1</v>
      </c>
      <c r="BH12" s="13">
        <f>MIN(BH3:BH10)</f>
        <v>0.02</v>
      </c>
      <c r="BI12" s="13">
        <f>MIN(BI3:BI10)</f>
        <v>0.0392156862745098</v>
      </c>
      <c r="BJ12" s="13">
        <f t="shared" si="18"/>
        <v>1</v>
      </c>
      <c r="BK12" s="13">
        <f t="shared" si="19"/>
        <v>0</v>
      </c>
      <c r="BL12" s="13">
        <f t="shared" si="20"/>
        <v>0.02</v>
      </c>
      <c r="BM12" s="13">
        <f t="shared" si="21"/>
        <v>0.98</v>
      </c>
      <c r="BO12" s="2" t="s">
        <v>35</v>
      </c>
      <c r="BP12" s="22">
        <v>78</v>
      </c>
      <c r="BQ12" s="2">
        <v>0.875</v>
      </c>
      <c r="BR12" s="2">
        <v>0.8</v>
      </c>
      <c r="BS12" s="2">
        <v>1</v>
      </c>
      <c r="BT12" s="2">
        <v>0.889</v>
      </c>
      <c r="BU12" s="13">
        <f t="shared" si="22"/>
        <v>0.75</v>
      </c>
      <c r="BV12" s="13">
        <f t="shared" si="23"/>
        <v>0.25</v>
      </c>
      <c r="BW12" s="13">
        <f t="shared" si="24"/>
        <v>1</v>
      </c>
      <c r="BX12" s="13">
        <f t="shared" si="25"/>
        <v>0</v>
      </c>
      <c r="BZ12" s="2" t="s">
        <v>35</v>
      </c>
      <c r="CA12" s="3">
        <v>78</v>
      </c>
      <c r="CB12">
        <v>0.875</v>
      </c>
      <c r="CC12">
        <v>0.8</v>
      </c>
      <c r="CD12">
        <v>1</v>
      </c>
      <c r="CE12">
        <v>0.889</v>
      </c>
      <c r="CF12" s="19">
        <f t="shared" si="26"/>
        <v>0.75</v>
      </c>
      <c r="CG12" s="19">
        <f t="shared" si="27"/>
        <v>0.25</v>
      </c>
      <c r="CH12" s="19">
        <f t="shared" si="28"/>
        <v>1</v>
      </c>
      <c r="CI12" s="19">
        <f t="shared" si="29"/>
        <v>0</v>
      </c>
    </row>
    <row r="13" customFormat="1" ht="15.6" spans="1:87">
      <c r="A13" s="2" t="s">
        <v>36</v>
      </c>
      <c r="B13" s="3">
        <v>566</v>
      </c>
      <c r="C13" s="3">
        <v>0.894</v>
      </c>
      <c r="D13" s="3">
        <v>0.828</v>
      </c>
      <c r="E13" s="3">
        <v>1</v>
      </c>
      <c r="F13" s="3">
        <v>0.919</v>
      </c>
      <c r="G13" s="3">
        <v>1</v>
      </c>
      <c r="H13" s="3">
        <v>0.217</v>
      </c>
      <c r="I13" s="3">
        <v>0.783</v>
      </c>
      <c r="J13" s="3">
        <v>0</v>
      </c>
      <c r="L13" s="2" t="s">
        <v>36</v>
      </c>
      <c r="M13" s="3">
        <v>566</v>
      </c>
      <c r="N13" s="12">
        <v>0.9123</v>
      </c>
      <c r="O13" s="13">
        <v>0.88</v>
      </c>
      <c r="P13" s="13">
        <v>0.92</v>
      </c>
      <c r="Q13" s="13">
        <f t="shared" si="30"/>
        <v>0.899555555555556</v>
      </c>
      <c r="R13" s="19">
        <f t="shared" si="0"/>
        <v>0.906565274453794</v>
      </c>
      <c r="S13" s="19">
        <f t="shared" si="1"/>
        <v>0.0934347255462058</v>
      </c>
      <c r="T13" s="19">
        <f t="shared" si="2"/>
        <v>0.92</v>
      </c>
      <c r="U13" s="19">
        <f t="shared" si="3"/>
        <v>0.08</v>
      </c>
      <c r="W13" s="2" t="s">
        <v>36</v>
      </c>
      <c r="X13" s="3">
        <v>566</v>
      </c>
      <c r="Y13" s="12">
        <v>0.88</v>
      </c>
      <c r="Z13" s="13">
        <v>0.8843</v>
      </c>
      <c r="AA13" s="13">
        <v>0.9244</v>
      </c>
      <c r="AB13" s="13">
        <f t="shared" si="31"/>
        <v>0.903905479073368</v>
      </c>
      <c r="AC13" s="19">
        <f t="shared" si="4"/>
        <v>0.81039534254314</v>
      </c>
      <c r="AD13" s="19">
        <f t="shared" si="5"/>
        <v>0.18960465745686</v>
      </c>
      <c r="AE13" s="19">
        <f t="shared" si="6"/>
        <v>0.9244</v>
      </c>
      <c r="AF13" s="19">
        <f t="shared" si="7"/>
        <v>0.0756</v>
      </c>
      <c r="AH13" s="2" t="s">
        <v>36</v>
      </c>
      <c r="AI13" s="3">
        <v>566</v>
      </c>
      <c r="AJ13" s="13">
        <v>0.92</v>
      </c>
      <c r="AK13" s="2">
        <v>0.91</v>
      </c>
      <c r="AL13" s="2">
        <v>0.88</v>
      </c>
      <c r="AM13" s="2">
        <v>0.89</v>
      </c>
      <c r="AN13" s="13">
        <f t="shared" si="8"/>
        <v>0.945190311418685</v>
      </c>
      <c r="AO13" s="13">
        <f t="shared" si="9"/>
        <v>0.054809688581315</v>
      </c>
      <c r="AP13" s="13">
        <f t="shared" si="10"/>
        <v>0.88</v>
      </c>
      <c r="AQ13" s="19">
        <f t="shared" si="11"/>
        <v>0.12</v>
      </c>
      <c r="AS13" s="2" t="s">
        <v>36</v>
      </c>
      <c r="AT13" s="22">
        <v>566</v>
      </c>
      <c r="AU13" s="13">
        <v>0.5</v>
      </c>
      <c r="AV13" s="13">
        <v>1</v>
      </c>
      <c r="AW13" s="13">
        <v>0.02</v>
      </c>
      <c r="AX13" s="13">
        <f t="shared" ref="AX13:AX21" si="32">2*AV13*AW13/(AV13+AW13)</f>
        <v>0.0392156862745098</v>
      </c>
      <c r="AY13" s="13">
        <f t="shared" si="13"/>
        <v>1</v>
      </c>
      <c r="AZ13" s="13">
        <f t="shared" si="14"/>
        <v>0</v>
      </c>
      <c r="BA13" s="13">
        <f t="shared" si="15"/>
        <v>0.02</v>
      </c>
      <c r="BB13" s="13">
        <f t="shared" si="16"/>
        <v>0.98</v>
      </c>
      <c r="BD13" s="2" t="s">
        <v>36</v>
      </c>
      <c r="BE13" s="22">
        <v>566</v>
      </c>
      <c r="BF13" s="13">
        <v>0.5</v>
      </c>
      <c r="BG13" s="13">
        <v>1</v>
      </c>
      <c r="BH13" s="13">
        <v>0.02</v>
      </c>
      <c r="BI13" s="13">
        <f t="shared" ref="BI13:BI21" si="33">2*BG13*BH13/(BG13+BH13)</f>
        <v>0.0392156862745098</v>
      </c>
      <c r="BJ13" s="13">
        <f t="shared" si="18"/>
        <v>1</v>
      </c>
      <c r="BK13" s="13">
        <f t="shared" si="19"/>
        <v>0</v>
      </c>
      <c r="BL13" s="13">
        <f t="shared" si="20"/>
        <v>0.02</v>
      </c>
      <c r="BM13" s="13">
        <f t="shared" si="21"/>
        <v>0.98</v>
      </c>
      <c r="BO13" s="2" t="s">
        <v>36</v>
      </c>
      <c r="BP13" s="22">
        <v>566</v>
      </c>
      <c r="BQ13" s="20">
        <v>0.865</v>
      </c>
      <c r="BR13" s="20">
        <v>0.788</v>
      </c>
      <c r="BS13" s="20">
        <v>1</v>
      </c>
      <c r="BT13" s="20">
        <v>0.881</v>
      </c>
      <c r="BU13" s="13">
        <f t="shared" si="22"/>
        <v>0.729028593069494</v>
      </c>
      <c r="BV13" s="13">
        <f t="shared" si="23"/>
        <v>0.270971406930506</v>
      </c>
      <c r="BW13" s="13">
        <f t="shared" si="24"/>
        <v>1</v>
      </c>
      <c r="BX13" s="13">
        <f t="shared" si="25"/>
        <v>0</v>
      </c>
      <c r="BZ13" s="2" t="s">
        <v>36</v>
      </c>
      <c r="CA13" s="3">
        <v>566</v>
      </c>
      <c r="CB13">
        <v>0.846</v>
      </c>
      <c r="CC13">
        <v>0.765</v>
      </c>
      <c r="CD13">
        <v>1</v>
      </c>
      <c r="CE13">
        <v>0.867</v>
      </c>
      <c r="CF13" s="19">
        <f t="shared" si="26"/>
        <v>0.691185254714566</v>
      </c>
      <c r="CG13" s="19">
        <f t="shared" si="27"/>
        <v>0.308814745285434</v>
      </c>
      <c r="CH13" s="19">
        <f t="shared" si="28"/>
        <v>1</v>
      </c>
      <c r="CI13" s="19">
        <f t="shared" si="29"/>
        <v>0</v>
      </c>
    </row>
    <row r="14" customFormat="1" ht="15.6" spans="1:87">
      <c r="A14" s="2" t="s">
        <v>37</v>
      </c>
      <c r="B14" s="3">
        <v>357</v>
      </c>
      <c r="C14" s="5">
        <v>0.943</v>
      </c>
      <c r="D14" s="5">
        <v>1</v>
      </c>
      <c r="E14" s="5">
        <v>0.905</v>
      </c>
      <c r="F14" s="5">
        <v>0.95</v>
      </c>
      <c r="G14" s="5">
        <v>0</v>
      </c>
      <c r="H14" s="5">
        <v>0.905</v>
      </c>
      <c r="I14" s="5">
        <v>1</v>
      </c>
      <c r="J14" s="5">
        <v>0.095</v>
      </c>
      <c r="L14" s="2" t="s">
        <v>37</v>
      </c>
      <c r="M14" s="3">
        <v>357</v>
      </c>
      <c r="N14" s="12">
        <v>0.6316</v>
      </c>
      <c r="O14" s="13">
        <v>0.9167</v>
      </c>
      <c r="P14" s="13">
        <v>0.289</v>
      </c>
      <c r="Q14" s="13">
        <f t="shared" si="30"/>
        <v>0.439456415360371</v>
      </c>
      <c r="R14" s="19">
        <f t="shared" si="0"/>
        <v>0.973771576640723</v>
      </c>
      <c r="S14" s="19">
        <f t="shared" si="1"/>
        <v>0.0262284233592769</v>
      </c>
      <c r="T14" s="19">
        <f t="shared" si="2"/>
        <v>0.289</v>
      </c>
      <c r="U14" s="19">
        <f t="shared" si="3"/>
        <v>0.711</v>
      </c>
      <c r="W14" s="2" t="s">
        <v>37</v>
      </c>
      <c r="X14" s="3">
        <v>357</v>
      </c>
      <c r="Y14" s="12">
        <v>0.803</v>
      </c>
      <c r="Z14" s="13">
        <v>0.717</v>
      </c>
      <c r="AA14" s="13">
        <v>1</v>
      </c>
      <c r="AB14" s="13">
        <f t="shared" si="31"/>
        <v>0.8351776354106</v>
      </c>
      <c r="AC14" s="19">
        <f t="shared" si="4"/>
        <v>0.606697659981235</v>
      </c>
      <c r="AD14" s="19">
        <f t="shared" si="5"/>
        <v>0.393302340018765</v>
      </c>
      <c r="AE14" s="19">
        <f t="shared" si="6"/>
        <v>1</v>
      </c>
      <c r="AF14" s="19">
        <f t="shared" si="7"/>
        <v>0</v>
      </c>
      <c r="AH14" s="2" t="s">
        <v>37</v>
      </c>
      <c r="AI14" s="3">
        <v>357</v>
      </c>
      <c r="AJ14" s="13">
        <v>0.9</v>
      </c>
      <c r="AK14" s="2">
        <v>0.91</v>
      </c>
      <c r="AL14" s="2">
        <v>0.97</v>
      </c>
      <c r="AM14" s="2">
        <v>0.94</v>
      </c>
      <c r="AN14" s="13">
        <f t="shared" si="8"/>
        <v>0.630084745762706</v>
      </c>
      <c r="AO14" s="13">
        <f t="shared" si="9"/>
        <v>0.369915254237294</v>
      </c>
      <c r="AP14" s="13">
        <f t="shared" si="10"/>
        <v>0.97</v>
      </c>
      <c r="AQ14" s="19">
        <f t="shared" si="11"/>
        <v>0.03</v>
      </c>
      <c r="AS14" s="2" t="s">
        <v>37</v>
      </c>
      <c r="AT14" s="22">
        <v>357</v>
      </c>
      <c r="AU14" s="13">
        <v>0.5</v>
      </c>
      <c r="AV14" s="13">
        <v>1</v>
      </c>
      <c r="AW14" s="13">
        <v>0.02</v>
      </c>
      <c r="AX14" s="13">
        <f t="shared" si="32"/>
        <v>0.0392156862745098</v>
      </c>
      <c r="AY14" s="13">
        <f t="shared" si="13"/>
        <v>1</v>
      </c>
      <c r="AZ14" s="13">
        <f t="shared" si="14"/>
        <v>0</v>
      </c>
      <c r="BA14" s="13">
        <f t="shared" si="15"/>
        <v>0.02</v>
      </c>
      <c r="BB14" s="13">
        <f t="shared" si="16"/>
        <v>0.98</v>
      </c>
      <c r="BD14" s="2" t="s">
        <v>37</v>
      </c>
      <c r="BE14" s="22">
        <v>357</v>
      </c>
      <c r="BF14" s="13">
        <v>0.5</v>
      </c>
      <c r="BG14" s="13">
        <v>1</v>
      </c>
      <c r="BH14" s="13">
        <v>0.02</v>
      </c>
      <c r="BI14" s="13">
        <f t="shared" si="33"/>
        <v>0.0392156862745098</v>
      </c>
      <c r="BJ14" s="13">
        <f t="shared" si="18"/>
        <v>1</v>
      </c>
      <c r="BK14" s="13">
        <f t="shared" si="19"/>
        <v>0</v>
      </c>
      <c r="BL14" s="13">
        <f t="shared" si="20"/>
        <v>0.02</v>
      </c>
      <c r="BM14" s="13">
        <f t="shared" si="21"/>
        <v>0.98</v>
      </c>
      <c r="BO14" s="2" t="s">
        <v>37</v>
      </c>
      <c r="BP14" s="22">
        <v>357</v>
      </c>
      <c r="BQ14" s="2">
        <v>0.722</v>
      </c>
      <c r="BR14" s="2">
        <v>0.75</v>
      </c>
      <c r="BS14" s="2">
        <v>0.667</v>
      </c>
      <c r="BT14" s="2">
        <v>0.706</v>
      </c>
      <c r="BU14" s="13">
        <f t="shared" si="22"/>
        <v>0.777132211538461</v>
      </c>
      <c r="BV14" s="13">
        <f t="shared" si="23"/>
        <v>0.222867788461539</v>
      </c>
      <c r="BW14" s="13">
        <f t="shared" si="24"/>
        <v>0.667</v>
      </c>
      <c r="BX14" s="13">
        <f t="shared" si="25"/>
        <v>0.333</v>
      </c>
      <c r="BZ14" s="2" t="s">
        <v>37</v>
      </c>
      <c r="CA14" s="3">
        <v>357</v>
      </c>
      <c r="CB14">
        <v>0.939</v>
      </c>
      <c r="CC14">
        <v>0.938</v>
      </c>
      <c r="CD14">
        <v>0.938</v>
      </c>
      <c r="CE14">
        <v>0.938</v>
      </c>
      <c r="CF14" s="19">
        <f t="shared" si="26"/>
        <v>0.939968253968255</v>
      </c>
      <c r="CG14" s="19">
        <f t="shared" si="27"/>
        <v>0.0600317460317445</v>
      </c>
      <c r="CH14" s="19">
        <f t="shared" si="28"/>
        <v>0.938</v>
      </c>
      <c r="CI14" s="19">
        <f t="shared" si="29"/>
        <v>0.0620000000000001</v>
      </c>
    </row>
    <row r="15" customFormat="1" ht="15.6" spans="1:87">
      <c r="A15" s="7" t="s">
        <v>38</v>
      </c>
      <c r="B15" s="3">
        <v>2000</v>
      </c>
      <c r="C15" s="3">
        <v>0.867</v>
      </c>
      <c r="D15" s="3">
        <v>0.909</v>
      </c>
      <c r="E15" s="3">
        <v>0.909</v>
      </c>
      <c r="F15" s="3">
        <v>0.909</v>
      </c>
      <c r="G15" s="3">
        <v>0.909</v>
      </c>
      <c r="H15" s="3">
        <v>0.25</v>
      </c>
      <c r="I15" s="3">
        <v>0.75</v>
      </c>
      <c r="J15" s="3">
        <v>0.091</v>
      </c>
      <c r="L15" s="2" t="s">
        <v>38</v>
      </c>
      <c r="M15" s="3">
        <v>2000</v>
      </c>
      <c r="N15" s="12">
        <v>0.8955</v>
      </c>
      <c r="O15" s="2">
        <v>0.8402</v>
      </c>
      <c r="P15" s="13">
        <v>0.9768</v>
      </c>
      <c r="Q15" s="13">
        <f t="shared" si="30"/>
        <v>0.903365283434232</v>
      </c>
      <c r="R15" s="19">
        <f t="shared" si="0"/>
        <v>0.814184700284948</v>
      </c>
      <c r="S15" s="19">
        <f t="shared" si="1"/>
        <v>0.185815299715052</v>
      </c>
      <c r="T15" s="19">
        <f t="shared" si="2"/>
        <v>0.9768</v>
      </c>
      <c r="U15" s="19">
        <f t="shared" si="3"/>
        <v>0.0232</v>
      </c>
      <c r="W15" s="2" t="s">
        <v>38</v>
      </c>
      <c r="X15" s="3">
        <v>2000</v>
      </c>
      <c r="Y15" s="12">
        <v>0.9213</v>
      </c>
      <c r="Z15" s="2">
        <v>0.8882</v>
      </c>
      <c r="AA15" s="13">
        <v>0.9639</v>
      </c>
      <c r="AB15" s="13">
        <f t="shared" si="31"/>
        <v>0.92450297500135</v>
      </c>
      <c r="AC15" s="19">
        <f t="shared" si="4"/>
        <v>0.878715449549315</v>
      </c>
      <c r="AD15" s="19">
        <f t="shared" si="5"/>
        <v>0.121284550450685</v>
      </c>
      <c r="AE15" s="19">
        <f t="shared" si="6"/>
        <v>0.9639</v>
      </c>
      <c r="AF15" s="19">
        <f t="shared" si="7"/>
        <v>0.0361</v>
      </c>
      <c r="AH15" s="2" t="s">
        <v>38</v>
      </c>
      <c r="AI15" s="3">
        <v>2000</v>
      </c>
      <c r="AJ15" s="13">
        <v>0.85</v>
      </c>
      <c r="AK15" s="2">
        <v>0.87</v>
      </c>
      <c r="AL15" s="2">
        <v>0.95</v>
      </c>
      <c r="AM15" s="2">
        <v>0.91</v>
      </c>
      <c r="AN15" s="13">
        <f t="shared" si="8"/>
        <v>0.492465753424655</v>
      </c>
      <c r="AO15" s="13">
        <f t="shared" si="9"/>
        <v>0.507534246575345</v>
      </c>
      <c r="AP15" s="13">
        <f t="shared" si="10"/>
        <v>0.95</v>
      </c>
      <c r="AQ15" s="19">
        <f t="shared" si="11"/>
        <v>0.05</v>
      </c>
      <c r="AS15" s="2" t="s">
        <v>38</v>
      </c>
      <c r="AT15" s="22">
        <v>2000</v>
      </c>
      <c r="AU15" s="13">
        <v>0.5</v>
      </c>
      <c r="AV15" s="13">
        <v>1</v>
      </c>
      <c r="AW15" s="13">
        <v>0.02</v>
      </c>
      <c r="AX15" s="13">
        <f t="shared" si="32"/>
        <v>0.0392156862745098</v>
      </c>
      <c r="AY15" s="13">
        <f t="shared" si="13"/>
        <v>1</v>
      </c>
      <c r="AZ15" s="13">
        <f t="shared" si="14"/>
        <v>0</v>
      </c>
      <c r="BA15" s="13">
        <f t="shared" si="15"/>
        <v>0.02</v>
      </c>
      <c r="BB15" s="13">
        <f t="shared" si="16"/>
        <v>0.98</v>
      </c>
      <c r="BD15" s="2" t="s">
        <v>38</v>
      </c>
      <c r="BE15" s="22">
        <v>2000</v>
      </c>
      <c r="BF15" s="13">
        <v>0.5</v>
      </c>
      <c r="BG15" s="13">
        <v>1</v>
      </c>
      <c r="BH15" s="13">
        <v>0.02</v>
      </c>
      <c r="BI15" s="13">
        <f t="shared" si="33"/>
        <v>0.0392156862745098</v>
      </c>
      <c r="BJ15" s="13">
        <f t="shared" si="18"/>
        <v>1</v>
      </c>
      <c r="BK15" s="13">
        <f t="shared" si="19"/>
        <v>0</v>
      </c>
      <c r="BL15" s="13">
        <f t="shared" si="20"/>
        <v>0.02</v>
      </c>
      <c r="BM15" s="13">
        <f t="shared" si="21"/>
        <v>0.98</v>
      </c>
      <c r="BO15" s="2" t="s">
        <v>38</v>
      </c>
      <c r="BP15" s="22">
        <v>2000</v>
      </c>
      <c r="BQ15" s="20">
        <v>0.812</v>
      </c>
      <c r="BR15" s="20">
        <v>0.806</v>
      </c>
      <c r="BS15" s="20">
        <v>0.893</v>
      </c>
      <c r="BT15" s="20">
        <v>0.847</v>
      </c>
      <c r="BU15" s="13">
        <f t="shared" si="22"/>
        <v>0.698307680907037</v>
      </c>
      <c r="BV15" s="13">
        <f t="shared" si="23"/>
        <v>0.301692319092963</v>
      </c>
      <c r="BW15" s="13">
        <f t="shared" si="24"/>
        <v>0.893</v>
      </c>
      <c r="BX15" s="13">
        <f t="shared" si="25"/>
        <v>0.107</v>
      </c>
      <c r="BZ15" s="2" t="s">
        <v>38</v>
      </c>
      <c r="CA15" s="3">
        <v>2000</v>
      </c>
      <c r="CB15">
        <v>0.792</v>
      </c>
      <c r="CC15">
        <v>0.781</v>
      </c>
      <c r="CD15">
        <v>0.893</v>
      </c>
      <c r="CE15">
        <v>0.833</v>
      </c>
      <c r="CF15" s="19">
        <f t="shared" si="26"/>
        <v>0.651389746841951</v>
      </c>
      <c r="CG15" s="19">
        <f t="shared" si="27"/>
        <v>0.348610253158049</v>
      </c>
      <c r="CH15" s="19">
        <f t="shared" si="28"/>
        <v>0.893</v>
      </c>
      <c r="CI15" s="19">
        <f t="shared" si="29"/>
        <v>0.107</v>
      </c>
    </row>
    <row r="16" customFormat="1" ht="15.6" spans="1:87">
      <c r="A16" s="7" t="s">
        <v>39</v>
      </c>
      <c r="B16" s="3">
        <v>3000</v>
      </c>
      <c r="C16" s="5" t="s">
        <v>40</v>
      </c>
      <c r="D16" s="5">
        <v>1</v>
      </c>
      <c r="E16" s="5" t="s">
        <v>22</v>
      </c>
      <c r="F16" s="5" t="s">
        <v>22</v>
      </c>
      <c r="G16" s="5">
        <v>0</v>
      </c>
      <c r="H16" s="5" t="s">
        <v>22</v>
      </c>
      <c r="I16" s="5">
        <v>1</v>
      </c>
      <c r="J16" s="14">
        <v>0</v>
      </c>
      <c r="L16" s="2" t="s">
        <v>39</v>
      </c>
      <c r="M16" s="3">
        <v>3000</v>
      </c>
      <c r="N16" s="12">
        <v>0.9103</v>
      </c>
      <c r="O16" s="13">
        <v>0.91093</v>
      </c>
      <c r="P16" s="13">
        <v>0.881</v>
      </c>
      <c r="Q16" s="13">
        <f t="shared" si="30"/>
        <v>0.895715044672504</v>
      </c>
      <c r="R16" s="19">
        <f t="shared" si="0"/>
        <v>0.933066207808626</v>
      </c>
      <c r="S16" s="19">
        <f t="shared" si="1"/>
        <v>0.0669337921913744</v>
      </c>
      <c r="T16" s="19">
        <f t="shared" si="2"/>
        <v>0.881</v>
      </c>
      <c r="U16" s="19">
        <f t="shared" si="3"/>
        <v>0.119</v>
      </c>
      <c r="W16" s="2" t="s">
        <v>39</v>
      </c>
      <c r="X16" s="3">
        <v>3000</v>
      </c>
      <c r="Y16" s="12">
        <v>0.8914</v>
      </c>
      <c r="Z16" s="13">
        <v>0.89</v>
      </c>
      <c r="AA16" s="13">
        <v>0.998</v>
      </c>
      <c r="AB16" s="13">
        <f t="shared" si="31"/>
        <v>0.940911016949153</v>
      </c>
      <c r="AC16" s="19">
        <f t="shared" si="4"/>
        <v>0.200180598416733</v>
      </c>
      <c r="AD16" s="19">
        <f t="shared" si="5"/>
        <v>0.799819401583267</v>
      </c>
      <c r="AE16" s="19">
        <f t="shared" si="6"/>
        <v>0.998</v>
      </c>
      <c r="AF16" s="19">
        <f t="shared" si="7"/>
        <v>0.002</v>
      </c>
      <c r="AH16" s="2" t="s">
        <v>39</v>
      </c>
      <c r="AI16" s="3">
        <v>3000</v>
      </c>
      <c r="AJ16" s="13">
        <v>0.87</v>
      </c>
      <c r="AK16" s="2">
        <v>0.89</v>
      </c>
      <c r="AL16" s="2">
        <v>0.87</v>
      </c>
      <c r="AM16" s="2">
        <v>0.93</v>
      </c>
      <c r="AN16" s="13">
        <f t="shared" si="8"/>
        <v>0.87</v>
      </c>
      <c r="AO16" s="13">
        <f t="shared" si="9"/>
        <v>0.13</v>
      </c>
      <c r="AP16" s="13">
        <f t="shared" si="10"/>
        <v>0.87</v>
      </c>
      <c r="AQ16" s="19">
        <f t="shared" si="11"/>
        <v>0.13</v>
      </c>
      <c r="AS16" s="2" t="s">
        <v>39</v>
      </c>
      <c r="AT16" s="22">
        <v>3000</v>
      </c>
      <c r="AU16" s="13">
        <v>0.5</v>
      </c>
      <c r="AV16" s="13">
        <v>1</v>
      </c>
      <c r="AW16" s="13">
        <v>0.02</v>
      </c>
      <c r="AX16" s="13">
        <f t="shared" si="32"/>
        <v>0.0392156862745098</v>
      </c>
      <c r="AY16" s="13">
        <f t="shared" si="13"/>
        <v>1</v>
      </c>
      <c r="AZ16" s="13">
        <f t="shared" si="14"/>
        <v>0</v>
      </c>
      <c r="BA16" s="13">
        <f t="shared" si="15"/>
        <v>0.02</v>
      </c>
      <c r="BB16" s="13">
        <f t="shared" si="16"/>
        <v>0.98</v>
      </c>
      <c r="BD16" s="2" t="s">
        <v>39</v>
      </c>
      <c r="BE16" s="22">
        <v>3000</v>
      </c>
      <c r="BF16" s="13">
        <v>0.5</v>
      </c>
      <c r="BG16" s="13">
        <v>1</v>
      </c>
      <c r="BH16" s="13">
        <v>0.02</v>
      </c>
      <c r="BI16" s="13">
        <f t="shared" si="33"/>
        <v>0.0392156862745098</v>
      </c>
      <c r="BJ16" s="13">
        <f t="shared" si="18"/>
        <v>1</v>
      </c>
      <c r="BK16" s="13">
        <f t="shared" si="19"/>
        <v>0</v>
      </c>
      <c r="BL16" s="13">
        <f t="shared" si="20"/>
        <v>0.02</v>
      </c>
      <c r="BM16" s="13">
        <f t="shared" si="21"/>
        <v>0.98</v>
      </c>
      <c r="BO16" s="2" t="s">
        <v>39</v>
      </c>
      <c r="BP16" s="22">
        <v>3000</v>
      </c>
      <c r="BQ16" s="2">
        <v>0.667</v>
      </c>
      <c r="BR16" s="2">
        <v>0.667</v>
      </c>
      <c r="BS16" s="2">
        <v>0.667</v>
      </c>
      <c r="BT16" s="2">
        <v>0.667</v>
      </c>
      <c r="BU16" s="13">
        <f t="shared" si="22"/>
        <v>0.667</v>
      </c>
      <c r="BV16" s="13">
        <f t="shared" si="23"/>
        <v>0.333</v>
      </c>
      <c r="BW16" s="13">
        <f t="shared" si="24"/>
        <v>0.667</v>
      </c>
      <c r="BX16" s="13">
        <f t="shared" si="25"/>
        <v>0.333</v>
      </c>
      <c r="BZ16" s="2" t="s">
        <v>39</v>
      </c>
      <c r="CA16" s="3">
        <v>3000</v>
      </c>
      <c r="CB16">
        <v>0.5</v>
      </c>
      <c r="CC16">
        <v>0.5</v>
      </c>
      <c r="CD16">
        <v>0.667</v>
      </c>
      <c r="CE16">
        <v>0.571</v>
      </c>
      <c r="CF16" s="19">
        <f t="shared" si="26"/>
        <v>0.333</v>
      </c>
      <c r="CG16" s="19">
        <f t="shared" si="27"/>
        <v>0.667</v>
      </c>
      <c r="CH16" s="19">
        <f t="shared" si="28"/>
        <v>0.667</v>
      </c>
      <c r="CI16" s="19">
        <f t="shared" si="29"/>
        <v>0.333</v>
      </c>
    </row>
    <row r="17" customFormat="1" ht="15.6" spans="1:87">
      <c r="A17" s="2" t="s">
        <v>41</v>
      </c>
      <c r="B17" s="3">
        <v>114</v>
      </c>
      <c r="C17" s="5">
        <v>0.909</v>
      </c>
      <c r="D17" s="5">
        <v>0.857</v>
      </c>
      <c r="E17" s="5">
        <v>1</v>
      </c>
      <c r="F17" s="5">
        <v>0.923</v>
      </c>
      <c r="G17" s="5">
        <v>0.2</v>
      </c>
      <c r="H17" s="5">
        <v>1</v>
      </c>
      <c r="I17" s="5">
        <v>0.8</v>
      </c>
      <c r="J17" s="14">
        <v>0</v>
      </c>
      <c r="L17" s="2" t="s">
        <v>41</v>
      </c>
      <c r="M17" s="3">
        <v>1140</v>
      </c>
      <c r="N17" s="12">
        <v>0.56098</v>
      </c>
      <c r="O17" s="13">
        <v>0.5385</v>
      </c>
      <c r="P17" s="13">
        <v>0.8537</v>
      </c>
      <c r="Q17" s="13">
        <f t="shared" si="30"/>
        <v>0.660418689843413</v>
      </c>
      <c r="R17" s="19">
        <f t="shared" si="0"/>
        <v>0.268186384309424</v>
      </c>
      <c r="S17" s="19">
        <f t="shared" si="1"/>
        <v>0.731813615690576</v>
      </c>
      <c r="T17" s="19">
        <f t="shared" si="2"/>
        <v>0.8537</v>
      </c>
      <c r="U17" s="19">
        <f t="shared" si="3"/>
        <v>0.1463</v>
      </c>
      <c r="W17" s="2" t="s">
        <v>41</v>
      </c>
      <c r="X17" s="3">
        <v>1140</v>
      </c>
      <c r="Y17" s="12">
        <v>0.6923</v>
      </c>
      <c r="Z17" s="13">
        <v>0.61904</v>
      </c>
      <c r="AA17" s="13">
        <v>1</v>
      </c>
      <c r="AB17" s="13">
        <f t="shared" si="31"/>
        <v>0.764700069176796</v>
      </c>
      <c r="AC17" s="19">
        <f t="shared" si="4"/>
        <v>0.38460449722039</v>
      </c>
      <c r="AD17" s="19">
        <f t="shared" si="5"/>
        <v>0.61539550277961</v>
      </c>
      <c r="AE17" s="19">
        <f t="shared" si="6"/>
        <v>1</v>
      </c>
      <c r="AF17" s="19">
        <f t="shared" si="7"/>
        <v>0</v>
      </c>
      <c r="AH17" s="2" t="s">
        <v>41</v>
      </c>
      <c r="AI17" s="3">
        <v>1140</v>
      </c>
      <c r="AJ17" s="13">
        <v>0.9</v>
      </c>
      <c r="AK17" s="2">
        <v>0.91</v>
      </c>
      <c r="AL17" s="21">
        <v>0.98</v>
      </c>
      <c r="AM17" s="2">
        <v>0.95</v>
      </c>
      <c r="AN17" s="13">
        <f t="shared" si="8"/>
        <v>0.42727272727273</v>
      </c>
      <c r="AO17" s="13">
        <f t="shared" si="9"/>
        <v>0.57272727272727</v>
      </c>
      <c r="AP17" s="13">
        <f t="shared" si="10"/>
        <v>0.98</v>
      </c>
      <c r="AQ17" s="19">
        <f t="shared" si="11"/>
        <v>0.02</v>
      </c>
      <c r="AS17" s="2" t="s">
        <v>41</v>
      </c>
      <c r="AT17" s="22">
        <v>114</v>
      </c>
      <c r="AU17" s="13">
        <v>0.5</v>
      </c>
      <c r="AV17" s="13">
        <v>1</v>
      </c>
      <c r="AW17" s="13">
        <v>0.02</v>
      </c>
      <c r="AX17" s="13">
        <f t="shared" si="32"/>
        <v>0.0392156862745098</v>
      </c>
      <c r="AY17" s="13">
        <f t="shared" si="13"/>
        <v>1</v>
      </c>
      <c r="AZ17" s="13">
        <f t="shared" si="14"/>
        <v>0</v>
      </c>
      <c r="BA17" s="13">
        <f t="shared" si="15"/>
        <v>0.02</v>
      </c>
      <c r="BB17" s="13">
        <f t="shared" si="16"/>
        <v>0.98</v>
      </c>
      <c r="BD17" s="2" t="s">
        <v>41</v>
      </c>
      <c r="BE17" s="22">
        <v>114</v>
      </c>
      <c r="BF17" s="13">
        <v>0.5</v>
      </c>
      <c r="BG17" s="13">
        <v>1</v>
      </c>
      <c r="BH17" s="13">
        <v>0.02</v>
      </c>
      <c r="BI17" s="13">
        <f t="shared" si="33"/>
        <v>0.0392156862745098</v>
      </c>
      <c r="BJ17" s="13">
        <f t="shared" si="18"/>
        <v>1</v>
      </c>
      <c r="BK17" s="13">
        <f t="shared" si="19"/>
        <v>0</v>
      </c>
      <c r="BL17" s="13">
        <f t="shared" si="20"/>
        <v>0.02</v>
      </c>
      <c r="BM17" s="13">
        <f t="shared" si="21"/>
        <v>0.98</v>
      </c>
      <c r="BO17" s="2" t="s">
        <v>41</v>
      </c>
      <c r="BP17" s="22">
        <v>114</v>
      </c>
      <c r="BQ17" s="5" t="s">
        <v>42</v>
      </c>
      <c r="BR17" s="5" t="s">
        <v>43</v>
      </c>
      <c r="BS17" s="5" t="s">
        <v>44</v>
      </c>
      <c r="BT17" s="5" t="s">
        <v>45</v>
      </c>
      <c r="BU17" s="13"/>
      <c r="BV17" s="13"/>
      <c r="BW17" s="13"/>
      <c r="BX17" s="13"/>
      <c r="BZ17" s="2" t="s">
        <v>41</v>
      </c>
      <c r="CA17" s="3">
        <v>114</v>
      </c>
      <c r="CB17">
        <v>0.711</v>
      </c>
      <c r="CC17">
        <v>0.733</v>
      </c>
      <c r="CD17">
        <v>0.826</v>
      </c>
      <c r="CE17">
        <v>0.776</v>
      </c>
      <c r="CF17" s="19">
        <f t="shared" si="26"/>
        <v>0.532197861237312</v>
      </c>
      <c r="CG17" s="19">
        <f t="shared" si="27"/>
        <v>0.467802138762688</v>
      </c>
      <c r="CH17" s="19">
        <f t="shared" si="28"/>
        <v>0.826</v>
      </c>
      <c r="CI17" s="19">
        <f t="shared" si="29"/>
        <v>0.174</v>
      </c>
    </row>
    <row r="18" customFormat="1" ht="15.6" spans="1:87">
      <c r="A18" s="2" t="s">
        <v>46</v>
      </c>
      <c r="B18" s="3">
        <v>79</v>
      </c>
      <c r="C18" s="6" t="s">
        <v>22</v>
      </c>
      <c r="D18" s="6">
        <v>1</v>
      </c>
      <c r="E18" s="6" t="s">
        <v>22</v>
      </c>
      <c r="F18" s="6" t="s">
        <v>22</v>
      </c>
      <c r="G18" s="6">
        <v>0</v>
      </c>
      <c r="H18" s="6" t="s">
        <v>22</v>
      </c>
      <c r="I18" s="6">
        <v>1</v>
      </c>
      <c r="J18" s="15">
        <v>0</v>
      </c>
      <c r="L18" s="2" t="s">
        <v>46</v>
      </c>
      <c r="M18" s="3">
        <v>790</v>
      </c>
      <c r="N18" s="12">
        <v>0.7222</v>
      </c>
      <c r="O18" s="16">
        <v>0.68261</v>
      </c>
      <c r="P18" s="13">
        <v>1</v>
      </c>
      <c r="Q18" s="13">
        <f t="shared" si="30"/>
        <v>0.811370430462199</v>
      </c>
      <c r="R18" s="19">
        <f t="shared" si="0"/>
        <v>0.309875611280323</v>
      </c>
      <c r="S18" s="19">
        <f t="shared" si="1"/>
        <v>0.690124388719678</v>
      </c>
      <c r="T18" s="19">
        <f t="shared" si="2"/>
        <v>1</v>
      </c>
      <c r="U18" s="19">
        <f t="shared" si="3"/>
        <v>0</v>
      </c>
      <c r="W18" s="2" t="s">
        <v>46</v>
      </c>
      <c r="X18" s="3">
        <v>790</v>
      </c>
      <c r="Y18" s="12">
        <v>0.6111</v>
      </c>
      <c r="Z18" s="13">
        <v>1</v>
      </c>
      <c r="AA18" s="13">
        <v>0.2222</v>
      </c>
      <c r="AB18" s="13">
        <f t="shared" si="31"/>
        <v>0.363606611029291</v>
      </c>
      <c r="AC18" s="19">
        <f t="shared" si="4"/>
        <v>1</v>
      </c>
      <c r="AD18" s="19">
        <f t="shared" si="5"/>
        <v>0</v>
      </c>
      <c r="AE18" s="19">
        <f t="shared" si="6"/>
        <v>0.2222</v>
      </c>
      <c r="AF18" s="19">
        <f t="shared" si="7"/>
        <v>0.7778</v>
      </c>
      <c r="AH18" s="2" t="s">
        <v>46</v>
      </c>
      <c r="AI18" s="3">
        <v>790</v>
      </c>
      <c r="AJ18" s="13">
        <v>0.8</v>
      </c>
      <c r="AK18" s="21">
        <v>0.85</v>
      </c>
      <c r="AL18" s="21">
        <v>0.91</v>
      </c>
      <c r="AM18" s="2">
        <v>0.92</v>
      </c>
      <c r="AN18" s="13">
        <f t="shared" si="8"/>
        <v>0.36511627906977</v>
      </c>
      <c r="AO18" s="13">
        <f t="shared" si="9"/>
        <v>0.63488372093023</v>
      </c>
      <c r="AP18" s="13">
        <f t="shared" si="10"/>
        <v>0.91</v>
      </c>
      <c r="AQ18" s="19">
        <f t="shared" si="11"/>
        <v>0.09</v>
      </c>
      <c r="AS18" s="2" t="s">
        <v>46</v>
      </c>
      <c r="AT18" s="22">
        <v>79</v>
      </c>
      <c r="AU18" s="13">
        <v>0.5</v>
      </c>
      <c r="AV18" s="13">
        <v>1</v>
      </c>
      <c r="AW18" s="13">
        <v>0.02</v>
      </c>
      <c r="AX18" s="13">
        <f t="shared" si="32"/>
        <v>0.0392156862745098</v>
      </c>
      <c r="AY18" s="13">
        <f t="shared" si="13"/>
        <v>1</v>
      </c>
      <c r="AZ18" s="13">
        <f t="shared" si="14"/>
        <v>0</v>
      </c>
      <c r="BA18" s="13">
        <f t="shared" si="15"/>
        <v>0.02</v>
      </c>
      <c r="BB18" s="13">
        <f t="shared" si="16"/>
        <v>0.98</v>
      </c>
      <c r="BD18" s="2" t="s">
        <v>46</v>
      </c>
      <c r="BE18" s="22">
        <v>79</v>
      </c>
      <c r="BF18" s="13">
        <v>0.5</v>
      </c>
      <c r="BG18" s="13">
        <v>1</v>
      </c>
      <c r="BH18" s="13">
        <v>0.02</v>
      </c>
      <c r="BI18" s="13">
        <f t="shared" si="33"/>
        <v>0.0392156862745098</v>
      </c>
      <c r="BJ18" s="13">
        <f t="shared" si="18"/>
        <v>1</v>
      </c>
      <c r="BK18" s="13">
        <f t="shared" si="19"/>
        <v>0</v>
      </c>
      <c r="BL18" s="13">
        <f t="shared" si="20"/>
        <v>0.02</v>
      </c>
      <c r="BM18" s="13">
        <f t="shared" si="21"/>
        <v>0.98</v>
      </c>
      <c r="BO18" s="2" t="s">
        <v>46</v>
      </c>
      <c r="BP18" s="22">
        <v>79</v>
      </c>
      <c r="BQ18" s="2">
        <v>0.75</v>
      </c>
      <c r="BR18" s="2">
        <v>0.667</v>
      </c>
      <c r="BS18" s="2">
        <v>1</v>
      </c>
      <c r="BT18" s="2">
        <v>0.8</v>
      </c>
      <c r="BU18" s="2"/>
      <c r="BV18" s="2"/>
      <c r="BW18" s="2"/>
      <c r="BX18" s="2"/>
      <c r="BZ18" s="2" t="s">
        <v>46</v>
      </c>
      <c r="CA18" s="3">
        <v>79</v>
      </c>
      <c r="CB18">
        <v>0.667</v>
      </c>
      <c r="CC18">
        <v>0.636</v>
      </c>
      <c r="CD18">
        <v>0.778</v>
      </c>
      <c r="CE18">
        <v>0.7</v>
      </c>
      <c r="CF18" s="19">
        <f t="shared" si="26"/>
        <v>0.556421870590228</v>
      </c>
      <c r="CG18" s="19">
        <f t="shared" si="27"/>
        <v>0.443578129409772</v>
      </c>
      <c r="CH18" s="19">
        <f t="shared" si="28"/>
        <v>0.778</v>
      </c>
      <c r="CI18" s="19">
        <f t="shared" si="29"/>
        <v>0.222</v>
      </c>
    </row>
    <row r="19" customFormat="1" ht="15.6" spans="1:87">
      <c r="A19" s="2" t="s">
        <v>47</v>
      </c>
      <c r="B19" s="3">
        <v>806</v>
      </c>
      <c r="C19" s="5" t="s">
        <v>48</v>
      </c>
      <c r="D19" s="5" t="s">
        <v>49</v>
      </c>
      <c r="E19" s="5" t="s">
        <v>50</v>
      </c>
      <c r="F19" s="5" t="s">
        <v>28</v>
      </c>
      <c r="G19" s="5" t="s">
        <v>51</v>
      </c>
      <c r="H19" s="5" t="s">
        <v>50</v>
      </c>
      <c r="I19" s="5" t="s">
        <v>52</v>
      </c>
      <c r="J19" s="14">
        <v>0.151</v>
      </c>
      <c r="L19" s="2" t="s">
        <v>47</v>
      </c>
      <c r="M19" s="3">
        <v>806</v>
      </c>
      <c r="N19" s="12">
        <v>0.56098</v>
      </c>
      <c r="O19" s="13">
        <v>0.5385</v>
      </c>
      <c r="P19" s="13">
        <v>0.8537</v>
      </c>
      <c r="Q19" s="13">
        <f t="shared" si="30"/>
        <v>0.660418689843413</v>
      </c>
      <c r="R19" s="19">
        <f t="shared" si="0"/>
        <v>0.268186384309424</v>
      </c>
      <c r="S19" s="19">
        <f t="shared" si="1"/>
        <v>0.731813615690576</v>
      </c>
      <c r="T19" s="19">
        <f t="shared" si="2"/>
        <v>0.8537</v>
      </c>
      <c r="U19" s="19">
        <f t="shared" si="3"/>
        <v>0.1463</v>
      </c>
      <c r="W19" s="2" t="s">
        <v>47</v>
      </c>
      <c r="X19" s="3">
        <v>806</v>
      </c>
      <c r="Y19" s="12">
        <v>0.7927</v>
      </c>
      <c r="Z19" s="13">
        <v>0.71429</v>
      </c>
      <c r="AA19" s="13">
        <v>0.9756</v>
      </c>
      <c r="AB19" s="13">
        <f t="shared" si="31"/>
        <v>0.824741638804893</v>
      </c>
      <c r="AC19" s="19">
        <f t="shared" si="4"/>
        <v>0.609828057133718</v>
      </c>
      <c r="AD19" s="19">
        <f t="shared" si="5"/>
        <v>0.390171942866282</v>
      </c>
      <c r="AE19" s="19">
        <f t="shared" si="6"/>
        <v>0.9756</v>
      </c>
      <c r="AF19" s="19">
        <f t="shared" si="7"/>
        <v>0.0244</v>
      </c>
      <c r="AH19" s="2" t="s">
        <v>47</v>
      </c>
      <c r="AI19" s="3">
        <v>806</v>
      </c>
      <c r="AJ19" s="13">
        <v>0.89</v>
      </c>
      <c r="AK19" s="2">
        <v>0.84</v>
      </c>
      <c r="AL19" s="2">
        <v>0.85</v>
      </c>
      <c r="AM19" s="2">
        <v>0.85</v>
      </c>
      <c r="AN19" s="13">
        <f t="shared" si="8"/>
        <v>0.911792452830189</v>
      </c>
      <c r="AO19" s="13">
        <f t="shared" si="9"/>
        <v>0.0882075471698112</v>
      </c>
      <c r="AP19" s="13">
        <f t="shared" si="10"/>
        <v>0.85</v>
      </c>
      <c r="AQ19" s="19">
        <f t="shared" si="11"/>
        <v>0.15</v>
      </c>
      <c r="AS19" s="2" t="s">
        <v>47</v>
      </c>
      <c r="AT19" s="22">
        <v>806</v>
      </c>
      <c r="AU19" s="13">
        <v>0.5</v>
      </c>
      <c r="AV19" s="13">
        <v>1</v>
      </c>
      <c r="AW19" s="13">
        <v>0.02</v>
      </c>
      <c r="AX19" s="13">
        <f t="shared" si="32"/>
        <v>0.0392156862745098</v>
      </c>
      <c r="AY19" s="13">
        <f t="shared" si="13"/>
        <v>1</v>
      </c>
      <c r="AZ19" s="13">
        <f t="shared" si="14"/>
        <v>0</v>
      </c>
      <c r="BA19" s="13">
        <f t="shared" si="15"/>
        <v>0.02</v>
      </c>
      <c r="BB19" s="13">
        <f t="shared" si="16"/>
        <v>0.98</v>
      </c>
      <c r="BD19" s="2" t="s">
        <v>47</v>
      </c>
      <c r="BE19" s="22">
        <v>806</v>
      </c>
      <c r="BF19" s="13">
        <v>0.5</v>
      </c>
      <c r="BG19" s="13">
        <v>1</v>
      </c>
      <c r="BH19" s="13">
        <v>0.02</v>
      </c>
      <c r="BI19" s="13">
        <f t="shared" si="33"/>
        <v>0.0392156862745098</v>
      </c>
      <c r="BJ19" s="13">
        <f t="shared" si="18"/>
        <v>1</v>
      </c>
      <c r="BK19" s="13">
        <f t="shared" si="19"/>
        <v>0</v>
      </c>
      <c r="BL19" s="13">
        <f t="shared" si="20"/>
        <v>0.02</v>
      </c>
      <c r="BM19" s="13">
        <f t="shared" si="21"/>
        <v>0.98</v>
      </c>
      <c r="BO19" s="2" t="s">
        <v>47</v>
      </c>
      <c r="BP19" s="22">
        <v>806</v>
      </c>
      <c r="BQ19" s="2">
        <v>0.938</v>
      </c>
      <c r="BR19" s="2">
        <v>0.857</v>
      </c>
      <c r="BS19" s="2">
        <v>1</v>
      </c>
      <c r="BT19" s="2">
        <v>0.923</v>
      </c>
      <c r="BU19" s="13">
        <f>(BQ19*(BR19+BS19-BR19*BS19)-BR19*BS19)/(BS19-2*BR19*BS19+BQ19*BR19)</f>
        <v>0.901341998086039</v>
      </c>
      <c r="BV19" s="13">
        <f>1-BU19</f>
        <v>0.0986580019139612</v>
      </c>
      <c r="BW19" s="13">
        <f>BS19</f>
        <v>1</v>
      </c>
      <c r="BX19" s="13">
        <f>1-BW19</f>
        <v>0</v>
      </c>
      <c r="BZ19" s="2" t="s">
        <v>47</v>
      </c>
      <c r="CA19" s="3">
        <v>806</v>
      </c>
      <c r="CB19">
        <v>0.8</v>
      </c>
      <c r="CC19">
        <v>0.667</v>
      </c>
      <c r="CD19">
        <v>1</v>
      </c>
      <c r="CE19">
        <v>0.8</v>
      </c>
      <c r="CF19" s="19">
        <f t="shared" si="26"/>
        <v>0.666332665330661</v>
      </c>
      <c r="CG19" s="19">
        <f t="shared" si="27"/>
        <v>0.333667334669339</v>
      </c>
      <c r="CH19" s="19">
        <f t="shared" si="28"/>
        <v>1</v>
      </c>
      <c r="CI19" s="19">
        <f t="shared" si="29"/>
        <v>0</v>
      </c>
    </row>
    <row r="20" customFormat="1" ht="15.6" spans="1:87">
      <c r="A20" s="8" t="s">
        <v>53</v>
      </c>
      <c r="B20" s="3">
        <v>2000</v>
      </c>
      <c r="C20" s="5" t="s">
        <v>54</v>
      </c>
      <c r="D20" s="5" t="s">
        <v>55</v>
      </c>
      <c r="E20" s="5" t="s">
        <v>56</v>
      </c>
      <c r="F20" s="5" t="s">
        <v>57</v>
      </c>
      <c r="G20" s="5" t="s">
        <v>58</v>
      </c>
      <c r="H20" s="5" t="s">
        <v>56</v>
      </c>
      <c r="I20" s="5" t="s">
        <v>59</v>
      </c>
      <c r="J20" s="5" t="s">
        <v>60</v>
      </c>
      <c r="L20" s="2" t="s">
        <v>53</v>
      </c>
      <c r="M20" s="3">
        <v>2000</v>
      </c>
      <c r="N20" s="12">
        <v>0.8471</v>
      </c>
      <c r="O20" s="13">
        <v>0.839</v>
      </c>
      <c r="P20" s="13">
        <v>0.9558</v>
      </c>
      <c r="Q20" s="13">
        <f t="shared" si="30"/>
        <v>0.893599509694673</v>
      </c>
      <c r="R20" s="19">
        <f t="shared" si="0"/>
        <v>0.624646714578563</v>
      </c>
      <c r="S20" s="19">
        <f t="shared" si="1"/>
        <v>0.375353285421437</v>
      </c>
      <c r="T20" s="19">
        <f t="shared" si="2"/>
        <v>0.9558</v>
      </c>
      <c r="U20" s="19">
        <f t="shared" si="3"/>
        <v>0.0442</v>
      </c>
      <c r="W20" s="2" t="s">
        <v>53</v>
      </c>
      <c r="X20" s="3">
        <v>2000</v>
      </c>
      <c r="Y20" s="12">
        <v>0.9289</v>
      </c>
      <c r="Z20" s="13">
        <v>0.9371</v>
      </c>
      <c r="AA20" s="13">
        <v>0.9625</v>
      </c>
      <c r="AB20" s="13">
        <f t="shared" si="31"/>
        <v>0.949630185302169</v>
      </c>
      <c r="AC20" s="19">
        <f t="shared" si="4"/>
        <v>0.851848948483013</v>
      </c>
      <c r="AD20" s="19">
        <f t="shared" si="5"/>
        <v>0.148151051516987</v>
      </c>
      <c r="AE20" s="19">
        <f t="shared" si="6"/>
        <v>0.9625</v>
      </c>
      <c r="AF20" s="19">
        <f t="shared" si="7"/>
        <v>0.0375</v>
      </c>
      <c r="AH20" s="2" t="s">
        <v>53</v>
      </c>
      <c r="AI20" s="3">
        <v>2000</v>
      </c>
      <c r="AJ20" s="13">
        <v>0.88</v>
      </c>
      <c r="AK20" s="2">
        <v>0.91</v>
      </c>
      <c r="AL20" s="2">
        <v>0.96</v>
      </c>
      <c r="AM20" s="2">
        <v>0.94</v>
      </c>
      <c r="AN20" s="13">
        <f t="shared" si="8"/>
        <v>0.237647058823531</v>
      </c>
      <c r="AO20" s="13">
        <f t="shared" si="9"/>
        <v>0.762352941176469</v>
      </c>
      <c r="AP20" s="13">
        <f t="shared" si="10"/>
        <v>0.96</v>
      </c>
      <c r="AQ20" s="19">
        <f t="shared" si="11"/>
        <v>0.04</v>
      </c>
      <c r="AS20" s="2" t="s">
        <v>53</v>
      </c>
      <c r="AT20" s="22">
        <v>2000</v>
      </c>
      <c r="AU20" s="13">
        <v>0.5</v>
      </c>
      <c r="AV20" s="13">
        <v>1</v>
      </c>
      <c r="AW20" s="13">
        <v>0.02</v>
      </c>
      <c r="AX20" s="13">
        <f t="shared" si="32"/>
        <v>0.0392156862745098</v>
      </c>
      <c r="AY20" s="13">
        <f t="shared" si="13"/>
        <v>1</v>
      </c>
      <c r="AZ20" s="13">
        <f t="shared" si="14"/>
        <v>0</v>
      </c>
      <c r="BA20" s="13">
        <f t="shared" si="15"/>
        <v>0.02</v>
      </c>
      <c r="BB20" s="13">
        <f t="shared" si="16"/>
        <v>0.98</v>
      </c>
      <c r="BD20" s="2" t="s">
        <v>53</v>
      </c>
      <c r="BE20" s="22">
        <v>2000</v>
      </c>
      <c r="BF20" s="13">
        <v>0.5</v>
      </c>
      <c r="BG20" s="13">
        <v>1</v>
      </c>
      <c r="BH20" s="13">
        <v>0.02</v>
      </c>
      <c r="BI20" s="13">
        <f t="shared" si="33"/>
        <v>0.0392156862745098</v>
      </c>
      <c r="BJ20" s="13">
        <f t="shared" si="18"/>
        <v>1</v>
      </c>
      <c r="BK20" s="13">
        <f t="shared" si="19"/>
        <v>0</v>
      </c>
      <c r="BL20" s="13">
        <f t="shared" si="20"/>
        <v>0.02</v>
      </c>
      <c r="BM20" s="13">
        <f t="shared" si="21"/>
        <v>0.98</v>
      </c>
      <c r="BO20" s="2" t="s">
        <v>53</v>
      </c>
      <c r="BP20" s="22">
        <v>2000</v>
      </c>
      <c r="BQ20" s="2">
        <v>0.947</v>
      </c>
      <c r="BR20" s="2">
        <v>1</v>
      </c>
      <c r="BS20" s="2">
        <v>0.917</v>
      </c>
      <c r="BT20" s="2">
        <v>0.957</v>
      </c>
      <c r="BU20" s="13">
        <f>(BQ20*(BR20+BS20-BR20*BS20)-BR20*BS20)/(BS20-2*BR20*BS20+BQ20*BR20)</f>
        <v>1</v>
      </c>
      <c r="BV20" s="13">
        <f>1-BU20</f>
        <v>0</v>
      </c>
      <c r="BW20" s="13">
        <f>BS20</f>
        <v>0.917</v>
      </c>
      <c r="BX20" s="13">
        <f>1-BW20</f>
        <v>0.083</v>
      </c>
      <c r="BZ20" s="2" t="s">
        <v>53</v>
      </c>
      <c r="CA20" s="3">
        <v>2000</v>
      </c>
      <c r="CB20">
        <v>0.771</v>
      </c>
      <c r="CC20">
        <v>0.76</v>
      </c>
      <c r="CD20">
        <v>0.905</v>
      </c>
      <c r="CE20">
        <v>0.826</v>
      </c>
      <c r="CF20" s="19">
        <f t="shared" si="26"/>
        <v>0.568838418862691</v>
      </c>
      <c r="CG20" s="19">
        <f t="shared" si="27"/>
        <v>0.431161581137309</v>
      </c>
      <c r="CH20" s="19">
        <f t="shared" si="28"/>
        <v>0.905</v>
      </c>
      <c r="CI20" s="19">
        <f t="shared" si="29"/>
        <v>0.095</v>
      </c>
    </row>
    <row r="21" customFormat="1" ht="15.6" spans="1:87">
      <c r="A21" s="2" t="s">
        <v>61</v>
      </c>
      <c r="B21" s="3">
        <v>127</v>
      </c>
      <c r="C21" s="5">
        <v>0.917</v>
      </c>
      <c r="D21" s="5">
        <v>1</v>
      </c>
      <c r="E21" s="5">
        <v>0.9</v>
      </c>
      <c r="F21" s="5">
        <v>0.9</v>
      </c>
      <c r="G21" s="5">
        <v>0</v>
      </c>
      <c r="H21" s="5">
        <v>0.9</v>
      </c>
      <c r="I21" s="5">
        <v>1</v>
      </c>
      <c r="J21" s="5">
        <v>0.1</v>
      </c>
      <c r="L21" s="2" t="s">
        <v>61</v>
      </c>
      <c r="M21" s="3">
        <v>1270</v>
      </c>
      <c r="N21" s="12">
        <v>0.577</v>
      </c>
      <c r="O21" s="13">
        <v>0.444</v>
      </c>
      <c r="P21" s="13">
        <v>0.89</v>
      </c>
      <c r="Q21" s="13">
        <f t="shared" si="30"/>
        <v>0.592443778110945</v>
      </c>
      <c r="R21" s="19">
        <f t="shared" si="0"/>
        <v>0.411811907786033</v>
      </c>
      <c r="S21" s="19">
        <f t="shared" si="1"/>
        <v>0.588188092213967</v>
      </c>
      <c r="T21" s="19">
        <f t="shared" si="2"/>
        <v>0.89</v>
      </c>
      <c r="U21" s="19">
        <f t="shared" si="3"/>
        <v>0.11</v>
      </c>
      <c r="W21" s="2" t="s">
        <v>61</v>
      </c>
      <c r="X21" s="3">
        <v>1270</v>
      </c>
      <c r="Y21" s="12">
        <v>0.66</v>
      </c>
      <c r="Z21" s="13">
        <v>0.589</v>
      </c>
      <c r="AA21" s="13">
        <v>0.89</v>
      </c>
      <c r="AB21" s="13">
        <f t="shared" si="31"/>
        <v>0.708870858688303</v>
      </c>
      <c r="AC21" s="19">
        <f t="shared" si="4"/>
        <v>0.460018235498437</v>
      </c>
      <c r="AD21" s="19">
        <f t="shared" si="5"/>
        <v>0.539981764501563</v>
      </c>
      <c r="AE21" s="19">
        <f t="shared" si="6"/>
        <v>0.89</v>
      </c>
      <c r="AF21" s="19">
        <f t="shared" si="7"/>
        <v>0.11</v>
      </c>
      <c r="AH21" s="2" t="s">
        <v>61</v>
      </c>
      <c r="AI21" s="3">
        <v>1270</v>
      </c>
      <c r="AJ21" s="13">
        <v>0.81</v>
      </c>
      <c r="AK21" s="2">
        <v>0.85</v>
      </c>
      <c r="AL21" s="2">
        <v>0.73</v>
      </c>
      <c r="AM21" s="2">
        <v>0.79</v>
      </c>
      <c r="AN21" s="13">
        <f t="shared" si="8"/>
        <v>0.882788732394367</v>
      </c>
      <c r="AO21" s="13">
        <f t="shared" si="9"/>
        <v>0.117211267605633</v>
      </c>
      <c r="AP21" s="13">
        <f t="shared" si="10"/>
        <v>0.73</v>
      </c>
      <c r="AQ21" s="19">
        <f t="shared" si="11"/>
        <v>0.27</v>
      </c>
      <c r="AS21" s="2" t="s">
        <v>61</v>
      </c>
      <c r="AT21" s="22">
        <v>127</v>
      </c>
      <c r="AU21" s="13">
        <v>0.5</v>
      </c>
      <c r="AV21" s="13">
        <v>1</v>
      </c>
      <c r="AW21" s="13">
        <v>0.02</v>
      </c>
      <c r="AX21" s="13">
        <f t="shared" si="32"/>
        <v>0.0392156862745098</v>
      </c>
      <c r="AY21" s="13">
        <f t="shared" si="13"/>
        <v>1</v>
      </c>
      <c r="AZ21" s="13">
        <f t="shared" si="14"/>
        <v>0</v>
      </c>
      <c r="BA21" s="13">
        <f t="shared" si="15"/>
        <v>0.02</v>
      </c>
      <c r="BB21" s="13">
        <f t="shared" si="16"/>
        <v>0.98</v>
      </c>
      <c r="BD21" s="2" t="s">
        <v>61</v>
      </c>
      <c r="BE21" s="22">
        <v>127</v>
      </c>
      <c r="BF21" s="13">
        <v>0.5</v>
      </c>
      <c r="BG21" s="13">
        <v>1</v>
      </c>
      <c r="BH21" s="13">
        <v>0.02</v>
      </c>
      <c r="BI21" s="13">
        <f t="shared" si="33"/>
        <v>0.0392156862745098</v>
      </c>
      <c r="BJ21" s="13">
        <f t="shared" si="18"/>
        <v>1</v>
      </c>
      <c r="BK21" s="13">
        <f t="shared" si="19"/>
        <v>0</v>
      </c>
      <c r="BL21" s="13">
        <f t="shared" si="20"/>
        <v>0.02</v>
      </c>
      <c r="BM21" s="13">
        <f t="shared" si="21"/>
        <v>0.98</v>
      </c>
      <c r="BO21" s="2" t="s">
        <v>61</v>
      </c>
      <c r="BP21" s="22">
        <v>127</v>
      </c>
      <c r="BQ21" s="5" t="s">
        <v>62</v>
      </c>
      <c r="BR21" s="5" t="s">
        <v>63</v>
      </c>
      <c r="BS21" s="5" t="s">
        <v>22</v>
      </c>
      <c r="BT21" s="5" t="s">
        <v>64</v>
      </c>
      <c r="BU21" s="13"/>
      <c r="BV21" s="13"/>
      <c r="BW21" s="13"/>
      <c r="BX21" s="13"/>
      <c r="BZ21" s="2" t="s">
        <v>61</v>
      </c>
      <c r="CA21" s="3">
        <v>127</v>
      </c>
      <c r="CB21">
        <v>0.857</v>
      </c>
      <c r="CC21">
        <v>0.846</v>
      </c>
      <c r="CD21">
        <v>1</v>
      </c>
      <c r="CE21">
        <v>0.917</v>
      </c>
      <c r="CF21" s="19">
        <f t="shared" si="26"/>
        <v>0.33311125916056</v>
      </c>
      <c r="CG21" s="19">
        <f t="shared" si="27"/>
        <v>0.66688874083944</v>
      </c>
      <c r="CH21" s="19">
        <f t="shared" si="28"/>
        <v>1</v>
      </c>
      <c r="CI21" s="19">
        <f t="shared" si="29"/>
        <v>0</v>
      </c>
    </row>
    <row r="22" customFormat="1" ht="15.6" spans="1:87">
      <c r="A22" s="4" t="s">
        <v>65</v>
      </c>
      <c r="B22" s="3">
        <v>2000</v>
      </c>
      <c r="C22" s="5" t="s">
        <v>21</v>
      </c>
      <c r="D22" s="5" t="s">
        <v>22</v>
      </c>
      <c r="E22" s="5" t="s">
        <v>24</v>
      </c>
      <c r="F22" s="5" t="s">
        <v>66</v>
      </c>
      <c r="G22" s="5" t="s">
        <v>25</v>
      </c>
      <c r="H22" s="5" t="s">
        <v>24</v>
      </c>
      <c r="I22" s="5" t="s">
        <v>22</v>
      </c>
      <c r="J22" s="14">
        <v>0.062</v>
      </c>
      <c r="L22" s="2" t="s">
        <v>65</v>
      </c>
      <c r="M22" s="3">
        <v>2000</v>
      </c>
      <c r="N22" s="12">
        <v>0.9248</v>
      </c>
      <c r="O22" s="13">
        <v>0.9361</v>
      </c>
      <c r="P22" s="13">
        <v>0.9121</v>
      </c>
      <c r="Q22" s="13">
        <f t="shared" ref="Q22:Q29" si="34">2*P22*O22/(O22+P22)</f>
        <v>0.923944172708581</v>
      </c>
      <c r="R22" s="19">
        <f t="shared" ref="R22:R33" si="35">(N22*(O22+P22-O22*P22)-O22*P22)/(P22-2*O22*P22+N22*O22)</f>
        <v>0.937540370457247</v>
      </c>
      <c r="S22" s="19">
        <f t="shared" ref="S22:S33" si="36">1-R22</f>
        <v>0.062459629542753</v>
      </c>
      <c r="T22" s="19">
        <f t="shared" ref="T22:T33" si="37">P22</f>
        <v>0.9121</v>
      </c>
      <c r="U22" s="19">
        <f t="shared" ref="U22:U33" si="38">1-T22</f>
        <v>0.0879</v>
      </c>
      <c r="W22" s="2" t="s">
        <v>65</v>
      </c>
      <c r="X22" s="3">
        <v>2000</v>
      </c>
      <c r="Y22" s="12">
        <v>0.9394</v>
      </c>
      <c r="Z22" s="13">
        <v>0.902</v>
      </c>
      <c r="AA22" s="13">
        <v>0.98534</v>
      </c>
      <c r="AB22" s="13">
        <f t="shared" ref="AB22:AB29" si="39">2*AA22*Z22/(AA22+Z22)</f>
        <v>0.941829961745102</v>
      </c>
      <c r="AC22" s="19">
        <f t="shared" ref="AC22:AC33" si="40">(Y22*(Z22+AA22-Z22*AA22)-Z22*AA22)/(AA22-2*Z22*AA22+Y22*Z22)</f>
        <v>0.893846884632575</v>
      </c>
      <c r="AD22" s="19">
        <f t="shared" ref="AD22:AD33" si="41">1-AC22</f>
        <v>0.106153115367425</v>
      </c>
      <c r="AE22" s="19">
        <f t="shared" ref="AE22:AE33" si="42">AA22</f>
        <v>0.98534</v>
      </c>
      <c r="AF22" s="19">
        <f t="shared" ref="AF22:AF33" si="43">1-AE22</f>
        <v>0.01466</v>
      </c>
      <c r="AH22" s="2" t="s">
        <v>65</v>
      </c>
      <c r="AI22" s="3">
        <v>2000</v>
      </c>
      <c r="AJ22" s="13">
        <v>0.9</v>
      </c>
      <c r="AK22" s="2">
        <v>0.91</v>
      </c>
      <c r="AL22" s="2">
        <v>0.97</v>
      </c>
      <c r="AM22" s="2">
        <v>0.94</v>
      </c>
      <c r="AN22" s="13">
        <f t="shared" ref="AN22:AN33" si="44">(AJ22*(AK22+AL22-AK22*AL22)-AK22*AL22)/(AL22-2*AK22*AL22+AJ22*AK22)</f>
        <v>0.630084745762706</v>
      </c>
      <c r="AO22" s="13">
        <f t="shared" ref="AO22:AO33" si="45">1-AN22</f>
        <v>0.369915254237294</v>
      </c>
      <c r="AP22" s="13">
        <f t="shared" ref="AP22:AP33" si="46">AL22</f>
        <v>0.97</v>
      </c>
      <c r="AQ22" s="19">
        <f t="shared" ref="AQ22:AQ33" si="47">1-AP22</f>
        <v>0.03</v>
      </c>
      <c r="AS22" s="2" t="s">
        <v>65</v>
      </c>
      <c r="AT22" s="22">
        <v>2000</v>
      </c>
      <c r="AU22" s="13">
        <v>0.5</v>
      </c>
      <c r="AV22" s="13">
        <v>1</v>
      </c>
      <c r="AW22" s="13">
        <v>0.02</v>
      </c>
      <c r="AX22" s="13">
        <f t="shared" ref="AX22:AX31" si="48">2*AV22*AW22/(AV22+AW22)</f>
        <v>0.0392156862745098</v>
      </c>
      <c r="AY22" s="13">
        <f t="shared" ref="AY22:AY33" si="49">(AU22*(AV22+AW22-AV22*AW22)-AV22*AW22)/(AW22-2*AV22*AW22+AU22*AV22)</f>
        <v>1</v>
      </c>
      <c r="AZ22" s="13">
        <f t="shared" ref="AZ22:AZ33" si="50">1-AY22</f>
        <v>0</v>
      </c>
      <c r="BA22" s="13">
        <f t="shared" ref="BA22:BA33" si="51">AW22</f>
        <v>0.02</v>
      </c>
      <c r="BB22" s="13">
        <f t="shared" ref="BB22:BB33" si="52">1-BA22</f>
        <v>0.98</v>
      </c>
      <c r="BD22" s="2" t="s">
        <v>65</v>
      </c>
      <c r="BE22" s="22">
        <v>2000</v>
      </c>
      <c r="BF22" s="13">
        <v>0.5</v>
      </c>
      <c r="BG22" s="13">
        <v>1</v>
      </c>
      <c r="BH22" s="13">
        <v>0.02</v>
      </c>
      <c r="BI22" s="13">
        <f t="shared" ref="BI22:BI31" si="53">2*BG22*BH22/(BG22+BH22)</f>
        <v>0.0392156862745098</v>
      </c>
      <c r="BJ22" s="13">
        <f t="shared" ref="BJ22:BJ33" si="54">(BF22*(BG22+BH22-BG22*BH22)-BG22*BH22)/(BH22-2*BG22*BH22+BF22*BG22)</f>
        <v>1</v>
      </c>
      <c r="BK22" s="13">
        <f t="shared" ref="BK22:BK33" si="55">1-BJ22</f>
        <v>0</v>
      </c>
      <c r="BL22" s="13">
        <f t="shared" ref="BL22:BL33" si="56">BH22</f>
        <v>0.02</v>
      </c>
      <c r="BM22" s="13">
        <f t="shared" ref="BM22:BM33" si="57">1-BL22</f>
        <v>0.98</v>
      </c>
      <c r="BO22" s="2" t="s">
        <v>65</v>
      </c>
      <c r="BP22" s="22">
        <v>2000</v>
      </c>
      <c r="BQ22" s="5" t="s">
        <v>67</v>
      </c>
      <c r="BR22" s="5" t="s">
        <v>68</v>
      </c>
      <c r="BS22" s="5" t="s">
        <v>68</v>
      </c>
      <c r="BT22" s="5" t="s">
        <v>68</v>
      </c>
      <c r="BU22" s="13"/>
      <c r="BV22" s="13"/>
      <c r="BW22" s="13"/>
      <c r="BX22" s="13"/>
      <c r="BZ22" s="2" t="s">
        <v>65</v>
      </c>
      <c r="CA22" s="3">
        <v>2000</v>
      </c>
      <c r="CB22">
        <v>0.909</v>
      </c>
      <c r="CC22">
        <v>0.9</v>
      </c>
      <c r="CD22">
        <v>0.9</v>
      </c>
      <c r="CE22">
        <v>0.9</v>
      </c>
      <c r="CF22" s="19">
        <f t="shared" ref="CF22:CF33" si="58">(CB22*(CC22+CD22-CC22*CD22)-CC22*CD22)/(CD22-2*CC22*CD22+CB22*CC22)</f>
        <v>0.91651376146789</v>
      </c>
      <c r="CG22" s="19">
        <f t="shared" ref="CG22:CG33" si="59">1-CF22</f>
        <v>0.0834862385321105</v>
      </c>
      <c r="CH22" s="19">
        <f t="shared" ref="CH22:CH33" si="60">CD22</f>
        <v>0.9</v>
      </c>
      <c r="CI22" s="19">
        <f t="shared" ref="CI22:CI33" si="61">1-CH22</f>
        <v>0.1</v>
      </c>
    </row>
    <row r="23" customFormat="1" ht="15.6" spans="1:87">
      <c r="A23" s="2" t="s">
        <v>69</v>
      </c>
      <c r="B23" s="3">
        <v>1132</v>
      </c>
      <c r="C23" s="5" t="s">
        <v>24</v>
      </c>
      <c r="D23" s="5" t="s">
        <v>22</v>
      </c>
      <c r="E23" s="5" t="s">
        <v>62</v>
      </c>
      <c r="F23" s="5" t="s">
        <v>52</v>
      </c>
      <c r="G23" s="5" t="s">
        <v>25</v>
      </c>
      <c r="H23" s="5" t="s">
        <v>62</v>
      </c>
      <c r="I23" s="5" t="s">
        <v>22</v>
      </c>
      <c r="J23" s="14">
        <v>0.071</v>
      </c>
      <c r="L23" s="2" t="s">
        <v>69</v>
      </c>
      <c r="M23" s="3">
        <v>1132</v>
      </c>
      <c r="N23" s="12">
        <v>0.938</v>
      </c>
      <c r="O23" s="13">
        <v>0.908</v>
      </c>
      <c r="P23" s="13">
        <v>0.977</v>
      </c>
      <c r="Q23" s="13">
        <f t="shared" si="34"/>
        <v>0.941237135278515</v>
      </c>
      <c r="R23" s="19">
        <f t="shared" si="35"/>
        <v>0.897694081362901</v>
      </c>
      <c r="S23" s="19">
        <f t="shared" si="36"/>
        <v>0.102305918637099</v>
      </c>
      <c r="T23" s="19">
        <f t="shared" si="37"/>
        <v>0.977</v>
      </c>
      <c r="U23" s="19">
        <f t="shared" si="38"/>
        <v>0.023</v>
      </c>
      <c r="W23" s="2" t="s">
        <v>69</v>
      </c>
      <c r="X23" s="3">
        <v>1132</v>
      </c>
      <c r="Y23" s="12">
        <v>0.923</v>
      </c>
      <c r="Z23" s="13">
        <v>0.889</v>
      </c>
      <c r="AA23" s="13">
        <v>0.97</v>
      </c>
      <c r="AB23" s="13">
        <f t="shared" si="39"/>
        <v>0.927735341581496</v>
      </c>
      <c r="AC23" s="19">
        <f t="shared" si="40"/>
        <v>0.87416956303975</v>
      </c>
      <c r="AD23" s="19">
        <f t="shared" si="41"/>
        <v>0.12583043696025</v>
      </c>
      <c r="AE23" s="19">
        <f t="shared" si="42"/>
        <v>0.97</v>
      </c>
      <c r="AF23" s="19">
        <f t="shared" si="43"/>
        <v>0.03</v>
      </c>
      <c r="AH23" s="2" t="s">
        <v>69</v>
      </c>
      <c r="AI23" s="3">
        <v>1132</v>
      </c>
      <c r="AJ23" s="13">
        <v>0.88</v>
      </c>
      <c r="AK23" s="2">
        <v>0.86</v>
      </c>
      <c r="AL23" s="2">
        <v>0.98</v>
      </c>
      <c r="AM23" s="2">
        <v>0.91</v>
      </c>
      <c r="AN23" s="13">
        <f t="shared" si="44"/>
        <v>0.678437499999997</v>
      </c>
      <c r="AO23" s="13">
        <f t="shared" si="45"/>
        <v>0.321562500000003</v>
      </c>
      <c r="AP23" s="13">
        <f t="shared" si="46"/>
        <v>0.98</v>
      </c>
      <c r="AQ23" s="19">
        <f t="shared" si="47"/>
        <v>0.02</v>
      </c>
      <c r="AS23" s="2" t="s">
        <v>69</v>
      </c>
      <c r="AT23" s="22">
        <v>1132</v>
      </c>
      <c r="AU23" s="13">
        <v>0.5</v>
      </c>
      <c r="AV23" s="13">
        <v>1</v>
      </c>
      <c r="AW23" s="13">
        <v>0.02</v>
      </c>
      <c r="AX23" s="13">
        <f t="shared" si="48"/>
        <v>0.0392156862745098</v>
      </c>
      <c r="AY23" s="13">
        <f t="shared" si="49"/>
        <v>1</v>
      </c>
      <c r="AZ23" s="13">
        <f t="shared" si="50"/>
        <v>0</v>
      </c>
      <c r="BA23" s="13">
        <f t="shared" si="51"/>
        <v>0.02</v>
      </c>
      <c r="BB23" s="13">
        <f t="shared" si="52"/>
        <v>0.98</v>
      </c>
      <c r="BD23" s="2" t="s">
        <v>69</v>
      </c>
      <c r="BE23" s="22">
        <v>1132</v>
      </c>
      <c r="BF23" s="13">
        <v>0.5</v>
      </c>
      <c r="BG23" s="13">
        <v>1</v>
      </c>
      <c r="BH23" s="13">
        <v>0.02</v>
      </c>
      <c r="BI23" s="13">
        <f t="shared" si="53"/>
        <v>0.0392156862745098</v>
      </c>
      <c r="BJ23" s="13">
        <f t="shared" si="54"/>
        <v>1</v>
      </c>
      <c r="BK23" s="13">
        <f t="shared" si="55"/>
        <v>0</v>
      </c>
      <c r="BL23" s="13">
        <f t="shared" si="56"/>
        <v>0.02</v>
      </c>
      <c r="BM23" s="13">
        <f t="shared" si="57"/>
        <v>0.98</v>
      </c>
      <c r="BO23" s="2" t="s">
        <v>69</v>
      </c>
      <c r="BP23" s="22">
        <v>1132</v>
      </c>
      <c r="BQ23" s="2">
        <v>0.818</v>
      </c>
      <c r="BR23" s="2">
        <v>0.897</v>
      </c>
      <c r="BS23" s="2">
        <v>0.839</v>
      </c>
      <c r="BT23" s="2">
        <v>0.867</v>
      </c>
      <c r="BU23" s="13">
        <f>(BQ23*(BR23+BS23-BR23*BS23)-BR23*BS23)/(BS23-2*BR23*BS23+BQ23*BR23)</f>
        <v>0.767269991121632</v>
      </c>
      <c r="BV23" s="13">
        <f>1-BU23</f>
        <v>0.232730008878368</v>
      </c>
      <c r="BW23" s="13">
        <f>BS23</f>
        <v>0.839</v>
      </c>
      <c r="BX23" s="13">
        <f>1-BW23</f>
        <v>0.161</v>
      </c>
      <c r="BZ23" s="2" t="s">
        <v>69</v>
      </c>
      <c r="CA23" s="3">
        <v>1132</v>
      </c>
      <c r="CB23">
        <v>0.875</v>
      </c>
      <c r="CC23">
        <v>0.833</v>
      </c>
      <c r="CD23">
        <v>0.952</v>
      </c>
      <c r="CE23">
        <v>0.889</v>
      </c>
      <c r="CF23" s="19">
        <f t="shared" si="58"/>
        <v>0.790464240903387</v>
      </c>
      <c r="CG23" s="19">
        <f t="shared" si="59"/>
        <v>0.209535759096613</v>
      </c>
      <c r="CH23" s="19">
        <f t="shared" si="60"/>
        <v>0.952</v>
      </c>
      <c r="CI23" s="19">
        <f t="shared" si="61"/>
        <v>0.048</v>
      </c>
    </row>
    <row r="24" customFormat="1" ht="15.6" spans="1:87">
      <c r="A24" s="4" t="s">
        <v>70</v>
      </c>
      <c r="B24" s="3">
        <v>2320</v>
      </c>
      <c r="C24" s="5" t="s">
        <v>71</v>
      </c>
      <c r="D24" s="5" t="s">
        <v>22</v>
      </c>
      <c r="E24" s="5" t="s">
        <v>72</v>
      </c>
      <c r="F24" s="5" t="s">
        <v>73</v>
      </c>
      <c r="G24" s="5" t="s">
        <v>25</v>
      </c>
      <c r="H24" s="5" t="s">
        <v>72</v>
      </c>
      <c r="I24" s="5" t="s">
        <v>22</v>
      </c>
      <c r="J24" s="14">
        <v>0.088</v>
      </c>
      <c r="L24" s="2" t="s">
        <v>70</v>
      </c>
      <c r="M24" s="3">
        <v>2320</v>
      </c>
      <c r="N24" s="12">
        <v>0.881</v>
      </c>
      <c r="O24" s="13">
        <v>0.885</v>
      </c>
      <c r="P24" s="13">
        <v>0.967</v>
      </c>
      <c r="Q24" s="13">
        <f t="shared" si="34"/>
        <v>0.924184665226782</v>
      </c>
      <c r="R24" s="19">
        <f t="shared" si="35"/>
        <v>0.622926485254307</v>
      </c>
      <c r="S24" s="19">
        <f t="shared" si="36"/>
        <v>0.377073514745693</v>
      </c>
      <c r="T24" s="19">
        <f t="shared" si="37"/>
        <v>0.967</v>
      </c>
      <c r="U24" s="19">
        <f t="shared" si="38"/>
        <v>0.033</v>
      </c>
      <c r="W24" s="2" t="s">
        <v>70</v>
      </c>
      <c r="X24" s="3">
        <v>2320</v>
      </c>
      <c r="Y24" s="12">
        <v>0.8912</v>
      </c>
      <c r="Z24" s="13">
        <v>0.9094</v>
      </c>
      <c r="AA24" s="13">
        <v>0.9475</v>
      </c>
      <c r="AB24" s="13">
        <f t="shared" si="39"/>
        <v>0.928059130809414</v>
      </c>
      <c r="AC24" s="19">
        <f t="shared" si="40"/>
        <v>0.7304093835981</v>
      </c>
      <c r="AD24" s="19">
        <f t="shared" si="41"/>
        <v>0.2695906164019</v>
      </c>
      <c r="AE24" s="19">
        <f t="shared" si="42"/>
        <v>0.9475</v>
      </c>
      <c r="AF24" s="19">
        <f t="shared" si="43"/>
        <v>0.0525</v>
      </c>
      <c r="AH24" s="2" t="s">
        <v>70</v>
      </c>
      <c r="AI24" s="3">
        <v>2320</v>
      </c>
      <c r="AJ24" s="13">
        <v>0.87</v>
      </c>
      <c r="AK24" s="21">
        <v>0.88</v>
      </c>
      <c r="AL24" s="2">
        <v>0.98</v>
      </c>
      <c r="AM24" s="2">
        <v>0.95</v>
      </c>
      <c r="AN24" s="13">
        <f t="shared" si="44"/>
        <v>0.264999999999998</v>
      </c>
      <c r="AO24" s="13">
        <f t="shared" si="45"/>
        <v>0.735000000000002</v>
      </c>
      <c r="AP24" s="13">
        <f t="shared" si="46"/>
        <v>0.98</v>
      </c>
      <c r="AQ24" s="19">
        <f t="shared" si="47"/>
        <v>0.02</v>
      </c>
      <c r="AS24" s="2" t="s">
        <v>70</v>
      </c>
      <c r="AT24" s="22">
        <v>2320</v>
      </c>
      <c r="AU24" s="13">
        <v>0.5</v>
      </c>
      <c r="AV24" s="13">
        <v>1</v>
      </c>
      <c r="AW24" s="13">
        <v>0.02</v>
      </c>
      <c r="AX24" s="13">
        <f t="shared" si="48"/>
        <v>0.0392156862745098</v>
      </c>
      <c r="AY24" s="13">
        <f t="shared" si="49"/>
        <v>1</v>
      </c>
      <c r="AZ24" s="13">
        <f t="shared" si="50"/>
        <v>0</v>
      </c>
      <c r="BA24" s="13">
        <f t="shared" si="51"/>
        <v>0.02</v>
      </c>
      <c r="BB24" s="13">
        <f t="shared" si="52"/>
        <v>0.98</v>
      </c>
      <c r="BD24" s="2" t="s">
        <v>70</v>
      </c>
      <c r="BE24" s="22">
        <v>2320</v>
      </c>
      <c r="BF24" s="13">
        <v>0.5</v>
      </c>
      <c r="BG24" s="13">
        <v>1</v>
      </c>
      <c r="BH24" s="13">
        <v>0.02</v>
      </c>
      <c r="BI24" s="13">
        <f t="shared" si="53"/>
        <v>0.0392156862745098</v>
      </c>
      <c r="BJ24" s="13">
        <f t="shared" si="54"/>
        <v>1</v>
      </c>
      <c r="BK24" s="13">
        <f t="shared" si="55"/>
        <v>0</v>
      </c>
      <c r="BL24" s="13">
        <f t="shared" si="56"/>
        <v>0.02</v>
      </c>
      <c r="BM24" s="13">
        <f t="shared" si="57"/>
        <v>0.98</v>
      </c>
      <c r="BO24" s="2" t="s">
        <v>70</v>
      </c>
      <c r="BP24" s="22">
        <v>2320</v>
      </c>
      <c r="BQ24" s="2">
        <v>0.917</v>
      </c>
      <c r="BR24" s="2">
        <v>0.842</v>
      </c>
      <c r="BS24" s="2">
        <v>1</v>
      </c>
      <c r="BT24" s="2">
        <v>0.914</v>
      </c>
      <c r="BU24" s="13">
        <f>(BQ24*(BR24+BS24-BR24*BS24)-BR24*BS24)/(BS24-2*BR24*BS24+BQ24*BR24)</f>
        <v>0.851170075129946</v>
      </c>
      <c r="BV24" s="13">
        <f>1-BU24</f>
        <v>0.148829924870054</v>
      </c>
      <c r="BW24" s="13">
        <f>BS24</f>
        <v>1</v>
      </c>
      <c r="BX24" s="13">
        <f>1-BW24</f>
        <v>0</v>
      </c>
      <c r="BZ24" s="2" t="s">
        <v>70</v>
      </c>
      <c r="CA24" s="3">
        <v>2320</v>
      </c>
      <c r="CB24">
        <v>0.879</v>
      </c>
      <c r="CC24">
        <v>0.812</v>
      </c>
      <c r="CD24">
        <v>0.929</v>
      </c>
      <c r="CE24">
        <v>0.867</v>
      </c>
      <c r="CF24" s="19">
        <f t="shared" si="58"/>
        <v>0.842353027183481</v>
      </c>
      <c r="CG24" s="19">
        <f t="shared" si="59"/>
        <v>0.157646972816519</v>
      </c>
      <c r="CH24" s="19">
        <f t="shared" si="60"/>
        <v>0.929</v>
      </c>
      <c r="CI24" s="19">
        <f t="shared" si="61"/>
        <v>0.071</v>
      </c>
    </row>
    <row r="25" customFormat="1" ht="15.6" spans="1:87">
      <c r="A25" s="2" t="s">
        <v>74</v>
      </c>
      <c r="B25" s="3">
        <v>992</v>
      </c>
      <c r="C25" s="5" t="s">
        <v>75</v>
      </c>
      <c r="D25" s="5" t="s">
        <v>22</v>
      </c>
      <c r="E25" s="5" t="s">
        <v>76</v>
      </c>
      <c r="F25" s="5" t="s">
        <v>49</v>
      </c>
      <c r="G25" s="5" t="s">
        <v>25</v>
      </c>
      <c r="H25" s="5" t="s">
        <v>76</v>
      </c>
      <c r="I25" s="5" t="s">
        <v>22</v>
      </c>
      <c r="J25" s="14">
        <v>0.043</v>
      </c>
      <c r="L25" s="2" t="s">
        <v>74</v>
      </c>
      <c r="M25" s="3">
        <v>992</v>
      </c>
      <c r="N25" s="12">
        <v>0.83168</v>
      </c>
      <c r="O25" s="13">
        <v>0.860215</v>
      </c>
      <c r="P25" s="13">
        <v>0.79208</v>
      </c>
      <c r="Q25" s="13">
        <f t="shared" si="34"/>
        <v>0.82474267270675</v>
      </c>
      <c r="R25" s="19">
        <f t="shared" si="35"/>
        <v>0.871281633391023</v>
      </c>
      <c r="S25" s="19">
        <f t="shared" si="36"/>
        <v>0.128718366608977</v>
      </c>
      <c r="T25" s="19">
        <f t="shared" si="37"/>
        <v>0.79208</v>
      </c>
      <c r="U25" s="19">
        <f t="shared" si="38"/>
        <v>0.20792</v>
      </c>
      <c r="W25" s="2" t="s">
        <v>74</v>
      </c>
      <c r="X25" s="3">
        <v>992</v>
      </c>
      <c r="Y25" s="12">
        <v>0.93069</v>
      </c>
      <c r="Z25" s="13">
        <v>0.9223</v>
      </c>
      <c r="AA25" s="13">
        <v>0.9405</v>
      </c>
      <c r="AB25" s="13">
        <f t="shared" si="39"/>
        <v>0.931311090831007</v>
      </c>
      <c r="AC25" s="19">
        <f t="shared" si="40"/>
        <v>0.920896006630549</v>
      </c>
      <c r="AD25" s="19">
        <f t="shared" si="41"/>
        <v>0.0791039933694514</v>
      </c>
      <c r="AE25" s="19">
        <f t="shared" si="42"/>
        <v>0.9405</v>
      </c>
      <c r="AF25" s="19">
        <f t="shared" si="43"/>
        <v>0.0595</v>
      </c>
      <c r="AH25" s="2" t="s">
        <v>74</v>
      </c>
      <c r="AI25" s="3">
        <v>992</v>
      </c>
      <c r="AJ25" s="13">
        <v>0.9</v>
      </c>
      <c r="AK25" s="2">
        <v>0.88</v>
      </c>
      <c r="AL25" s="2">
        <v>0.95</v>
      </c>
      <c r="AM25" s="2">
        <v>0.91</v>
      </c>
      <c r="AN25" s="13">
        <f t="shared" si="44"/>
        <v>0.837142857142858</v>
      </c>
      <c r="AO25" s="13">
        <f t="shared" si="45"/>
        <v>0.162857142857142</v>
      </c>
      <c r="AP25" s="13">
        <f t="shared" si="46"/>
        <v>0.95</v>
      </c>
      <c r="AQ25" s="19">
        <f t="shared" si="47"/>
        <v>0.05</v>
      </c>
      <c r="AS25" s="2" t="s">
        <v>74</v>
      </c>
      <c r="AT25" s="22">
        <v>992</v>
      </c>
      <c r="AU25" s="13">
        <v>0.5</v>
      </c>
      <c r="AV25" s="13">
        <v>1</v>
      </c>
      <c r="AW25" s="13">
        <v>0.02</v>
      </c>
      <c r="AX25" s="13">
        <f t="shared" si="48"/>
        <v>0.0392156862745098</v>
      </c>
      <c r="AY25" s="13">
        <f t="shared" si="49"/>
        <v>1</v>
      </c>
      <c r="AZ25" s="13">
        <f t="shared" si="50"/>
        <v>0</v>
      </c>
      <c r="BA25" s="13">
        <f t="shared" si="51"/>
        <v>0.02</v>
      </c>
      <c r="BB25" s="13">
        <f t="shared" si="52"/>
        <v>0.98</v>
      </c>
      <c r="BD25" s="2" t="s">
        <v>74</v>
      </c>
      <c r="BE25" s="22">
        <v>992</v>
      </c>
      <c r="BF25" s="13">
        <v>0.5</v>
      </c>
      <c r="BG25" s="13">
        <v>1</v>
      </c>
      <c r="BH25" s="13">
        <v>0.02</v>
      </c>
      <c r="BI25" s="13">
        <f t="shared" si="53"/>
        <v>0.0392156862745098</v>
      </c>
      <c r="BJ25" s="13">
        <f t="shared" si="54"/>
        <v>1</v>
      </c>
      <c r="BK25" s="13">
        <f t="shared" si="55"/>
        <v>0</v>
      </c>
      <c r="BL25" s="13">
        <f t="shared" si="56"/>
        <v>0.02</v>
      </c>
      <c r="BM25" s="13">
        <f t="shared" si="57"/>
        <v>0.98</v>
      </c>
      <c r="BO25" s="2" t="s">
        <v>74</v>
      </c>
      <c r="BP25" s="22">
        <v>992</v>
      </c>
      <c r="BQ25" s="2">
        <v>0.806</v>
      </c>
      <c r="BR25" s="2">
        <v>0.722</v>
      </c>
      <c r="BS25" s="2">
        <v>0.867</v>
      </c>
      <c r="BT25" s="2">
        <v>0.788</v>
      </c>
      <c r="BU25" s="13">
        <f>(BQ25*(BR25+BS25-BR25*BS25)-BR25*BS25)/(BS25-2*BR25*BS25+BQ25*BR25)</f>
        <v>0.762625167526297</v>
      </c>
      <c r="BV25" s="13">
        <f>1-BU25</f>
        <v>0.237374832473703</v>
      </c>
      <c r="BW25" s="13">
        <f>BS25</f>
        <v>0.867</v>
      </c>
      <c r="BX25" s="13">
        <f>1-BW25</f>
        <v>0.133</v>
      </c>
      <c r="BZ25" s="2" t="s">
        <v>74</v>
      </c>
      <c r="CA25" s="3">
        <v>992</v>
      </c>
      <c r="CB25">
        <v>0.636</v>
      </c>
      <c r="CC25">
        <v>0.625</v>
      </c>
      <c r="CD25">
        <v>0.625</v>
      </c>
      <c r="CE25">
        <v>0.625</v>
      </c>
      <c r="CF25" s="19">
        <f t="shared" si="58"/>
        <v>0.646373056994819</v>
      </c>
      <c r="CG25" s="19">
        <f t="shared" si="59"/>
        <v>0.353626943005181</v>
      </c>
      <c r="CH25" s="19">
        <f t="shared" si="60"/>
        <v>0.625</v>
      </c>
      <c r="CI25" s="19">
        <f t="shared" si="61"/>
        <v>0.375</v>
      </c>
    </row>
    <row r="26" customFormat="1" ht="15.6" spans="1:87">
      <c r="A26" s="2" t="s">
        <v>77</v>
      </c>
      <c r="B26" s="3">
        <v>121</v>
      </c>
      <c r="C26" s="5" t="s">
        <v>22</v>
      </c>
      <c r="D26" s="5">
        <v>1</v>
      </c>
      <c r="E26" s="5">
        <v>1</v>
      </c>
      <c r="F26" s="5">
        <v>1</v>
      </c>
      <c r="G26" s="5">
        <v>0</v>
      </c>
      <c r="H26" s="5" t="s">
        <v>22</v>
      </c>
      <c r="I26" s="5">
        <v>1</v>
      </c>
      <c r="J26" s="14">
        <v>0</v>
      </c>
      <c r="L26" s="2" t="s">
        <v>77</v>
      </c>
      <c r="M26" s="3">
        <v>1210</v>
      </c>
      <c r="N26" s="12">
        <v>0.5454</v>
      </c>
      <c r="O26" s="13">
        <v>0.5</v>
      </c>
      <c r="P26" s="13">
        <v>1</v>
      </c>
      <c r="Q26" s="13">
        <f t="shared" si="34"/>
        <v>0.666666666666667</v>
      </c>
      <c r="R26" s="19">
        <f t="shared" si="35"/>
        <v>0.166483314998166</v>
      </c>
      <c r="S26" s="19">
        <f t="shared" si="36"/>
        <v>0.833516685001834</v>
      </c>
      <c r="T26" s="19">
        <f t="shared" si="37"/>
        <v>1</v>
      </c>
      <c r="U26" s="19">
        <f t="shared" si="38"/>
        <v>0</v>
      </c>
      <c r="W26" s="2" t="s">
        <v>77</v>
      </c>
      <c r="X26" s="3">
        <v>1210</v>
      </c>
      <c r="Y26" s="12">
        <v>0.5054</v>
      </c>
      <c r="Z26" s="13">
        <v>0.5</v>
      </c>
      <c r="AA26" s="13">
        <v>1</v>
      </c>
      <c r="AB26" s="13">
        <f t="shared" si="39"/>
        <v>0.666666666666667</v>
      </c>
      <c r="AC26" s="19">
        <f t="shared" si="40"/>
        <v>0.0213692125049464</v>
      </c>
      <c r="AD26" s="19">
        <f t="shared" si="41"/>
        <v>0.978630787495054</v>
      </c>
      <c r="AE26" s="19">
        <f t="shared" si="42"/>
        <v>1</v>
      </c>
      <c r="AF26" s="19">
        <f t="shared" si="43"/>
        <v>0</v>
      </c>
      <c r="AH26" s="2" t="s">
        <v>77</v>
      </c>
      <c r="AI26" s="3">
        <v>1210</v>
      </c>
      <c r="AJ26" s="13">
        <v>0.88</v>
      </c>
      <c r="AK26" s="2">
        <v>0.86</v>
      </c>
      <c r="AL26" s="2">
        <v>1</v>
      </c>
      <c r="AM26" s="2">
        <v>0.92</v>
      </c>
      <c r="AN26" s="13">
        <f t="shared" si="44"/>
        <v>0.543478260869562</v>
      </c>
      <c r="AO26" s="13">
        <f t="shared" si="45"/>
        <v>0.456521739130438</v>
      </c>
      <c r="AP26" s="13">
        <f t="shared" si="46"/>
        <v>1</v>
      </c>
      <c r="AQ26" s="19">
        <f t="shared" si="47"/>
        <v>0</v>
      </c>
      <c r="AS26" s="2" t="s">
        <v>77</v>
      </c>
      <c r="AT26" s="22">
        <v>121</v>
      </c>
      <c r="AU26" s="13">
        <v>0.5</v>
      </c>
      <c r="AV26" s="13">
        <v>1</v>
      </c>
      <c r="AW26" s="13">
        <v>0.02</v>
      </c>
      <c r="AX26" s="13">
        <f t="shared" si="48"/>
        <v>0.0392156862745098</v>
      </c>
      <c r="AY26" s="13">
        <f t="shared" si="49"/>
        <v>1</v>
      </c>
      <c r="AZ26" s="13">
        <f t="shared" si="50"/>
        <v>0</v>
      </c>
      <c r="BA26" s="13">
        <f t="shared" si="51"/>
        <v>0.02</v>
      </c>
      <c r="BB26" s="13">
        <f t="shared" si="52"/>
        <v>0.98</v>
      </c>
      <c r="BD26" s="2" t="s">
        <v>77</v>
      </c>
      <c r="BE26" s="22">
        <v>121</v>
      </c>
      <c r="BF26" s="13">
        <v>0.5</v>
      </c>
      <c r="BG26" s="13">
        <v>1</v>
      </c>
      <c r="BH26" s="13">
        <v>0.02</v>
      </c>
      <c r="BI26" s="13">
        <f t="shared" si="53"/>
        <v>0.0392156862745098</v>
      </c>
      <c r="BJ26" s="13">
        <f t="shared" si="54"/>
        <v>1</v>
      </c>
      <c r="BK26" s="13">
        <f t="shared" si="55"/>
        <v>0</v>
      </c>
      <c r="BL26" s="13">
        <f t="shared" si="56"/>
        <v>0.02</v>
      </c>
      <c r="BM26" s="13">
        <f t="shared" si="57"/>
        <v>0.98</v>
      </c>
      <c r="BO26" s="2" t="s">
        <v>77</v>
      </c>
      <c r="BP26" s="22">
        <v>121</v>
      </c>
      <c r="BQ26" s="5" t="s">
        <v>67</v>
      </c>
      <c r="BR26" s="5" t="s">
        <v>78</v>
      </c>
      <c r="BS26" s="5" t="s">
        <v>22</v>
      </c>
      <c r="BT26" s="5" t="s">
        <v>79</v>
      </c>
      <c r="BU26" s="5"/>
      <c r="BV26" s="5"/>
      <c r="BW26" s="5"/>
      <c r="BX26" s="14"/>
      <c r="BZ26" s="2" t="s">
        <v>77</v>
      </c>
      <c r="CA26" s="3">
        <v>121</v>
      </c>
      <c r="CB26">
        <v>0.9</v>
      </c>
      <c r="CC26">
        <v>0.833</v>
      </c>
      <c r="CD26">
        <v>1</v>
      </c>
      <c r="CE26">
        <v>0.909</v>
      </c>
      <c r="CF26" s="19">
        <f t="shared" si="58"/>
        <v>0.800477897252091</v>
      </c>
      <c r="CG26" s="19">
        <f t="shared" si="59"/>
        <v>0.199522102747909</v>
      </c>
      <c r="CH26" s="19">
        <f t="shared" si="60"/>
        <v>1</v>
      </c>
      <c r="CI26" s="19">
        <f t="shared" si="61"/>
        <v>0</v>
      </c>
    </row>
    <row r="27" customFormat="1" ht="15.6" spans="1:87">
      <c r="A27" s="2" t="s">
        <v>80</v>
      </c>
      <c r="B27" s="3">
        <v>8518</v>
      </c>
      <c r="C27" s="5">
        <v>0.941</v>
      </c>
      <c r="D27" s="5">
        <v>1</v>
      </c>
      <c r="E27" s="5">
        <v>0.9</v>
      </c>
      <c r="F27" s="5">
        <v>0.947</v>
      </c>
      <c r="G27" s="5">
        <v>0</v>
      </c>
      <c r="H27" s="5">
        <v>0.9</v>
      </c>
      <c r="I27" s="5">
        <v>1</v>
      </c>
      <c r="J27" s="5">
        <v>0.1</v>
      </c>
      <c r="L27" s="2" t="s">
        <v>80</v>
      </c>
      <c r="M27" s="3">
        <v>8518</v>
      </c>
      <c r="N27" s="12">
        <v>0.4445</v>
      </c>
      <c r="O27" s="13">
        <v>0.5</v>
      </c>
      <c r="P27" s="13">
        <v>0.4</v>
      </c>
      <c r="Q27" s="13">
        <f t="shared" si="34"/>
        <v>0.444444444444444</v>
      </c>
      <c r="R27" s="19">
        <f t="shared" si="35"/>
        <v>0.500112485939258</v>
      </c>
      <c r="S27" s="19">
        <f t="shared" si="36"/>
        <v>0.499887514060742</v>
      </c>
      <c r="T27" s="19">
        <f t="shared" si="37"/>
        <v>0.4</v>
      </c>
      <c r="U27" s="19">
        <f t="shared" si="38"/>
        <v>0.6</v>
      </c>
      <c r="W27" s="2" t="s">
        <v>80</v>
      </c>
      <c r="X27" s="3">
        <v>8518</v>
      </c>
      <c r="Y27" s="12">
        <v>0.5556</v>
      </c>
      <c r="Z27" s="13">
        <v>0.5714</v>
      </c>
      <c r="AA27" s="13">
        <v>0.8</v>
      </c>
      <c r="AB27" s="13">
        <f t="shared" si="39"/>
        <v>0.666647221817121</v>
      </c>
      <c r="AC27" s="19">
        <f t="shared" si="40"/>
        <v>0.250228844346873</v>
      </c>
      <c r="AD27" s="19">
        <f t="shared" si="41"/>
        <v>0.749771155653127</v>
      </c>
      <c r="AE27" s="19">
        <f t="shared" si="42"/>
        <v>0.8</v>
      </c>
      <c r="AF27" s="19">
        <f t="shared" si="43"/>
        <v>0.2</v>
      </c>
      <c r="AH27" s="2" t="s">
        <v>80</v>
      </c>
      <c r="AI27" s="3">
        <v>8518</v>
      </c>
      <c r="AJ27" s="13">
        <v>0.85</v>
      </c>
      <c r="AK27" s="21">
        <v>0.86</v>
      </c>
      <c r="AL27" s="21">
        <v>0.95</v>
      </c>
      <c r="AM27" s="2">
        <v>0.92</v>
      </c>
      <c r="AN27" s="13">
        <f t="shared" si="44"/>
        <v>0.575531914893619</v>
      </c>
      <c r="AO27" s="13">
        <f t="shared" si="45"/>
        <v>0.424468085106381</v>
      </c>
      <c r="AP27" s="13">
        <f t="shared" si="46"/>
        <v>0.95</v>
      </c>
      <c r="AQ27" s="19">
        <f t="shared" si="47"/>
        <v>0.05</v>
      </c>
      <c r="AS27" s="2" t="s">
        <v>80</v>
      </c>
      <c r="AT27" s="22">
        <v>8518</v>
      </c>
      <c r="AU27" s="13">
        <v>0.5</v>
      </c>
      <c r="AV27" s="13">
        <v>1</v>
      </c>
      <c r="AW27" s="13">
        <v>0.02</v>
      </c>
      <c r="AX27" s="13">
        <f t="shared" si="48"/>
        <v>0.0392156862745098</v>
      </c>
      <c r="AY27" s="13">
        <f t="shared" si="49"/>
        <v>1</v>
      </c>
      <c r="AZ27" s="13">
        <f t="shared" si="50"/>
        <v>0</v>
      </c>
      <c r="BA27" s="13">
        <f t="shared" si="51"/>
        <v>0.02</v>
      </c>
      <c r="BB27" s="13">
        <f t="shared" si="52"/>
        <v>0.98</v>
      </c>
      <c r="BD27" s="2" t="s">
        <v>80</v>
      </c>
      <c r="BE27" s="22">
        <v>8518</v>
      </c>
      <c r="BF27" s="13">
        <v>0.5</v>
      </c>
      <c r="BG27" s="13">
        <v>1</v>
      </c>
      <c r="BH27" s="13">
        <v>0.02</v>
      </c>
      <c r="BI27" s="13">
        <f t="shared" si="53"/>
        <v>0.0392156862745098</v>
      </c>
      <c r="BJ27" s="13">
        <f t="shared" si="54"/>
        <v>1</v>
      </c>
      <c r="BK27" s="13">
        <f t="shared" si="55"/>
        <v>0</v>
      </c>
      <c r="BL27" s="13">
        <f t="shared" si="56"/>
        <v>0.02</v>
      </c>
      <c r="BM27" s="13">
        <f t="shared" si="57"/>
        <v>0.98</v>
      </c>
      <c r="BO27" s="2" t="s">
        <v>80</v>
      </c>
      <c r="BP27" s="22">
        <v>8518</v>
      </c>
      <c r="BQ27" s="2">
        <v>0.9</v>
      </c>
      <c r="BR27" s="2">
        <v>0.923</v>
      </c>
      <c r="BS27" s="2">
        <v>0.923</v>
      </c>
      <c r="BT27" s="2">
        <v>0.923</v>
      </c>
      <c r="BU27" s="13">
        <f t="shared" ref="BU27:BU32" si="62">(BQ27*(BR27+BS27-BR27*BS27)-BR27*BS27)/(BS27-2*BR27*BS27+BQ27*BR27)</f>
        <v>0.857407407407407</v>
      </c>
      <c r="BV27" s="13">
        <f t="shared" ref="BV27:BV32" si="63">1-BU27</f>
        <v>0.142592592592593</v>
      </c>
      <c r="BW27" s="13">
        <f t="shared" ref="BW27:BW32" si="64">BS27</f>
        <v>0.923</v>
      </c>
      <c r="BX27" s="13">
        <f t="shared" ref="BX27:BX32" si="65">1-BW27</f>
        <v>0.077</v>
      </c>
      <c r="BZ27" s="2" t="s">
        <v>80</v>
      </c>
      <c r="CA27" s="3">
        <v>8518</v>
      </c>
      <c r="CB27">
        <v>0.889</v>
      </c>
      <c r="CC27">
        <v>0.909</v>
      </c>
      <c r="CD27">
        <v>0.909</v>
      </c>
      <c r="CE27">
        <v>0.909</v>
      </c>
      <c r="CF27" s="19">
        <f t="shared" si="58"/>
        <v>0.857732394366197</v>
      </c>
      <c r="CG27" s="19">
        <f t="shared" si="59"/>
        <v>0.142267605633803</v>
      </c>
      <c r="CH27" s="19">
        <f t="shared" si="60"/>
        <v>0.909</v>
      </c>
      <c r="CI27" s="19">
        <f t="shared" si="61"/>
        <v>0.091</v>
      </c>
    </row>
    <row r="28" customFormat="1" ht="15.6" spans="1:87">
      <c r="A28" s="4" t="s">
        <v>81</v>
      </c>
      <c r="B28" s="3">
        <v>2000</v>
      </c>
      <c r="C28" s="5">
        <v>0.93</v>
      </c>
      <c r="D28" s="5">
        <v>0.953</v>
      </c>
      <c r="E28" s="5">
        <v>0.911</v>
      </c>
      <c r="F28" s="5">
        <v>0.932</v>
      </c>
      <c r="G28" s="5">
        <v>0.105</v>
      </c>
      <c r="H28" s="5">
        <v>0.911</v>
      </c>
      <c r="I28" s="5">
        <v>0.895</v>
      </c>
      <c r="J28" s="5">
        <v>0.089</v>
      </c>
      <c r="L28" s="2" t="s">
        <v>81</v>
      </c>
      <c r="M28" s="3">
        <v>2000</v>
      </c>
      <c r="N28" s="17">
        <v>0.7491</v>
      </c>
      <c r="O28" s="18">
        <v>0.8013</v>
      </c>
      <c r="P28" s="18">
        <v>0.7813</v>
      </c>
      <c r="Q28" s="18">
        <f t="shared" si="34"/>
        <v>0.791173625679262</v>
      </c>
      <c r="R28" s="19">
        <f t="shared" si="35"/>
        <v>0.699087916066174</v>
      </c>
      <c r="S28" s="19">
        <f t="shared" si="36"/>
        <v>0.300912083933826</v>
      </c>
      <c r="T28" s="19">
        <f t="shared" si="37"/>
        <v>0.7813</v>
      </c>
      <c r="U28" s="19">
        <f t="shared" si="38"/>
        <v>0.2187</v>
      </c>
      <c r="W28" s="2" t="s">
        <v>81</v>
      </c>
      <c r="X28" s="3">
        <v>2000</v>
      </c>
      <c r="Y28" s="17">
        <v>0.79</v>
      </c>
      <c r="Z28" s="18">
        <v>0.81</v>
      </c>
      <c r="AA28" s="18">
        <v>0.85</v>
      </c>
      <c r="AB28" s="18">
        <f t="shared" si="39"/>
        <v>0.829518072289157</v>
      </c>
      <c r="AC28" s="19">
        <f t="shared" si="40"/>
        <v>0.69960141718335</v>
      </c>
      <c r="AD28" s="19">
        <f t="shared" si="41"/>
        <v>0.30039858281665</v>
      </c>
      <c r="AE28" s="19">
        <f t="shared" si="42"/>
        <v>0.85</v>
      </c>
      <c r="AF28" s="19">
        <f t="shared" si="43"/>
        <v>0.15</v>
      </c>
      <c r="AH28" s="2" t="s">
        <v>81</v>
      </c>
      <c r="AI28" s="3">
        <v>2000</v>
      </c>
      <c r="AJ28">
        <v>0.755</v>
      </c>
      <c r="AK28">
        <v>0.686</v>
      </c>
      <c r="AL28">
        <v>0.938</v>
      </c>
      <c r="AM28">
        <v>0.79</v>
      </c>
      <c r="AN28" s="13">
        <f t="shared" si="44"/>
        <v>0.573000579902246</v>
      </c>
      <c r="AO28" s="13">
        <f t="shared" si="45"/>
        <v>0.426999420097754</v>
      </c>
      <c r="AP28" s="13">
        <f t="shared" si="46"/>
        <v>0.938</v>
      </c>
      <c r="AQ28" s="19">
        <f t="shared" si="47"/>
        <v>0.0620000000000001</v>
      </c>
      <c r="AS28" s="2" t="s">
        <v>81</v>
      </c>
      <c r="AT28" s="22">
        <v>2000</v>
      </c>
      <c r="AU28" s="13">
        <v>0.5</v>
      </c>
      <c r="AV28" s="13">
        <v>1</v>
      </c>
      <c r="AW28" s="13">
        <v>0.02</v>
      </c>
      <c r="AX28" s="13">
        <f t="shared" si="48"/>
        <v>0.0392156862745098</v>
      </c>
      <c r="AY28" s="13">
        <f t="shared" si="49"/>
        <v>1</v>
      </c>
      <c r="AZ28" s="13">
        <f t="shared" si="50"/>
        <v>0</v>
      </c>
      <c r="BA28" s="13">
        <f t="shared" si="51"/>
        <v>0.02</v>
      </c>
      <c r="BB28" s="13">
        <f t="shared" si="52"/>
        <v>0.98</v>
      </c>
      <c r="BD28" s="2" t="s">
        <v>81</v>
      </c>
      <c r="BE28" s="22">
        <v>2000</v>
      </c>
      <c r="BF28" s="13">
        <v>0.5</v>
      </c>
      <c r="BG28" s="13">
        <v>1</v>
      </c>
      <c r="BH28" s="13">
        <v>0.02</v>
      </c>
      <c r="BI28" s="13">
        <f t="shared" si="53"/>
        <v>0.0392156862745098</v>
      </c>
      <c r="BJ28" s="13">
        <f t="shared" si="54"/>
        <v>1</v>
      </c>
      <c r="BK28" s="13">
        <f t="shared" si="55"/>
        <v>0</v>
      </c>
      <c r="BL28" s="13">
        <f t="shared" si="56"/>
        <v>0.02</v>
      </c>
      <c r="BM28" s="13">
        <f t="shared" si="57"/>
        <v>0.98</v>
      </c>
      <c r="BO28" s="2" t="s">
        <v>81</v>
      </c>
      <c r="BP28" s="22">
        <v>2000</v>
      </c>
      <c r="BQ28" s="2">
        <v>0.909</v>
      </c>
      <c r="BR28" s="2">
        <v>0.957</v>
      </c>
      <c r="BS28" s="2">
        <v>0.88</v>
      </c>
      <c r="BT28" s="2">
        <v>0.917</v>
      </c>
      <c r="BU28" s="13">
        <f t="shared" si="62"/>
        <v>0.947502934764379</v>
      </c>
      <c r="BV28" s="13">
        <f t="shared" si="63"/>
        <v>0.0524970652356208</v>
      </c>
      <c r="BW28" s="13">
        <f t="shared" si="64"/>
        <v>0.88</v>
      </c>
      <c r="BX28" s="13">
        <f t="shared" si="65"/>
        <v>0.12</v>
      </c>
      <c r="BZ28" s="2" t="s">
        <v>81</v>
      </c>
      <c r="CA28" s="3">
        <v>2000</v>
      </c>
      <c r="CB28">
        <v>0.925</v>
      </c>
      <c r="CC28">
        <v>0.905</v>
      </c>
      <c r="CD28">
        <v>0.95</v>
      </c>
      <c r="CE28">
        <v>0.927</v>
      </c>
      <c r="CF28" s="19">
        <f t="shared" si="58"/>
        <v>0.899907578558224</v>
      </c>
      <c r="CG28" s="19">
        <f t="shared" si="59"/>
        <v>0.100092421441776</v>
      </c>
      <c r="CH28" s="19">
        <f t="shared" si="60"/>
        <v>0.95</v>
      </c>
      <c r="CI28" s="19">
        <f t="shared" si="61"/>
        <v>0.05</v>
      </c>
    </row>
    <row r="29" customFormat="1" ht="15.6" spans="1:87">
      <c r="A29" s="2" t="s">
        <v>82</v>
      </c>
      <c r="B29" s="3">
        <v>954</v>
      </c>
      <c r="C29" s="5">
        <v>0.958</v>
      </c>
      <c r="D29" s="5">
        <v>0.944</v>
      </c>
      <c r="E29" s="5">
        <v>0.981</v>
      </c>
      <c r="F29" s="5">
        <v>0.962</v>
      </c>
      <c r="G29" s="5">
        <v>0.07</v>
      </c>
      <c r="H29" s="5">
        <v>0.981</v>
      </c>
      <c r="I29" s="5">
        <v>0.93</v>
      </c>
      <c r="J29" s="5">
        <v>0.019</v>
      </c>
      <c r="L29" s="2" t="s">
        <v>82</v>
      </c>
      <c r="M29" s="3">
        <v>954</v>
      </c>
      <c r="N29" s="12">
        <v>0.88</v>
      </c>
      <c r="O29" s="13">
        <v>0.94</v>
      </c>
      <c r="P29" s="13">
        <v>0.914</v>
      </c>
      <c r="Q29" s="13">
        <f t="shared" si="34"/>
        <v>0.926817691477886</v>
      </c>
      <c r="R29" s="19">
        <f t="shared" si="35"/>
        <v>0.712377622377628</v>
      </c>
      <c r="S29" s="19">
        <f t="shared" si="36"/>
        <v>0.287622377622372</v>
      </c>
      <c r="T29" s="19">
        <f t="shared" si="37"/>
        <v>0.914</v>
      </c>
      <c r="U29" s="19">
        <f t="shared" si="38"/>
        <v>0.086</v>
      </c>
      <c r="W29" s="2" t="s">
        <v>82</v>
      </c>
      <c r="X29" s="3">
        <v>954</v>
      </c>
      <c r="Y29" s="12">
        <v>0.948</v>
      </c>
      <c r="Z29" s="13">
        <v>0.93</v>
      </c>
      <c r="AA29" s="13">
        <v>0.97</v>
      </c>
      <c r="AB29" s="13">
        <f t="shared" si="39"/>
        <v>0.949578947368421</v>
      </c>
      <c r="AC29" s="19">
        <f t="shared" si="40"/>
        <v>0.925573355817874</v>
      </c>
      <c r="AD29" s="19">
        <f t="shared" si="41"/>
        <v>0.0744266441821261</v>
      </c>
      <c r="AE29" s="19">
        <f t="shared" si="42"/>
        <v>0.97</v>
      </c>
      <c r="AF29" s="19">
        <f t="shared" si="43"/>
        <v>0.03</v>
      </c>
      <c r="AH29" s="2" t="s">
        <v>82</v>
      </c>
      <c r="AI29" s="3">
        <v>954</v>
      </c>
      <c r="AJ29">
        <v>0.8833</v>
      </c>
      <c r="AK29">
        <v>0.9423</v>
      </c>
      <c r="AL29">
        <v>0.8166</v>
      </c>
      <c r="AM29">
        <v>0.8749</v>
      </c>
      <c r="AN29" s="13">
        <f t="shared" si="44"/>
        <v>0.949998289576095</v>
      </c>
      <c r="AO29" s="13">
        <f t="shared" si="45"/>
        <v>0.0500017104239051</v>
      </c>
      <c r="AP29" s="13">
        <f t="shared" si="46"/>
        <v>0.8166</v>
      </c>
      <c r="AQ29" s="19">
        <f t="shared" si="47"/>
        <v>0.1834</v>
      </c>
      <c r="AS29" s="2" t="s">
        <v>82</v>
      </c>
      <c r="AT29" s="22">
        <v>954</v>
      </c>
      <c r="AU29" s="13">
        <v>0.5</v>
      </c>
      <c r="AV29" s="13">
        <v>1</v>
      </c>
      <c r="AW29" s="13">
        <v>0.02</v>
      </c>
      <c r="AX29" s="13">
        <f t="shared" si="48"/>
        <v>0.0392156862745098</v>
      </c>
      <c r="AY29" s="13">
        <f t="shared" si="49"/>
        <v>1</v>
      </c>
      <c r="AZ29" s="13">
        <f t="shared" si="50"/>
        <v>0</v>
      </c>
      <c r="BA29" s="13">
        <f t="shared" si="51"/>
        <v>0.02</v>
      </c>
      <c r="BB29" s="13">
        <f t="shared" si="52"/>
        <v>0.98</v>
      </c>
      <c r="BD29" s="2" t="s">
        <v>82</v>
      </c>
      <c r="BE29" s="22">
        <v>954</v>
      </c>
      <c r="BF29" s="13">
        <v>0.5</v>
      </c>
      <c r="BG29" s="13">
        <v>1</v>
      </c>
      <c r="BH29" s="13">
        <v>0.02</v>
      </c>
      <c r="BI29" s="13">
        <f t="shared" si="53"/>
        <v>0.0392156862745098</v>
      </c>
      <c r="BJ29" s="13">
        <f t="shared" si="54"/>
        <v>1</v>
      </c>
      <c r="BK29" s="13">
        <f t="shared" si="55"/>
        <v>0</v>
      </c>
      <c r="BL29" s="13">
        <f t="shared" si="56"/>
        <v>0.02</v>
      </c>
      <c r="BM29" s="13">
        <f t="shared" si="57"/>
        <v>0.98</v>
      </c>
      <c r="BO29" s="2" t="s">
        <v>82</v>
      </c>
      <c r="BP29" s="22">
        <v>954</v>
      </c>
      <c r="BQ29" s="2">
        <v>0.938</v>
      </c>
      <c r="BR29" s="2">
        <v>0.923</v>
      </c>
      <c r="BS29" s="2">
        <v>0.923</v>
      </c>
      <c r="BT29" s="2">
        <v>0.923</v>
      </c>
      <c r="BU29" s="13">
        <f t="shared" si="62"/>
        <v>0.948108695652173</v>
      </c>
      <c r="BV29" s="13">
        <f t="shared" si="63"/>
        <v>0.0518913043478271</v>
      </c>
      <c r="BW29" s="13">
        <f t="shared" si="64"/>
        <v>0.923</v>
      </c>
      <c r="BX29" s="13">
        <f t="shared" si="65"/>
        <v>0.077</v>
      </c>
      <c r="BZ29" s="2" t="s">
        <v>82</v>
      </c>
      <c r="CA29" s="3">
        <v>954</v>
      </c>
      <c r="CB29">
        <v>0.931</v>
      </c>
      <c r="CC29">
        <v>0.917</v>
      </c>
      <c r="CD29">
        <v>0.917</v>
      </c>
      <c r="CE29">
        <v>0.917</v>
      </c>
      <c r="CF29" s="19">
        <f t="shared" si="58"/>
        <v>0.940958762886598</v>
      </c>
      <c r="CG29" s="19">
        <f t="shared" si="59"/>
        <v>0.0590412371134024</v>
      </c>
      <c r="CH29" s="19">
        <f t="shared" si="60"/>
        <v>0.917</v>
      </c>
      <c r="CI29" s="19">
        <f t="shared" si="61"/>
        <v>0.083</v>
      </c>
    </row>
    <row r="30" customFormat="1" ht="15.6" spans="1:87">
      <c r="A30" s="2" t="s">
        <v>83</v>
      </c>
      <c r="B30" s="3">
        <v>1094</v>
      </c>
      <c r="C30" s="3">
        <v>0.922</v>
      </c>
      <c r="D30" s="3">
        <v>0.913</v>
      </c>
      <c r="E30" s="3">
        <v>0.933</v>
      </c>
      <c r="F30" s="3">
        <v>0.923</v>
      </c>
      <c r="G30" s="3">
        <v>0.933</v>
      </c>
      <c r="H30" s="3">
        <v>0.089</v>
      </c>
      <c r="I30" s="3">
        <v>0.911</v>
      </c>
      <c r="J30" s="3">
        <v>0.067</v>
      </c>
      <c r="L30" s="2" t="s">
        <v>83</v>
      </c>
      <c r="M30" s="3">
        <v>1094</v>
      </c>
      <c r="N30" s="11">
        <v>0.642</v>
      </c>
      <c r="O30" s="11">
        <v>0.61</v>
      </c>
      <c r="P30" s="11">
        <v>0.788</v>
      </c>
      <c r="Q30" s="11">
        <v>0.6879</v>
      </c>
      <c r="R30" s="19">
        <f t="shared" si="35"/>
        <v>0.49591972876386</v>
      </c>
      <c r="S30" s="19">
        <f t="shared" si="36"/>
        <v>0.50408027123614</v>
      </c>
      <c r="T30" s="19">
        <f t="shared" si="37"/>
        <v>0.788</v>
      </c>
      <c r="U30" s="19">
        <f t="shared" si="38"/>
        <v>0.212</v>
      </c>
      <c r="W30" s="2" t="s">
        <v>83</v>
      </c>
      <c r="X30" s="3">
        <v>1094</v>
      </c>
      <c r="Y30" s="11">
        <v>0.76</v>
      </c>
      <c r="Z30" s="11">
        <v>0.71</v>
      </c>
      <c r="AA30" s="11">
        <v>0.878</v>
      </c>
      <c r="AB30" s="11">
        <v>0.785</v>
      </c>
      <c r="AC30" s="19">
        <f t="shared" si="40"/>
        <v>0.642303910091314</v>
      </c>
      <c r="AD30" s="19">
        <f t="shared" si="41"/>
        <v>0.357696089908686</v>
      </c>
      <c r="AE30" s="19">
        <f t="shared" si="42"/>
        <v>0.878</v>
      </c>
      <c r="AF30" s="19">
        <f t="shared" si="43"/>
        <v>0.122</v>
      </c>
      <c r="AH30" s="2" t="s">
        <v>83</v>
      </c>
      <c r="AI30" s="3">
        <v>1094</v>
      </c>
      <c r="AJ30" s="20">
        <v>0.91</v>
      </c>
      <c r="AK30" s="20">
        <v>0.86</v>
      </c>
      <c r="AL30" s="20">
        <v>0.96</v>
      </c>
      <c r="AM30" s="20">
        <v>0.91</v>
      </c>
      <c r="AN30" s="13">
        <f t="shared" si="44"/>
        <v>0.867658643326039</v>
      </c>
      <c r="AO30" s="13">
        <f t="shared" si="45"/>
        <v>0.132341356673961</v>
      </c>
      <c r="AP30" s="13">
        <f t="shared" si="46"/>
        <v>0.96</v>
      </c>
      <c r="AQ30" s="19">
        <f t="shared" si="47"/>
        <v>0.04</v>
      </c>
      <c r="AS30" s="2" t="s">
        <v>83</v>
      </c>
      <c r="AT30" s="22">
        <v>1094</v>
      </c>
      <c r="AU30" s="13">
        <v>0.5</v>
      </c>
      <c r="AV30" s="13">
        <v>1</v>
      </c>
      <c r="AW30" s="13">
        <v>0.02</v>
      </c>
      <c r="AX30" s="13">
        <f t="shared" si="48"/>
        <v>0.0392156862745098</v>
      </c>
      <c r="AY30" s="13">
        <f t="shared" si="49"/>
        <v>1</v>
      </c>
      <c r="AZ30" s="13">
        <f t="shared" si="50"/>
        <v>0</v>
      </c>
      <c r="BA30" s="13">
        <f t="shared" si="51"/>
        <v>0.02</v>
      </c>
      <c r="BB30" s="13">
        <f t="shared" si="52"/>
        <v>0.98</v>
      </c>
      <c r="BD30" s="2" t="s">
        <v>83</v>
      </c>
      <c r="BE30" s="22">
        <v>1094</v>
      </c>
      <c r="BF30" s="13">
        <v>0.5</v>
      </c>
      <c r="BG30" s="13">
        <v>1</v>
      </c>
      <c r="BH30" s="13">
        <v>0.02</v>
      </c>
      <c r="BI30" s="13">
        <f t="shared" si="53"/>
        <v>0.0392156862745098</v>
      </c>
      <c r="BJ30" s="13">
        <f t="shared" si="54"/>
        <v>1</v>
      </c>
      <c r="BK30" s="13">
        <f t="shared" si="55"/>
        <v>0</v>
      </c>
      <c r="BL30" s="13">
        <f t="shared" si="56"/>
        <v>0.02</v>
      </c>
      <c r="BM30" s="13">
        <f t="shared" si="57"/>
        <v>0.98</v>
      </c>
      <c r="BO30" s="2" t="s">
        <v>83</v>
      </c>
      <c r="BP30" s="22">
        <v>1094</v>
      </c>
      <c r="BQ30" s="20">
        <v>0.87</v>
      </c>
      <c r="BR30" s="20">
        <v>0.836</v>
      </c>
      <c r="BS30" s="20">
        <v>0.92</v>
      </c>
      <c r="BT30" s="20">
        <v>0.876</v>
      </c>
      <c r="BU30" s="13">
        <f t="shared" si="62"/>
        <v>0.8201833516685</v>
      </c>
      <c r="BV30" s="13">
        <f t="shared" si="63"/>
        <v>0.1798166483315</v>
      </c>
      <c r="BW30" s="13">
        <f t="shared" si="64"/>
        <v>0.92</v>
      </c>
      <c r="BX30" s="13">
        <f t="shared" si="65"/>
        <v>0.08</v>
      </c>
      <c r="BZ30" s="2" t="s">
        <v>83</v>
      </c>
      <c r="CA30" s="3">
        <v>1094</v>
      </c>
      <c r="CB30">
        <v>0.853</v>
      </c>
      <c r="CC30">
        <v>0.783</v>
      </c>
      <c r="CD30">
        <v>1</v>
      </c>
      <c r="CE30">
        <v>0.878</v>
      </c>
      <c r="CF30" s="19">
        <f t="shared" si="58"/>
        <v>0.686954729683313</v>
      </c>
      <c r="CG30" s="19">
        <f t="shared" si="59"/>
        <v>0.313045270316687</v>
      </c>
      <c r="CH30" s="19">
        <f t="shared" si="60"/>
        <v>1</v>
      </c>
      <c r="CI30" s="19">
        <f t="shared" si="61"/>
        <v>0</v>
      </c>
    </row>
    <row r="31" customFormat="1" ht="15.6" spans="1:87">
      <c r="A31" s="4" t="s">
        <v>84</v>
      </c>
      <c r="B31" s="3">
        <v>2824</v>
      </c>
      <c r="C31" s="6">
        <v>0.897</v>
      </c>
      <c r="D31" s="6">
        <v>1</v>
      </c>
      <c r="E31" s="6">
        <v>0.892</v>
      </c>
      <c r="F31" s="6">
        <v>0.943</v>
      </c>
      <c r="G31" s="6">
        <v>0</v>
      </c>
      <c r="H31" s="6">
        <v>0.892</v>
      </c>
      <c r="I31" s="6">
        <v>1</v>
      </c>
      <c r="J31" s="6">
        <v>0.108</v>
      </c>
      <c r="L31" s="2" t="s">
        <v>84</v>
      </c>
      <c r="M31" s="3">
        <v>2824</v>
      </c>
      <c r="N31" s="12">
        <v>0.87193</v>
      </c>
      <c r="O31" s="13">
        <v>0.8923</v>
      </c>
      <c r="P31" s="13">
        <v>0.8132</v>
      </c>
      <c r="Q31" s="13">
        <f>2*P31*O31/(O31+P31)</f>
        <v>0.850915696276752</v>
      </c>
      <c r="R31" s="19">
        <f t="shared" si="35"/>
        <v>0.919873794079981</v>
      </c>
      <c r="S31" s="19">
        <f t="shared" si="36"/>
        <v>0.0801262059200187</v>
      </c>
      <c r="T31" s="19">
        <f t="shared" si="37"/>
        <v>0.8132</v>
      </c>
      <c r="U31" s="19">
        <f t="shared" si="38"/>
        <v>0.1868</v>
      </c>
      <c r="W31" s="2" t="s">
        <v>84</v>
      </c>
      <c r="X31" s="3">
        <v>2824</v>
      </c>
      <c r="Y31" s="12">
        <v>0.88</v>
      </c>
      <c r="Z31" s="13">
        <v>0.921</v>
      </c>
      <c r="AA31" s="13">
        <v>0.887</v>
      </c>
      <c r="AB31" s="13">
        <f>2*AA31*Z31/(AA31+Z31)</f>
        <v>0.903680309734513</v>
      </c>
      <c r="AC31" s="19">
        <f t="shared" si="40"/>
        <v>0.867840819790651</v>
      </c>
      <c r="AD31" s="19">
        <f t="shared" si="41"/>
        <v>0.132159180209349</v>
      </c>
      <c r="AE31" s="19">
        <f t="shared" si="42"/>
        <v>0.887</v>
      </c>
      <c r="AF31" s="19">
        <f t="shared" si="43"/>
        <v>0.113</v>
      </c>
      <c r="AH31" s="2" t="s">
        <v>84</v>
      </c>
      <c r="AI31" s="3">
        <v>2824</v>
      </c>
      <c r="AJ31" s="13">
        <v>0.85</v>
      </c>
      <c r="AK31" s="2">
        <v>0.84</v>
      </c>
      <c r="AL31" s="2">
        <v>0.92</v>
      </c>
      <c r="AM31" s="2">
        <v>0.88</v>
      </c>
      <c r="AN31" s="13">
        <f t="shared" si="44"/>
        <v>0.750226244343891</v>
      </c>
      <c r="AO31" s="13">
        <f t="shared" si="45"/>
        <v>0.249773755656109</v>
      </c>
      <c r="AP31" s="13">
        <f t="shared" si="46"/>
        <v>0.92</v>
      </c>
      <c r="AQ31" s="19">
        <f t="shared" si="47"/>
        <v>0.08</v>
      </c>
      <c r="AS31" s="2" t="s">
        <v>84</v>
      </c>
      <c r="AT31" s="22">
        <v>2824</v>
      </c>
      <c r="AU31" s="13">
        <v>0.5</v>
      </c>
      <c r="AV31" s="13">
        <v>1</v>
      </c>
      <c r="AW31" s="13">
        <v>0.02</v>
      </c>
      <c r="AX31" s="13">
        <f t="shared" si="48"/>
        <v>0.0392156862745098</v>
      </c>
      <c r="AY31" s="13">
        <f t="shared" si="49"/>
        <v>1</v>
      </c>
      <c r="AZ31" s="13">
        <f t="shared" si="50"/>
        <v>0</v>
      </c>
      <c r="BA31" s="13">
        <f t="shared" si="51"/>
        <v>0.02</v>
      </c>
      <c r="BB31" s="13">
        <f t="shared" si="52"/>
        <v>0.98</v>
      </c>
      <c r="BD31" s="2" t="s">
        <v>84</v>
      </c>
      <c r="BE31" s="22">
        <v>2824</v>
      </c>
      <c r="BF31" s="13">
        <v>0.5</v>
      </c>
      <c r="BG31" s="13">
        <v>1</v>
      </c>
      <c r="BH31" s="13">
        <v>0.02</v>
      </c>
      <c r="BI31" s="13">
        <f t="shared" si="53"/>
        <v>0.0392156862745098</v>
      </c>
      <c r="BJ31" s="13">
        <f t="shared" si="54"/>
        <v>1</v>
      </c>
      <c r="BK31" s="13">
        <f t="shared" si="55"/>
        <v>0</v>
      </c>
      <c r="BL31" s="13">
        <f t="shared" si="56"/>
        <v>0.02</v>
      </c>
      <c r="BM31" s="13">
        <f t="shared" si="57"/>
        <v>0.98</v>
      </c>
      <c r="BO31" s="2" t="s">
        <v>84</v>
      </c>
      <c r="BP31" s="22">
        <v>2824</v>
      </c>
      <c r="BQ31" s="2">
        <v>0.812</v>
      </c>
      <c r="BR31" s="2">
        <v>0.667</v>
      </c>
      <c r="BS31" s="2">
        <v>1</v>
      </c>
      <c r="BT31" s="2">
        <v>0.8</v>
      </c>
      <c r="BU31" s="13">
        <f t="shared" si="62"/>
        <v>0.698445116664419</v>
      </c>
      <c r="BV31" s="13">
        <f t="shared" si="63"/>
        <v>0.301554883335581</v>
      </c>
      <c r="BW31" s="13">
        <f t="shared" si="64"/>
        <v>1</v>
      </c>
      <c r="BX31" s="13">
        <f t="shared" si="65"/>
        <v>0</v>
      </c>
      <c r="BZ31" s="2" t="s">
        <v>84</v>
      </c>
      <c r="CA31" s="3">
        <v>2824</v>
      </c>
      <c r="CB31">
        <v>0.733</v>
      </c>
      <c r="CC31">
        <v>0.7</v>
      </c>
      <c r="CD31">
        <v>0.875</v>
      </c>
      <c r="CE31">
        <v>0.778</v>
      </c>
      <c r="CF31" s="19">
        <f t="shared" si="58"/>
        <v>0.570278969957081</v>
      </c>
      <c r="CG31" s="19">
        <f t="shared" si="59"/>
        <v>0.429721030042919</v>
      </c>
      <c r="CH31" s="19">
        <f t="shared" si="60"/>
        <v>0.875</v>
      </c>
      <c r="CI31" s="19">
        <f t="shared" si="61"/>
        <v>0.125</v>
      </c>
    </row>
    <row r="32" customFormat="1" ht="15.6" spans="1:87">
      <c r="A32" s="4" t="s">
        <v>85</v>
      </c>
      <c r="B32" s="3">
        <v>5995</v>
      </c>
      <c r="C32" s="3">
        <v>0.864</v>
      </c>
      <c r="D32" s="3">
        <v>0.824</v>
      </c>
      <c r="E32" s="3">
        <v>1</v>
      </c>
      <c r="F32" s="3">
        <v>0.903</v>
      </c>
      <c r="G32" s="3">
        <v>1</v>
      </c>
      <c r="H32" s="3">
        <v>0.375</v>
      </c>
      <c r="I32" s="3">
        <v>0.625</v>
      </c>
      <c r="J32" s="3">
        <v>0</v>
      </c>
      <c r="L32" s="2" t="s">
        <v>85</v>
      </c>
      <c r="M32" s="3">
        <v>5995</v>
      </c>
      <c r="N32" s="11">
        <v>0.7549</v>
      </c>
      <c r="O32" s="11">
        <v>0.6946</v>
      </c>
      <c r="P32" s="11">
        <v>0.91</v>
      </c>
      <c r="Q32" s="11">
        <v>0.7878</v>
      </c>
      <c r="R32" s="19">
        <f t="shared" si="35"/>
        <v>0.599740833230208</v>
      </c>
      <c r="S32" s="19">
        <f t="shared" si="36"/>
        <v>0.400259166769792</v>
      </c>
      <c r="T32" s="19">
        <f t="shared" si="37"/>
        <v>0.91</v>
      </c>
      <c r="U32" s="19">
        <f t="shared" si="38"/>
        <v>0.09</v>
      </c>
      <c r="W32" s="2" t="s">
        <v>85</v>
      </c>
      <c r="X32" s="3">
        <v>5995</v>
      </c>
      <c r="Y32" s="11">
        <v>0.7699</v>
      </c>
      <c r="Z32" s="11">
        <v>0.6906</v>
      </c>
      <c r="AA32" s="11">
        <v>0.978</v>
      </c>
      <c r="AB32" s="11">
        <v>0.8096</v>
      </c>
      <c r="AC32" s="19">
        <f t="shared" si="40"/>
        <v>0.561763692371835</v>
      </c>
      <c r="AD32" s="19">
        <f t="shared" si="41"/>
        <v>0.438236307628165</v>
      </c>
      <c r="AE32" s="19">
        <f t="shared" si="42"/>
        <v>0.978</v>
      </c>
      <c r="AF32" s="19">
        <f t="shared" si="43"/>
        <v>0.022</v>
      </c>
      <c r="AH32" s="2" t="s">
        <v>85</v>
      </c>
      <c r="AI32" s="3">
        <v>5995</v>
      </c>
      <c r="AJ32" s="20">
        <v>0.88</v>
      </c>
      <c r="AK32" s="20">
        <v>0.84</v>
      </c>
      <c r="AL32" s="20">
        <v>0.92</v>
      </c>
      <c r="AM32" s="20">
        <v>0.88</v>
      </c>
      <c r="AN32" s="13">
        <f t="shared" si="44"/>
        <v>0.844507042253521</v>
      </c>
      <c r="AO32" s="13">
        <f t="shared" si="45"/>
        <v>0.155492957746479</v>
      </c>
      <c r="AP32" s="13">
        <f t="shared" si="46"/>
        <v>0.92</v>
      </c>
      <c r="AQ32" s="19">
        <f t="shared" si="47"/>
        <v>0.08</v>
      </c>
      <c r="AS32" s="2" t="s">
        <v>85</v>
      </c>
      <c r="AT32" s="22">
        <v>5995</v>
      </c>
      <c r="AU32" s="13">
        <f>AVERAGE(AU10:AU31)</f>
        <v>0.5</v>
      </c>
      <c r="AV32" s="13">
        <f>AVERAGE(AV10:AV31)</f>
        <v>1</v>
      </c>
      <c r="AW32" s="13">
        <f>AVERAGE(AW10:AW31)</f>
        <v>0.02</v>
      </c>
      <c r="AX32" s="13">
        <f>AVERAGE(AX10:AX31)</f>
        <v>0.0392156862745098</v>
      </c>
      <c r="AY32" s="13">
        <f t="shared" si="49"/>
        <v>1</v>
      </c>
      <c r="AZ32" s="13">
        <f t="shared" si="50"/>
        <v>0</v>
      </c>
      <c r="BA32" s="13">
        <f t="shared" si="51"/>
        <v>0.02</v>
      </c>
      <c r="BB32" s="13">
        <f t="shared" si="52"/>
        <v>0.98</v>
      </c>
      <c r="BD32" s="2" t="s">
        <v>85</v>
      </c>
      <c r="BE32" s="22">
        <v>5995</v>
      </c>
      <c r="BF32" s="13">
        <f>AVERAGE(BF10:BF31)</f>
        <v>0.5</v>
      </c>
      <c r="BG32" s="13">
        <f>AVERAGE(BG10:BG31)</f>
        <v>1</v>
      </c>
      <c r="BH32" s="13">
        <f>AVERAGE(BH10:BH31)</f>
        <v>0.02</v>
      </c>
      <c r="BI32" s="13">
        <f>AVERAGE(BI10:BI31)</f>
        <v>0.0392156862745098</v>
      </c>
      <c r="BJ32" s="13">
        <f t="shared" si="54"/>
        <v>1</v>
      </c>
      <c r="BK32" s="13">
        <f t="shared" si="55"/>
        <v>0</v>
      </c>
      <c r="BL32" s="13">
        <f t="shared" si="56"/>
        <v>0.02</v>
      </c>
      <c r="BM32" s="13">
        <f t="shared" si="57"/>
        <v>0.98</v>
      </c>
      <c r="BO32" s="2" t="s">
        <v>85</v>
      </c>
      <c r="BP32" s="22">
        <v>5995</v>
      </c>
      <c r="BQ32" s="20">
        <v>0.682</v>
      </c>
      <c r="BR32" s="20">
        <v>0.623</v>
      </c>
      <c r="BS32" s="20">
        <v>0.884</v>
      </c>
      <c r="BT32" s="20">
        <v>0.731</v>
      </c>
      <c r="BU32" s="13">
        <f t="shared" si="62"/>
        <v>0.489064689377212</v>
      </c>
      <c r="BV32" s="13">
        <f t="shared" si="63"/>
        <v>0.510935310622788</v>
      </c>
      <c r="BW32" s="13">
        <f t="shared" si="64"/>
        <v>0.884</v>
      </c>
      <c r="BX32" s="13">
        <f t="shared" si="65"/>
        <v>0.116</v>
      </c>
      <c r="BZ32" s="2" t="s">
        <v>85</v>
      </c>
      <c r="CA32" s="3">
        <v>5995</v>
      </c>
      <c r="CB32">
        <v>0.875</v>
      </c>
      <c r="CC32">
        <v>0.769</v>
      </c>
      <c r="CD32">
        <v>1</v>
      </c>
      <c r="CE32">
        <v>0.87</v>
      </c>
      <c r="CF32" s="19">
        <f t="shared" si="58"/>
        <v>0.785912882298424</v>
      </c>
      <c r="CG32" s="19">
        <f t="shared" si="59"/>
        <v>0.214087117701576</v>
      </c>
      <c r="CH32" s="19">
        <f t="shared" si="60"/>
        <v>1</v>
      </c>
      <c r="CI32" s="19">
        <f t="shared" si="61"/>
        <v>0</v>
      </c>
    </row>
    <row r="33" customFormat="1" ht="15.6" spans="1:87">
      <c r="A33" s="9" t="s">
        <v>86</v>
      </c>
      <c r="B33" s="3">
        <v>32</v>
      </c>
      <c r="C33" s="5" t="s">
        <v>22</v>
      </c>
      <c r="D33" s="5">
        <v>1</v>
      </c>
      <c r="E33" s="5">
        <v>1</v>
      </c>
      <c r="F33" s="5">
        <v>1</v>
      </c>
      <c r="G33" s="5">
        <v>0</v>
      </c>
      <c r="H33" s="5" t="s">
        <v>22</v>
      </c>
      <c r="I33" s="5">
        <v>1</v>
      </c>
      <c r="J33" s="14">
        <v>0</v>
      </c>
      <c r="L33" s="9" t="s">
        <v>86</v>
      </c>
      <c r="M33" s="3">
        <v>3827</v>
      </c>
      <c r="N33" s="12">
        <v>0.51832</v>
      </c>
      <c r="O33" s="13">
        <v>0.5</v>
      </c>
      <c r="P33" s="13">
        <v>1</v>
      </c>
      <c r="Q33" s="13">
        <f>2*P33*O33/(O33+P33)</f>
        <v>0.666666666666667</v>
      </c>
      <c r="R33" s="19">
        <f t="shared" si="35"/>
        <v>0.0706899212841488</v>
      </c>
      <c r="S33" s="19">
        <f t="shared" si="36"/>
        <v>0.929310078715851</v>
      </c>
      <c r="T33" s="19">
        <f t="shared" si="37"/>
        <v>1</v>
      </c>
      <c r="U33" s="19">
        <f t="shared" si="38"/>
        <v>0</v>
      </c>
      <c r="W33" s="9" t="s">
        <v>86</v>
      </c>
      <c r="X33" s="3">
        <v>3827</v>
      </c>
      <c r="Y33" s="12">
        <v>0.461</v>
      </c>
      <c r="Z33" s="13">
        <v>0.333</v>
      </c>
      <c r="AA33" s="13">
        <v>0.8</v>
      </c>
      <c r="AB33" s="13">
        <f>2*AA33*Z33/(AA33+Z33)</f>
        <v>0.470255957634598</v>
      </c>
      <c r="AC33" s="19">
        <f t="shared" si="40"/>
        <v>0.316373870072948</v>
      </c>
      <c r="AD33" s="19">
        <f t="shared" si="41"/>
        <v>0.683626129927052</v>
      </c>
      <c r="AE33" s="19">
        <f t="shared" si="42"/>
        <v>0.8</v>
      </c>
      <c r="AF33" s="19">
        <f t="shared" si="43"/>
        <v>0.2</v>
      </c>
      <c r="AH33" s="9" t="s">
        <v>86</v>
      </c>
      <c r="AI33" s="3">
        <v>3827</v>
      </c>
      <c r="AJ33" s="13">
        <v>0.53</v>
      </c>
      <c r="AK33" s="21">
        <v>0.57</v>
      </c>
      <c r="AL33" s="2">
        <v>0.73</v>
      </c>
      <c r="AM33" s="2">
        <v>0.7</v>
      </c>
      <c r="AN33" s="13">
        <f t="shared" si="44"/>
        <v>0.261965982991496</v>
      </c>
      <c r="AO33" s="13">
        <f t="shared" si="45"/>
        <v>0.738034017008504</v>
      </c>
      <c r="AP33" s="13">
        <f t="shared" si="46"/>
        <v>0.73</v>
      </c>
      <c r="AQ33" s="19">
        <f t="shared" si="47"/>
        <v>0.27</v>
      </c>
      <c r="AS33" s="20" t="s">
        <v>86</v>
      </c>
      <c r="AT33" s="22">
        <v>3827</v>
      </c>
      <c r="AU33" s="19">
        <v>0.5</v>
      </c>
      <c r="AV33" s="19">
        <v>1</v>
      </c>
      <c r="AW33" s="19">
        <v>0.02</v>
      </c>
      <c r="AX33" s="19">
        <f>2*AV33*AW33/(AV33+AW33)</f>
        <v>0.0392156862745098</v>
      </c>
      <c r="AY33" s="19">
        <f t="shared" si="49"/>
        <v>1</v>
      </c>
      <c r="AZ33" s="19">
        <f t="shared" si="50"/>
        <v>0</v>
      </c>
      <c r="BA33" s="19">
        <f t="shared" si="51"/>
        <v>0.02</v>
      </c>
      <c r="BB33" s="19">
        <f t="shared" si="52"/>
        <v>0.98</v>
      </c>
      <c r="BD33" s="20" t="s">
        <v>86</v>
      </c>
      <c r="BE33" s="22">
        <v>3827</v>
      </c>
      <c r="BF33" s="19">
        <v>0.5</v>
      </c>
      <c r="BG33" s="19">
        <v>1</v>
      </c>
      <c r="BH33" s="19">
        <v>0.02</v>
      </c>
      <c r="BI33" s="19">
        <f>2*BG33*BH33/(BG33+BH33)</f>
        <v>0.0392156862745098</v>
      </c>
      <c r="BJ33" s="19">
        <f t="shared" si="54"/>
        <v>1</v>
      </c>
      <c r="BK33" s="19">
        <f t="shared" si="55"/>
        <v>0</v>
      </c>
      <c r="BL33" s="19">
        <f t="shared" si="56"/>
        <v>0.02</v>
      </c>
      <c r="BM33" s="19">
        <f t="shared" si="57"/>
        <v>0.98</v>
      </c>
      <c r="BO33" s="20" t="s">
        <v>86</v>
      </c>
      <c r="BP33" s="22">
        <v>3827</v>
      </c>
      <c r="BQ33" s="11">
        <v>0.5</v>
      </c>
      <c r="BR33" s="11">
        <v>0.5</v>
      </c>
      <c r="BS33" s="11">
        <v>1</v>
      </c>
      <c r="BT33" s="11">
        <v>0.667</v>
      </c>
      <c r="BZ33" s="9" t="s">
        <v>86</v>
      </c>
      <c r="CA33" s="3">
        <v>3827</v>
      </c>
      <c r="CB33">
        <v>0.5</v>
      </c>
      <c r="CC33">
        <v>0.5</v>
      </c>
      <c r="CD33">
        <v>1</v>
      </c>
      <c r="CE33">
        <v>0.667</v>
      </c>
      <c r="CF33" s="19">
        <f t="shared" si="58"/>
        <v>0</v>
      </c>
      <c r="CG33" s="19">
        <f t="shared" si="59"/>
        <v>1</v>
      </c>
      <c r="CH33" s="19">
        <f t="shared" si="60"/>
        <v>1</v>
      </c>
      <c r="CI33" s="19">
        <f t="shared" si="61"/>
        <v>0</v>
      </c>
    </row>
    <row r="34" customFormat="1" ht="15.6" spans="1:87">
      <c r="A34" t="s">
        <v>87</v>
      </c>
      <c r="C34">
        <f t="shared" ref="C34:J34" si="66">AVERAGE(C4:C33)</f>
        <v>0.909</v>
      </c>
      <c r="D34">
        <f t="shared" si="66"/>
        <v>0.941363636363636</v>
      </c>
      <c r="E34">
        <f t="shared" si="66"/>
        <v>0.94285</v>
      </c>
      <c r="F34">
        <f t="shared" si="66"/>
        <v>0.93415</v>
      </c>
      <c r="G34">
        <f t="shared" si="66"/>
        <v>0.3735</v>
      </c>
      <c r="H34">
        <f t="shared" si="66"/>
        <v>0.592222222222222</v>
      </c>
      <c r="I34">
        <f t="shared" si="66"/>
        <v>0.908181818181818</v>
      </c>
      <c r="J34">
        <f t="shared" si="66"/>
        <v>0.0598571428571429</v>
      </c>
      <c r="L34" t="s">
        <v>87</v>
      </c>
      <c r="N34">
        <f t="shared" ref="N34:U34" si="67">AVERAGE(N4:N33)</f>
        <v>0.759423</v>
      </c>
      <c r="O34">
        <f t="shared" si="67"/>
        <v>0.760739166666667</v>
      </c>
      <c r="P34">
        <f t="shared" si="67"/>
        <v>0.845446</v>
      </c>
      <c r="Q34">
        <f t="shared" si="67"/>
        <v>0.778320922388667</v>
      </c>
      <c r="R34">
        <f t="shared" si="67"/>
        <v>0.662328523918535</v>
      </c>
      <c r="S34">
        <f t="shared" si="67"/>
        <v>0.337671476081465</v>
      </c>
      <c r="T34">
        <f t="shared" si="67"/>
        <v>0.845446</v>
      </c>
      <c r="U34">
        <f t="shared" si="67"/>
        <v>0.154554</v>
      </c>
      <c r="W34" t="s">
        <v>87</v>
      </c>
      <c r="Y34">
        <f t="shared" ref="Y34:AF34" si="68">AVERAGE(Y4:Y33)</f>
        <v>0.796993</v>
      </c>
      <c r="Z34">
        <f t="shared" si="68"/>
        <v>0.801692333333333</v>
      </c>
      <c r="AA34">
        <f t="shared" si="68"/>
        <v>0.878753</v>
      </c>
      <c r="AB34">
        <f t="shared" si="68"/>
        <v>0.815618250985056</v>
      </c>
      <c r="AC34">
        <f t="shared" si="68"/>
        <v>0.696903100982222</v>
      </c>
      <c r="AD34">
        <f t="shared" si="68"/>
        <v>0.303096899017778</v>
      </c>
      <c r="AE34">
        <f t="shared" si="68"/>
        <v>0.878753</v>
      </c>
      <c r="AF34">
        <f t="shared" si="68"/>
        <v>0.121247</v>
      </c>
      <c r="AH34" t="s">
        <v>87</v>
      </c>
      <c r="AJ34">
        <f t="shared" ref="AJ34:AQ34" si="69">AVERAGE(AJ4:AJ33)</f>
        <v>0.84727</v>
      </c>
      <c r="AK34">
        <f t="shared" si="69"/>
        <v>0.840316666666666</v>
      </c>
      <c r="AL34">
        <f t="shared" si="69"/>
        <v>0.925686666666667</v>
      </c>
      <c r="AM34">
        <f t="shared" si="69"/>
        <v>0.884803333333333</v>
      </c>
      <c r="AN34">
        <f t="shared" si="69"/>
        <v>0.640468206515017</v>
      </c>
      <c r="AO34">
        <f t="shared" si="69"/>
        <v>0.359531793484983</v>
      </c>
      <c r="AP34">
        <f t="shared" si="69"/>
        <v>0.925686666666667</v>
      </c>
      <c r="AQ34">
        <f t="shared" si="69"/>
        <v>0.0743133333333334</v>
      </c>
      <c r="AS34" t="s">
        <v>87</v>
      </c>
      <c r="AU34" s="19">
        <f t="shared" ref="AU34:BB34" si="70">AVERAGE(AU4:AU33)</f>
        <v>0.5</v>
      </c>
      <c r="AV34" s="19">
        <f t="shared" si="70"/>
        <v>1</v>
      </c>
      <c r="AW34" s="19">
        <f t="shared" si="70"/>
        <v>0.02</v>
      </c>
      <c r="AX34" s="19">
        <f t="shared" si="70"/>
        <v>0.0392156862745098</v>
      </c>
      <c r="AY34">
        <f t="shared" si="70"/>
        <v>1</v>
      </c>
      <c r="AZ34">
        <f t="shared" si="70"/>
        <v>0</v>
      </c>
      <c r="BA34">
        <f t="shared" si="70"/>
        <v>0.02</v>
      </c>
      <c r="BB34">
        <f t="shared" si="70"/>
        <v>0.98</v>
      </c>
      <c r="BD34" t="s">
        <v>87</v>
      </c>
      <c r="BF34">
        <f t="shared" ref="BF34:BM34" si="71">AVERAGE(BF4:BF33)</f>
        <v>0.5</v>
      </c>
      <c r="BG34">
        <f t="shared" si="71"/>
        <v>1</v>
      </c>
      <c r="BH34">
        <f t="shared" si="71"/>
        <v>0.02</v>
      </c>
      <c r="BI34">
        <f t="shared" si="71"/>
        <v>0.0392156862745098</v>
      </c>
      <c r="BJ34">
        <f t="shared" si="71"/>
        <v>1</v>
      </c>
      <c r="BK34">
        <f t="shared" si="71"/>
        <v>0</v>
      </c>
      <c r="BL34">
        <f t="shared" si="71"/>
        <v>0.02</v>
      </c>
      <c r="BM34">
        <f t="shared" si="71"/>
        <v>0.98</v>
      </c>
      <c r="BO34" t="s">
        <v>87</v>
      </c>
      <c r="BQ34" s="11">
        <f t="shared" ref="BQ34:BX34" si="72">AVERAGE(BQ4:BQ32)</f>
        <v>0.8196</v>
      </c>
      <c r="BR34" s="11">
        <f t="shared" si="72"/>
        <v>0.78104</v>
      </c>
      <c r="BS34" s="11">
        <f t="shared" si="72"/>
        <v>0.91068</v>
      </c>
      <c r="BT34" s="11">
        <f t="shared" si="72"/>
        <v>0.83284</v>
      </c>
      <c r="BU34" s="11">
        <f t="shared" si="72"/>
        <v>0.750004596243259</v>
      </c>
      <c r="BV34" s="11">
        <f t="shared" si="72"/>
        <v>0.249995403756741</v>
      </c>
      <c r="BW34" s="11">
        <f t="shared" si="72"/>
        <v>0.906958333333333</v>
      </c>
      <c r="BX34" s="11">
        <f t="shared" si="72"/>
        <v>0.0930416666666667</v>
      </c>
      <c r="BZ34" t="s">
        <v>87</v>
      </c>
      <c r="CB34">
        <f t="shared" ref="CB34:CI34" si="73">AVERAGE(CB4:CB33)</f>
        <v>0.814166666666667</v>
      </c>
      <c r="CC34">
        <f t="shared" si="73"/>
        <v>0.7772</v>
      </c>
      <c r="CD34">
        <f t="shared" si="73"/>
        <v>0.9246</v>
      </c>
      <c r="CE34">
        <f t="shared" si="73"/>
        <v>0.840166666666667</v>
      </c>
      <c r="CF34">
        <f t="shared" si="73"/>
        <v>0.663987451175679</v>
      </c>
      <c r="CG34">
        <f t="shared" si="73"/>
        <v>0.33601254882432</v>
      </c>
      <c r="CH34">
        <f t="shared" si="73"/>
        <v>0.9246</v>
      </c>
      <c r="CI34">
        <f t="shared" si="73"/>
        <v>0.0754</v>
      </c>
    </row>
    <row r="35" customFormat="1" ht="15.6" spans="1:87">
      <c r="A35" t="s">
        <v>88</v>
      </c>
      <c r="C35">
        <f t="shared" ref="C35:J35" si="74">MIN(C4:C34)</f>
        <v>0.857</v>
      </c>
      <c r="D35">
        <f t="shared" si="74"/>
        <v>0.824</v>
      </c>
      <c r="E35">
        <f t="shared" si="74"/>
        <v>0.8</v>
      </c>
      <c r="F35">
        <f t="shared" si="74"/>
        <v>0.889</v>
      </c>
      <c r="G35">
        <f t="shared" si="74"/>
        <v>0</v>
      </c>
      <c r="H35">
        <f t="shared" si="74"/>
        <v>0.048</v>
      </c>
      <c r="I35">
        <f t="shared" si="74"/>
        <v>0.625</v>
      </c>
      <c r="J35">
        <f t="shared" si="74"/>
        <v>0</v>
      </c>
      <c r="L35" t="s">
        <v>88</v>
      </c>
      <c r="N35">
        <f t="shared" ref="N35:U35" si="75">MIN(N4:N34)</f>
        <v>0.4445</v>
      </c>
      <c r="O35">
        <f t="shared" si="75"/>
        <v>0.444</v>
      </c>
      <c r="P35">
        <f t="shared" si="75"/>
        <v>0.289</v>
      </c>
      <c r="Q35">
        <f t="shared" si="75"/>
        <v>0.439456415360371</v>
      </c>
      <c r="R35">
        <f t="shared" si="75"/>
        <v>0.0706899212841488</v>
      </c>
      <c r="S35">
        <f t="shared" si="75"/>
        <v>0</v>
      </c>
      <c r="T35">
        <f t="shared" si="75"/>
        <v>0.289</v>
      </c>
      <c r="U35">
        <f t="shared" si="75"/>
        <v>0</v>
      </c>
      <c r="W35" t="s">
        <v>88</v>
      </c>
      <c r="Y35">
        <f t="shared" ref="Y35:AF35" si="76">MIN(Y4:Y34)</f>
        <v>0.461</v>
      </c>
      <c r="Z35">
        <f t="shared" si="76"/>
        <v>0.333</v>
      </c>
      <c r="AA35">
        <f t="shared" si="76"/>
        <v>0.2222</v>
      </c>
      <c r="AB35">
        <f t="shared" si="76"/>
        <v>0.363606611029291</v>
      </c>
      <c r="AC35">
        <f t="shared" si="76"/>
        <v>0.0213692125049464</v>
      </c>
      <c r="AD35">
        <f t="shared" si="76"/>
        <v>0</v>
      </c>
      <c r="AE35">
        <f t="shared" si="76"/>
        <v>0.2222</v>
      </c>
      <c r="AF35">
        <f t="shared" si="76"/>
        <v>0</v>
      </c>
      <c r="AH35" t="s">
        <v>88</v>
      </c>
      <c r="AJ35">
        <f t="shared" ref="AJ35:AQ35" si="77">MIN(AJ4:AJ34)</f>
        <v>0.53</v>
      </c>
      <c r="AK35">
        <f t="shared" si="77"/>
        <v>0.57</v>
      </c>
      <c r="AL35">
        <f t="shared" si="77"/>
        <v>0.73</v>
      </c>
      <c r="AM35">
        <f t="shared" si="77"/>
        <v>0.7</v>
      </c>
      <c r="AN35">
        <f t="shared" si="77"/>
        <v>0.233333333333332</v>
      </c>
      <c r="AO35">
        <f t="shared" si="77"/>
        <v>0.0500017104239051</v>
      </c>
      <c r="AP35">
        <f t="shared" si="77"/>
        <v>0.73</v>
      </c>
      <c r="AQ35">
        <f t="shared" si="77"/>
        <v>0</v>
      </c>
      <c r="AS35" t="s">
        <v>88</v>
      </c>
      <c r="AU35" s="19">
        <f t="shared" ref="AU35:BB35" si="78">MIN(AU4:AU34)</f>
        <v>0.5</v>
      </c>
      <c r="AV35" s="19">
        <f t="shared" si="78"/>
        <v>1</v>
      </c>
      <c r="AW35" s="19">
        <f t="shared" si="78"/>
        <v>0.02</v>
      </c>
      <c r="AX35" s="19">
        <f t="shared" si="78"/>
        <v>0.0392156862745098</v>
      </c>
      <c r="AY35">
        <f t="shared" si="78"/>
        <v>1</v>
      </c>
      <c r="AZ35">
        <f t="shared" si="78"/>
        <v>0</v>
      </c>
      <c r="BA35">
        <f t="shared" si="78"/>
        <v>0.02</v>
      </c>
      <c r="BB35">
        <f t="shared" si="78"/>
        <v>0.98</v>
      </c>
      <c r="BD35" t="s">
        <v>88</v>
      </c>
      <c r="BF35">
        <f t="shared" ref="BF35:BM35" si="79">MIN(BF4:BF34)</f>
        <v>0.5</v>
      </c>
      <c r="BG35">
        <f t="shared" si="79"/>
        <v>1</v>
      </c>
      <c r="BH35">
        <f t="shared" si="79"/>
        <v>0.02</v>
      </c>
      <c r="BI35">
        <f t="shared" si="79"/>
        <v>0.0392156862745098</v>
      </c>
      <c r="BJ35">
        <f t="shared" si="79"/>
        <v>1</v>
      </c>
      <c r="BK35">
        <f t="shared" si="79"/>
        <v>0</v>
      </c>
      <c r="BL35">
        <f t="shared" si="79"/>
        <v>0.02</v>
      </c>
      <c r="BM35">
        <f t="shared" si="79"/>
        <v>0.98</v>
      </c>
      <c r="BO35" t="s">
        <v>88</v>
      </c>
      <c r="BQ35">
        <f t="shared" ref="BQ35:BX35" si="80">MIN(BQ4:BQ34)</f>
        <v>0.5</v>
      </c>
      <c r="BR35">
        <f t="shared" si="80"/>
        <v>0.462</v>
      </c>
      <c r="BS35">
        <f t="shared" si="80"/>
        <v>0.667</v>
      </c>
      <c r="BT35">
        <f t="shared" si="80"/>
        <v>0.632</v>
      </c>
      <c r="BU35">
        <f t="shared" si="80"/>
        <v>0.413746776986723</v>
      </c>
      <c r="BV35">
        <f t="shared" si="80"/>
        <v>0</v>
      </c>
      <c r="BW35">
        <f t="shared" si="80"/>
        <v>0.667</v>
      </c>
      <c r="BX35">
        <f t="shared" si="80"/>
        <v>0</v>
      </c>
      <c r="BZ35" t="s">
        <v>88</v>
      </c>
      <c r="CB35">
        <f t="shared" ref="CB35:CI35" si="81">MIN(CB4:CB34)</f>
        <v>0.5</v>
      </c>
      <c r="CC35">
        <f t="shared" si="81"/>
        <v>0.5</v>
      </c>
      <c r="CD35">
        <f t="shared" si="81"/>
        <v>0.625</v>
      </c>
      <c r="CE35">
        <f t="shared" si="81"/>
        <v>0.571</v>
      </c>
      <c r="CF35">
        <f t="shared" si="81"/>
        <v>0</v>
      </c>
      <c r="CG35">
        <f t="shared" si="81"/>
        <v>0.0590412371134024</v>
      </c>
      <c r="CH35">
        <f t="shared" si="81"/>
        <v>0.625</v>
      </c>
      <c r="CI35">
        <f t="shared" si="81"/>
        <v>0</v>
      </c>
    </row>
    <row r="36" spans="1:87">
      <c r="A36" t="s">
        <v>89</v>
      </c>
      <c r="C36">
        <f t="shared" ref="C36:J36" si="82">MAX(C4:C35)</f>
        <v>0.958</v>
      </c>
      <c r="D36">
        <f t="shared" si="82"/>
        <v>1</v>
      </c>
      <c r="E36">
        <f t="shared" si="82"/>
        <v>1</v>
      </c>
      <c r="F36">
        <f t="shared" si="82"/>
        <v>1</v>
      </c>
      <c r="G36">
        <f t="shared" si="82"/>
        <v>1</v>
      </c>
      <c r="H36">
        <f t="shared" si="82"/>
        <v>1</v>
      </c>
      <c r="I36">
        <f t="shared" si="82"/>
        <v>1</v>
      </c>
      <c r="J36">
        <f t="shared" si="82"/>
        <v>0.2</v>
      </c>
      <c r="L36" t="s">
        <v>89</v>
      </c>
      <c r="N36">
        <f t="shared" ref="N36:U36" si="83">MAX(N4:N35)</f>
        <v>0.938</v>
      </c>
      <c r="O36">
        <f t="shared" si="83"/>
        <v>1</v>
      </c>
      <c r="P36">
        <f t="shared" si="83"/>
        <v>1</v>
      </c>
      <c r="Q36">
        <f t="shared" si="83"/>
        <v>0.941237135278515</v>
      </c>
      <c r="R36">
        <f t="shared" si="83"/>
        <v>1</v>
      </c>
      <c r="S36">
        <f t="shared" si="83"/>
        <v>0.929310078715851</v>
      </c>
      <c r="T36">
        <f t="shared" si="83"/>
        <v>1</v>
      </c>
      <c r="U36">
        <f t="shared" si="83"/>
        <v>0.711</v>
      </c>
      <c r="W36" t="s">
        <v>89</v>
      </c>
      <c r="Y36">
        <f t="shared" ref="Y36:AF36" si="84">MAX(Y4:Y35)</f>
        <v>0.948</v>
      </c>
      <c r="Z36">
        <f t="shared" si="84"/>
        <v>1</v>
      </c>
      <c r="AA36">
        <f t="shared" si="84"/>
        <v>1</v>
      </c>
      <c r="AB36">
        <f t="shared" si="84"/>
        <v>0.949630185302169</v>
      </c>
      <c r="AC36">
        <f t="shared" si="84"/>
        <v>1</v>
      </c>
      <c r="AD36">
        <f t="shared" si="84"/>
        <v>0.978630787495054</v>
      </c>
      <c r="AE36">
        <f t="shared" si="84"/>
        <v>1</v>
      </c>
      <c r="AF36">
        <f t="shared" si="84"/>
        <v>0.7778</v>
      </c>
      <c r="AH36" t="s">
        <v>89</v>
      </c>
      <c r="AJ36">
        <f t="shared" ref="AJ36:AQ36" si="85">MAX(AJ4:AJ35)</f>
        <v>0.92</v>
      </c>
      <c r="AK36">
        <f t="shared" si="85"/>
        <v>0.9423</v>
      </c>
      <c r="AL36">
        <f t="shared" si="85"/>
        <v>1</v>
      </c>
      <c r="AM36">
        <f t="shared" si="85"/>
        <v>0.95</v>
      </c>
      <c r="AN36">
        <f t="shared" si="85"/>
        <v>0.949998289576095</v>
      </c>
      <c r="AO36">
        <f t="shared" si="85"/>
        <v>0.766666666666668</v>
      </c>
      <c r="AP36">
        <f t="shared" si="85"/>
        <v>1</v>
      </c>
      <c r="AQ36">
        <f t="shared" si="85"/>
        <v>0.27</v>
      </c>
      <c r="AS36" t="s">
        <v>89</v>
      </c>
      <c r="AU36">
        <f t="shared" ref="AU36:BB36" si="86">MAX(AU4:AU35)</f>
        <v>0.5</v>
      </c>
      <c r="AV36">
        <f t="shared" si="86"/>
        <v>1</v>
      </c>
      <c r="AW36">
        <f t="shared" si="86"/>
        <v>0.02</v>
      </c>
      <c r="AX36">
        <f t="shared" si="86"/>
        <v>0.0392156862745098</v>
      </c>
      <c r="AY36">
        <f t="shared" si="86"/>
        <v>1</v>
      </c>
      <c r="AZ36">
        <f t="shared" si="86"/>
        <v>0</v>
      </c>
      <c r="BA36">
        <f t="shared" si="86"/>
        <v>0.02</v>
      </c>
      <c r="BB36">
        <f t="shared" si="86"/>
        <v>0.98</v>
      </c>
      <c r="BD36" t="s">
        <v>89</v>
      </c>
      <c r="BF36">
        <f t="shared" ref="BF36:BM36" si="87">MAX(BF4:BF35)</f>
        <v>0.5</v>
      </c>
      <c r="BG36">
        <f t="shared" si="87"/>
        <v>1</v>
      </c>
      <c r="BH36">
        <f t="shared" si="87"/>
        <v>0.02</v>
      </c>
      <c r="BI36">
        <f t="shared" si="87"/>
        <v>0.0392156862745098</v>
      </c>
      <c r="BJ36">
        <f t="shared" si="87"/>
        <v>1</v>
      </c>
      <c r="BK36">
        <f t="shared" si="87"/>
        <v>0</v>
      </c>
      <c r="BL36">
        <f t="shared" si="87"/>
        <v>0.02</v>
      </c>
      <c r="BM36">
        <f t="shared" si="87"/>
        <v>0.98</v>
      </c>
      <c r="BO36" t="s">
        <v>89</v>
      </c>
      <c r="BQ36">
        <f t="shared" ref="BQ36:BX36" si="88">MAX(BQ4:BQ35)</f>
        <v>0.947</v>
      </c>
      <c r="BR36">
        <f t="shared" si="88"/>
        <v>1</v>
      </c>
      <c r="BS36">
        <f t="shared" si="88"/>
        <v>1</v>
      </c>
      <c r="BT36">
        <f t="shared" si="88"/>
        <v>0.957</v>
      </c>
      <c r="BU36">
        <f t="shared" si="88"/>
        <v>1</v>
      </c>
      <c r="BV36">
        <f t="shared" si="88"/>
        <v>0.586253223013277</v>
      </c>
      <c r="BW36">
        <f t="shared" si="88"/>
        <v>1</v>
      </c>
      <c r="BX36">
        <f t="shared" si="88"/>
        <v>0.333</v>
      </c>
      <c r="BZ36" t="s">
        <v>89</v>
      </c>
      <c r="CB36">
        <f t="shared" ref="CB36:CI36" si="89">MAX(CB4:CB35)</f>
        <v>0.939</v>
      </c>
      <c r="CC36">
        <f t="shared" si="89"/>
        <v>0.938</v>
      </c>
      <c r="CD36">
        <f t="shared" si="89"/>
        <v>1</v>
      </c>
      <c r="CE36">
        <f t="shared" si="89"/>
        <v>0.938</v>
      </c>
      <c r="CF36">
        <f t="shared" si="89"/>
        <v>0.940958762886598</v>
      </c>
      <c r="CG36">
        <f t="shared" si="89"/>
        <v>1</v>
      </c>
      <c r="CH36">
        <f t="shared" si="89"/>
        <v>1</v>
      </c>
      <c r="CI36">
        <f t="shared" si="89"/>
        <v>0.375</v>
      </c>
    </row>
  </sheetData>
  <mergeCells count="8">
    <mergeCell ref="A1:J2"/>
    <mergeCell ref="L1:U2"/>
    <mergeCell ref="W1:AF2"/>
    <mergeCell ref="AH1:AQ2"/>
    <mergeCell ref="AS1:BB2"/>
    <mergeCell ref="BD1:BM2"/>
    <mergeCell ref="BO1:BX2"/>
    <mergeCell ref="BZ1:CI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WHT</dc:creator>
  <cp:lastModifiedBy>WHT</cp:lastModifiedBy>
  <dcterms:created xsi:type="dcterms:W3CDTF">2020-05-02T07:12:00Z</dcterms:created>
  <dcterms:modified xsi:type="dcterms:W3CDTF">2020-05-03T09:06:46Z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