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出入库明细表" sheetId="1" r:id="rId1"/>
    <sheet name="库存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<sst xmlns="http://schemas.openxmlformats.org/spreadsheetml/2006/main" count="199" uniqueCount="67">
  <si>
    <t>商品出入库信息表</t>
  </si>
  <si>
    <t>日期</t>
  </si>
  <si>
    <t>商品编号</t>
  </si>
  <si>
    <t>物资名称</t>
  </si>
  <si>
    <t>规格</t>
  </si>
  <si>
    <t>型号</t>
  </si>
  <si>
    <t>品牌</t>
  </si>
  <si>
    <t>单位</t>
  </si>
  <si>
    <t>状态</t>
  </si>
  <si>
    <t>数量</t>
  </si>
  <si>
    <t>单价</t>
  </si>
  <si>
    <t>金额</t>
  </si>
  <si>
    <t>名称 1</t>
  </si>
  <si>
    <t>23-35</t>
  </si>
  <si>
    <t>JW01</t>
  </si>
  <si>
    <t>PINQ</t>
  </si>
  <si>
    <t>个</t>
  </si>
  <si>
    <t>期初</t>
  </si>
  <si>
    <t>名称 2</t>
  </si>
  <si>
    <t>23-36</t>
  </si>
  <si>
    <t>JW02</t>
  </si>
  <si>
    <t>入库</t>
  </si>
  <si>
    <t>名称 3</t>
  </si>
  <si>
    <t>23-37</t>
  </si>
  <si>
    <t>JW03</t>
  </si>
  <si>
    <t>出库</t>
  </si>
  <si>
    <t>名称 4</t>
  </si>
  <si>
    <t>23-38</t>
  </si>
  <si>
    <t>JW04</t>
  </si>
  <si>
    <t>名称 5</t>
  </si>
  <si>
    <t>23-39</t>
  </si>
  <si>
    <t>JW05</t>
  </si>
  <si>
    <t>名称 6</t>
  </si>
  <si>
    <t>23-40</t>
  </si>
  <si>
    <t>JW06</t>
  </si>
  <si>
    <t>名称 7</t>
  </si>
  <si>
    <t>23-41</t>
  </si>
  <si>
    <t>JW07</t>
  </si>
  <si>
    <t>名称 8</t>
  </si>
  <si>
    <t>23-42</t>
  </si>
  <si>
    <t>JW08</t>
  </si>
  <si>
    <t>名称 9</t>
  </si>
  <si>
    <t>23-43</t>
  </si>
  <si>
    <t>JW09</t>
  </si>
  <si>
    <t>名称 10</t>
  </si>
  <si>
    <t>23-44</t>
  </si>
  <si>
    <t>JW10</t>
  </si>
  <si>
    <t>名称 11</t>
  </si>
  <si>
    <t>23-45</t>
  </si>
  <si>
    <t>JW11</t>
  </si>
  <si>
    <t>名称 12</t>
  </si>
  <si>
    <t>23-46</t>
  </si>
  <si>
    <t>JW12</t>
  </si>
  <si>
    <t>名称 13</t>
  </si>
  <si>
    <t>23-47</t>
  </si>
  <si>
    <t>JW13</t>
  </si>
  <si>
    <t>名称 14</t>
  </si>
  <si>
    <t>23-48</t>
  </si>
  <si>
    <t>JW14</t>
  </si>
  <si>
    <t>名称 15</t>
  </si>
  <si>
    <t>23-49</t>
  </si>
  <si>
    <t>JW15</t>
  </si>
  <si>
    <t>名称 16</t>
  </si>
  <si>
    <t>23-50</t>
  </si>
  <si>
    <t>JW16</t>
  </si>
  <si>
    <t>库存表</t>
  </si>
  <si>
    <t>结存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</si>
</sst>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26"/>
      <color theme="1"/>
      <name val="微软雅黑"/>
      <charset val="134"/>
    </font>
    <font>
      <b/>
      <sz val="14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0067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tabSelected="1" workbookViewId="0">
      <selection activeCell="O11" sqref="O11"/>
    </sheetView>
  </sheetViews>
  <sheetFormatPr defaultColWidth="10.3833333333333" defaultRowHeight="23" customHeight="1"/>
  <cols>
    <col min="1" max="1" width="1.5" style="1" customWidth="1"/>
    <col min="2" max="2" width="16.1333333333333" style="1" customWidth="1"/>
    <col min="3" max="7" width="12.75" style="1" customWidth="1"/>
    <col min="8" max="9" width="10.75" style="1" customWidth="1"/>
    <col min="10" max="10" width="12.8833333333333" style="1" customWidth="1"/>
    <col min="11" max="12" width="12.8833333333333" style="3" customWidth="1"/>
    <col min="13" max="13" width="1.5" style="1" customWidth="1"/>
    <col min="14" max="16371" width="10.3833333333333" style="1" customWidth="1"/>
    <col min="16372" max="16376" width="10.3833333333333" style="1"/>
  </cols>
  <sheetData>
    <row r="1" s="1" customFormat="1" ht="16" customHeight="1" spans="11:12">
      <c r="K1" s="3"/>
      <c r="L1" s="3"/>
    </row>
    <row r="2" s="1" customFormat="1" ht="41" customHeight="1" spans="2:12">
      <c r="B2" s="4" t="s">
        <v>0</v>
      </c>
      <c r="C2" s="4"/>
      <c r="D2" s="4"/>
      <c r="E2" s="4"/>
      <c r="F2" s="4"/>
      <c r="G2" s="4"/>
      <c r="H2" s="4"/>
      <c r="I2" s="4"/>
      <c r="J2" s="4"/>
      <c r="K2" s="7"/>
      <c r="L2" s="7"/>
    </row>
    <row r="3" s="1" customFormat="1" ht="12" customHeight="1" spans="11:12">
      <c r="K3" s="3"/>
      <c r="L3" s="3"/>
    </row>
    <row r="4" s="2" customFormat="1" ht="27" customHeight="1" spans="2:12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8" t="s">
        <v>11</v>
      </c>
    </row>
    <row r="5" s="1" customFormat="1" customHeight="1" spans="2:12">
      <c r="B5" s="9">
        <v>44440</v>
      </c>
      <c r="C5" s="6">
        <v>2001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>
        <f ca="1" t="shared" ref="J5:J20" si="0">RANDBETWEEN(120,320)</f>
        <v>143</v>
      </c>
      <c r="K5" s="10">
        <f ca="1" t="shared" ref="K5:K20" si="1">RANDBETWEEN(12,32)</f>
        <v>30</v>
      </c>
      <c r="L5" s="10">
        <f ca="1">J5*K5</f>
        <v>4290</v>
      </c>
    </row>
    <row r="6" s="1" customFormat="1" customHeight="1" spans="2:12">
      <c r="B6" s="9">
        <v>44441</v>
      </c>
      <c r="C6" s="6">
        <v>2002</v>
      </c>
      <c r="D6" s="6" t="s">
        <v>18</v>
      </c>
      <c r="E6" s="6" t="s">
        <v>19</v>
      </c>
      <c r="F6" s="6" t="s">
        <v>20</v>
      </c>
      <c r="G6" s="6" t="s">
        <v>15</v>
      </c>
      <c r="H6" s="6" t="s">
        <v>16</v>
      </c>
      <c r="I6" s="6" t="s">
        <v>21</v>
      </c>
      <c r="J6" s="6">
        <f ca="1" t="shared" si="0"/>
        <v>152</v>
      </c>
      <c r="K6" s="10">
        <f ca="1" t="shared" si="1"/>
        <v>22</v>
      </c>
      <c r="L6" s="10">
        <f ca="1" t="shared" ref="L6:L20" si="2">J6*K6</f>
        <v>3344</v>
      </c>
    </row>
    <row r="7" s="1" customFormat="1" customHeight="1" spans="2:12">
      <c r="B7" s="9">
        <v>44442</v>
      </c>
      <c r="C7" s="6">
        <v>2003</v>
      </c>
      <c r="D7" s="6" t="s">
        <v>22</v>
      </c>
      <c r="E7" s="6" t="s">
        <v>23</v>
      </c>
      <c r="F7" s="6" t="s">
        <v>24</v>
      </c>
      <c r="G7" s="6" t="s">
        <v>15</v>
      </c>
      <c r="H7" s="6" t="s">
        <v>16</v>
      </c>
      <c r="I7" s="6" t="s">
        <v>25</v>
      </c>
      <c r="J7" s="6">
        <f ca="1" t="shared" si="0"/>
        <v>202</v>
      </c>
      <c r="K7" s="10">
        <f ca="1" t="shared" si="1"/>
        <v>28</v>
      </c>
      <c r="L7" s="10">
        <f ca="1" t="shared" si="2"/>
        <v>5656</v>
      </c>
    </row>
    <row r="8" s="1" customFormat="1" customHeight="1" spans="2:12">
      <c r="B8" s="9">
        <v>44443</v>
      </c>
      <c r="C8" s="6">
        <v>2004</v>
      </c>
      <c r="D8" s="6" t="s">
        <v>26</v>
      </c>
      <c r="E8" s="6" t="s">
        <v>27</v>
      </c>
      <c r="F8" s="6" t="s">
        <v>28</v>
      </c>
      <c r="G8" s="6" t="s">
        <v>15</v>
      </c>
      <c r="H8" s="6" t="s">
        <v>16</v>
      </c>
      <c r="I8" s="6" t="s">
        <v>17</v>
      </c>
      <c r="J8" s="6">
        <f ca="1" t="shared" si="0"/>
        <v>277</v>
      </c>
      <c r="K8" s="10">
        <f ca="1" t="shared" si="1"/>
        <v>16</v>
      </c>
      <c r="L8" s="10">
        <f ca="1" t="shared" si="2"/>
        <v>4432</v>
      </c>
    </row>
    <row r="9" s="1" customFormat="1" customHeight="1" spans="2:12">
      <c r="B9" s="9">
        <v>44444</v>
      </c>
      <c r="C9" s="6">
        <v>2005</v>
      </c>
      <c r="D9" s="6" t="s">
        <v>29</v>
      </c>
      <c r="E9" s="6" t="s">
        <v>30</v>
      </c>
      <c r="F9" s="6" t="s">
        <v>31</v>
      </c>
      <c r="G9" s="6" t="s">
        <v>15</v>
      </c>
      <c r="H9" s="6" t="s">
        <v>16</v>
      </c>
      <c r="I9" s="6" t="s">
        <v>21</v>
      </c>
      <c r="J9" s="6">
        <f ca="1" t="shared" si="0"/>
        <v>139</v>
      </c>
      <c r="K9" s="10">
        <f ca="1" t="shared" si="1"/>
        <v>23</v>
      </c>
      <c r="L9" s="10">
        <f ca="1" t="shared" si="2"/>
        <v>3197</v>
      </c>
    </row>
    <row r="10" s="1" customFormat="1" customHeight="1" spans="2:12">
      <c r="B10" s="9">
        <v>44445</v>
      </c>
      <c r="C10" s="6">
        <v>2006</v>
      </c>
      <c r="D10" s="6" t="s">
        <v>32</v>
      </c>
      <c r="E10" s="6" t="s">
        <v>33</v>
      </c>
      <c r="F10" s="6" t="s">
        <v>34</v>
      </c>
      <c r="G10" s="6" t="s">
        <v>15</v>
      </c>
      <c r="H10" s="6" t="s">
        <v>16</v>
      </c>
      <c r="I10" s="6" t="s">
        <v>25</v>
      </c>
      <c r="J10" s="6">
        <f ca="1" t="shared" si="0"/>
        <v>303</v>
      </c>
      <c r="K10" s="10">
        <f ca="1" t="shared" si="1"/>
        <v>26</v>
      </c>
      <c r="L10" s="10">
        <f ca="1" t="shared" si="2"/>
        <v>7878</v>
      </c>
    </row>
    <row r="11" s="1" customFormat="1" customHeight="1" spans="2:12">
      <c r="B11" s="9">
        <v>44446</v>
      </c>
      <c r="C11" s="6">
        <v>2007</v>
      </c>
      <c r="D11" s="6" t="s">
        <v>35</v>
      </c>
      <c r="E11" s="6" t="s">
        <v>36</v>
      </c>
      <c r="F11" s="6" t="s">
        <v>37</v>
      </c>
      <c r="G11" s="6" t="s">
        <v>15</v>
      </c>
      <c r="H11" s="6" t="s">
        <v>16</v>
      </c>
      <c r="I11" s="6" t="s">
        <v>17</v>
      </c>
      <c r="J11" s="6">
        <f ca="1" t="shared" si="0"/>
        <v>290</v>
      </c>
      <c r="K11" s="10">
        <f ca="1" t="shared" si="1"/>
        <v>19</v>
      </c>
      <c r="L11" s="10">
        <f ca="1" t="shared" si="2"/>
        <v>5510</v>
      </c>
    </row>
    <row r="12" s="1" customFormat="1" customHeight="1" spans="2:12">
      <c r="B12" s="9">
        <v>44447</v>
      </c>
      <c r="C12" s="6">
        <v>2008</v>
      </c>
      <c r="D12" s="6" t="s">
        <v>38</v>
      </c>
      <c r="E12" s="6" t="s">
        <v>39</v>
      </c>
      <c r="F12" s="6" t="s">
        <v>40</v>
      </c>
      <c r="G12" s="6" t="s">
        <v>15</v>
      </c>
      <c r="H12" s="6" t="s">
        <v>16</v>
      </c>
      <c r="I12" s="6" t="s">
        <v>21</v>
      </c>
      <c r="J12" s="6">
        <f ca="1" t="shared" si="0"/>
        <v>173</v>
      </c>
      <c r="K12" s="10">
        <f ca="1" t="shared" si="1"/>
        <v>14</v>
      </c>
      <c r="L12" s="10">
        <f ca="1" t="shared" si="2"/>
        <v>2422</v>
      </c>
    </row>
    <row r="13" s="1" customFormat="1" customHeight="1" spans="2:12">
      <c r="B13" s="9">
        <v>44448</v>
      </c>
      <c r="C13" s="6">
        <v>2009</v>
      </c>
      <c r="D13" s="6" t="s">
        <v>41</v>
      </c>
      <c r="E13" s="6" t="s">
        <v>42</v>
      </c>
      <c r="F13" s="6" t="s">
        <v>43</v>
      </c>
      <c r="G13" s="6" t="s">
        <v>15</v>
      </c>
      <c r="H13" s="6" t="s">
        <v>16</v>
      </c>
      <c r="I13" s="6" t="s">
        <v>25</v>
      </c>
      <c r="J13" s="6">
        <f ca="1" t="shared" si="0"/>
        <v>216</v>
      </c>
      <c r="K13" s="10">
        <f ca="1" t="shared" si="1"/>
        <v>27</v>
      </c>
      <c r="L13" s="10">
        <f ca="1" t="shared" si="2"/>
        <v>5832</v>
      </c>
    </row>
    <row r="14" s="1" customFormat="1" customHeight="1" spans="2:12">
      <c r="B14" s="9">
        <v>44449</v>
      </c>
      <c r="C14" s="6">
        <v>2010</v>
      </c>
      <c r="D14" s="6" t="s">
        <v>44</v>
      </c>
      <c r="E14" s="6" t="s">
        <v>45</v>
      </c>
      <c r="F14" s="6" t="s">
        <v>46</v>
      </c>
      <c r="G14" s="6" t="s">
        <v>15</v>
      </c>
      <c r="H14" s="6" t="s">
        <v>16</v>
      </c>
      <c r="I14" s="6" t="s">
        <v>17</v>
      </c>
      <c r="J14" s="6">
        <f ca="1" t="shared" si="0"/>
        <v>231</v>
      </c>
      <c r="K14" s="10">
        <f ca="1" t="shared" si="1"/>
        <v>20</v>
      </c>
      <c r="L14" s="10">
        <f ca="1" t="shared" si="2"/>
        <v>4620</v>
      </c>
    </row>
    <row r="15" s="1" customFormat="1" customHeight="1" spans="2:12">
      <c r="B15" s="9">
        <v>44450</v>
      </c>
      <c r="C15" s="6">
        <v>2011</v>
      </c>
      <c r="D15" s="6" t="s">
        <v>47</v>
      </c>
      <c r="E15" s="6" t="s">
        <v>48</v>
      </c>
      <c r="F15" s="6" t="s">
        <v>49</v>
      </c>
      <c r="G15" s="6" t="s">
        <v>15</v>
      </c>
      <c r="H15" s="6" t="s">
        <v>16</v>
      </c>
      <c r="I15" s="6" t="s">
        <v>21</v>
      </c>
      <c r="J15" s="6">
        <f ca="1" t="shared" si="0"/>
        <v>167</v>
      </c>
      <c r="K15" s="10">
        <f ca="1" t="shared" si="1"/>
        <v>12</v>
      </c>
      <c r="L15" s="10">
        <f ca="1" t="shared" si="2"/>
        <v>2004</v>
      </c>
    </row>
    <row r="16" s="1" customFormat="1" customHeight="1" spans="2:12">
      <c r="B16" s="9">
        <v>44451</v>
      </c>
      <c r="C16" s="6">
        <v>2012</v>
      </c>
      <c r="D16" s="6" t="s">
        <v>50</v>
      </c>
      <c r="E16" s="6" t="s">
        <v>51</v>
      </c>
      <c r="F16" s="6" t="s">
        <v>52</v>
      </c>
      <c r="G16" s="6" t="s">
        <v>15</v>
      </c>
      <c r="H16" s="6" t="s">
        <v>16</v>
      </c>
      <c r="I16" s="6" t="s">
        <v>25</v>
      </c>
      <c r="J16" s="6">
        <f ca="1" t="shared" si="0"/>
        <v>238</v>
      </c>
      <c r="K16" s="10">
        <f ca="1" t="shared" si="1"/>
        <v>14</v>
      </c>
      <c r="L16" s="10">
        <f ca="1" t="shared" si="2"/>
        <v>3332</v>
      </c>
    </row>
    <row r="17" s="1" customFormat="1" customHeight="1" spans="2:12">
      <c r="B17" s="9">
        <v>44452</v>
      </c>
      <c r="C17" s="6">
        <v>2013</v>
      </c>
      <c r="D17" s="6" t="s">
        <v>53</v>
      </c>
      <c r="E17" s="6" t="s">
        <v>54</v>
      </c>
      <c r="F17" s="6" t="s">
        <v>55</v>
      </c>
      <c r="G17" s="6" t="s">
        <v>15</v>
      </c>
      <c r="H17" s="6" t="s">
        <v>16</v>
      </c>
      <c r="I17" s="6" t="s">
        <v>17</v>
      </c>
      <c r="J17" s="6">
        <f ca="1" t="shared" si="0"/>
        <v>205</v>
      </c>
      <c r="K17" s="10">
        <f ca="1" t="shared" si="1"/>
        <v>27</v>
      </c>
      <c r="L17" s="10">
        <f ca="1" t="shared" si="2"/>
        <v>5535</v>
      </c>
    </row>
    <row r="18" s="1" customFormat="1" customHeight="1" spans="2:12">
      <c r="B18" s="9">
        <v>44453</v>
      </c>
      <c r="C18" s="6">
        <v>2014</v>
      </c>
      <c r="D18" s="6" t="s">
        <v>56</v>
      </c>
      <c r="E18" s="6" t="s">
        <v>57</v>
      </c>
      <c r="F18" s="6" t="s">
        <v>58</v>
      </c>
      <c r="G18" s="6" t="s">
        <v>15</v>
      </c>
      <c r="H18" s="6" t="s">
        <v>16</v>
      </c>
      <c r="I18" s="6" t="s">
        <v>21</v>
      </c>
      <c r="J18" s="6">
        <f ca="1" t="shared" si="0"/>
        <v>284</v>
      </c>
      <c r="K18" s="10">
        <f ca="1" t="shared" si="1"/>
        <v>22</v>
      </c>
      <c r="L18" s="10">
        <f ca="1" t="shared" si="2"/>
        <v>6248</v>
      </c>
    </row>
    <row r="19" s="1" customFormat="1" customHeight="1" spans="2:12">
      <c r="B19" s="9">
        <v>44454</v>
      </c>
      <c r="C19" s="6">
        <v>2015</v>
      </c>
      <c r="D19" s="6" t="s">
        <v>59</v>
      </c>
      <c r="E19" s="6" t="s">
        <v>60</v>
      </c>
      <c r="F19" s="6" t="s">
        <v>61</v>
      </c>
      <c r="G19" s="6" t="s">
        <v>15</v>
      </c>
      <c r="H19" s="6" t="s">
        <v>16</v>
      </c>
      <c r="I19" s="6" t="s">
        <v>25</v>
      </c>
      <c r="J19" s="6">
        <f ca="1" t="shared" si="0"/>
        <v>206</v>
      </c>
      <c r="K19" s="10">
        <f ca="1" t="shared" si="1"/>
        <v>27</v>
      </c>
      <c r="L19" s="10">
        <f ca="1" t="shared" si="2"/>
        <v>5562</v>
      </c>
    </row>
    <row r="20" s="1" customFormat="1" customHeight="1" spans="2:12">
      <c r="B20" s="9">
        <v>44455</v>
      </c>
      <c r="C20" s="6">
        <v>2016</v>
      </c>
      <c r="D20" s="6" t="s">
        <v>62</v>
      </c>
      <c r="E20" s="6" t="s">
        <v>63</v>
      </c>
      <c r="F20" s="6" t="s">
        <v>64</v>
      </c>
      <c r="G20" s="6" t="s">
        <v>15</v>
      </c>
      <c r="H20" s="6" t="s">
        <v>16</v>
      </c>
      <c r="I20" s="6" t="s">
        <v>17</v>
      </c>
      <c r="J20" s="6">
        <f ca="1" t="shared" si="0"/>
        <v>139</v>
      </c>
      <c r="K20" s="10">
        <f ca="1" t="shared" si="1"/>
        <v>25</v>
      </c>
      <c r="L20" s="10">
        <f ca="1" t="shared" si="2"/>
        <v>3475</v>
      </c>
    </row>
    <row r="21" s="1" customFormat="1" customHeight="1" spans="2:12">
      <c r="B21" s="6"/>
      <c r="C21" s="6"/>
      <c r="D21" s="6"/>
      <c r="E21" s="6"/>
      <c r="F21" s="6"/>
      <c r="G21" s="6"/>
      <c r="H21" s="6"/>
      <c r="I21" s="6"/>
      <c r="J21" s="6"/>
      <c r="K21" s="10"/>
      <c r="L21" s="10"/>
    </row>
    <row r="22" s="1" customFormat="1" customHeight="1" spans="2:12">
      <c r="B22" s="6"/>
      <c r="C22" s="6"/>
      <c r="D22" s="6"/>
      <c r="E22" s="6"/>
      <c r="F22" s="6"/>
      <c r="G22" s="6"/>
      <c r="H22" s="6"/>
      <c r="I22" s="6"/>
      <c r="J22" s="6"/>
      <c r="K22" s="10"/>
      <c r="L22" s="10"/>
    </row>
    <row r="23" s="1" customFormat="1" customHeight="1" spans="2:12">
      <c r="B23" s="6"/>
      <c r="C23" s="6"/>
      <c r="D23" s="6"/>
      <c r="E23" s="6"/>
      <c r="F23" s="6"/>
      <c r="G23" s="6"/>
      <c r="H23" s="6"/>
      <c r="I23" s="6"/>
      <c r="J23" s="6"/>
      <c r="K23" s="10"/>
      <c r="L23" s="10"/>
    </row>
    <row r="24" s="1" customFormat="1" customHeight="1" spans="2:12">
      <c r="B24" s="6"/>
      <c r="C24" s="6"/>
      <c r="D24" s="6"/>
      <c r="E24" s="6"/>
      <c r="F24" s="6"/>
      <c r="G24" s="6"/>
      <c r="H24" s="6"/>
      <c r="I24" s="6"/>
      <c r="J24" s="6"/>
      <c r="K24" s="10"/>
      <c r="L24" s="10"/>
    </row>
  </sheetData>
  <mergeCells count="1">
    <mergeCell ref="B2:L2"/>
  </mergeCells>
  <dataValidations count="1">
    <dataValidation type="list" allowBlank="1" showInputMessage="1" showErrorMessage="1" sqref="I5:I20 I21:I24">
      <formula1>"期初,入库,出库"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0"/>
  <sheetViews>
    <sheetView showGridLines="0" workbookViewId="0">
      <selection activeCell="L1" sqref="L$1:L$1048576"/>
    </sheetView>
  </sheetViews>
  <sheetFormatPr defaultColWidth="10.3833333333333" defaultRowHeight="23" customHeight="1"/>
  <cols>
    <col min="1" max="1" width="1.5" style="1" customWidth="1"/>
    <col min="2" max="2" width="12.5" style="1" customWidth="1"/>
    <col min="3" max="6" width="13.5" style="1" customWidth="1"/>
    <col min="7" max="7" width="10.75" style="1" customWidth="1"/>
    <col min="8" max="9" width="14" style="1" customWidth="1"/>
    <col min="10" max="11" width="14" style="3" customWidth="1"/>
    <col min="12" max="12" width="1.5" style="1" customWidth="1"/>
    <col min="13" max="16370" width="10.3833333333333" style="1" customWidth="1"/>
    <col min="16371" max="16375" width="10.3833333333333" style="1"/>
  </cols>
  <sheetData>
    <row r="1" s="1" customFormat="1" ht="16" customHeight="1" spans="10:11">
      <c r="J1" s="3"/>
      <c r="K1" s="3"/>
    </row>
    <row r="2" s="1" customFormat="1" ht="41" customHeight="1" spans="2:11">
      <c r="B2" s="4" t="s">
        <v>65</v>
      </c>
      <c r="C2" s="4"/>
      <c r="D2" s="4"/>
      <c r="E2" s="4"/>
      <c r="F2" s="4"/>
      <c r="G2" s="4"/>
      <c r="H2" s="4"/>
      <c r="I2" s="4"/>
      <c r="J2" s="7"/>
      <c r="K2" s="7"/>
    </row>
    <row r="3" s="1" customFormat="1" ht="12" customHeight="1" spans="10:11">
      <c r="J3" s="3"/>
      <c r="K3" s="3"/>
    </row>
    <row r="4" s="2" customFormat="1" ht="27" customHeight="1" spans="2:11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17</v>
      </c>
      <c r="I4" s="5" t="s">
        <v>21</v>
      </c>
      <c r="J4" s="8" t="s">
        <v>25</v>
      </c>
      <c r="K4" s="8" t="s">
        <v>66</v>
      </c>
    </row>
    <row r="5" s="1" customFormat="1" customHeight="1" spans="2:11">
      <c r="B5" s="6">
        <v>2001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>
        <f ca="1">SUMIFS(出入库明细表!$J$5:$J$2900,出入库明细表!$I$5:$I$2900,H$4,出入库明细表!$C$5:$C$2900,$B5)</f>
        <v>143</v>
      </c>
      <c r="I5" s="6">
        <f ca="1">SUMIFS(出入库明细表!$J$5:$J$2900,出入库明细表!$I$5:$I$2900,I$4,出入库明细表!$C$5:$C$2900,$B5)</f>
        <v>0</v>
      </c>
      <c r="J5" s="6">
        <f ca="1">SUMIFS(出入库明细表!$J$5:$J$2900,出入库明细表!$I$5:$I$2900,J$4,出入库明细表!$C$5:$C$2900,$B5)</f>
        <v>0</v>
      </c>
      <c r="K5" s="6">
        <f ca="1">H5+I5-J5</f>
        <v>143</v>
      </c>
    </row>
    <row r="6" s="1" customFormat="1" customHeight="1" spans="2:11">
      <c r="B6" s="6">
        <v>2002</v>
      </c>
      <c r="C6" s="6" t="s">
        <v>18</v>
      </c>
      <c r="D6" s="6" t="s">
        <v>19</v>
      </c>
      <c r="E6" s="6" t="s">
        <v>20</v>
      </c>
      <c r="F6" s="6" t="s">
        <v>15</v>
      </c>
      <c r="G6" s="6" t="s">
        <v>16</v>
      </c>
      <c r="H6" s="6">
        <f ca="1">SUMIFS(出入库明细表!$J$5:$J$2900,出入库明细表!$I$5:$I$2900,H$4,出入库明细表!$C$5:$C$2900,$B6)</f>
        <v>0</v>
      </c>
      <c r="I6" s="6">
        <f ca="1">SUMIFS(出入库明细表!$J$5:$J$2900,出入库明细表!$I$5:$I$2900,I$4,出入库明细表!$C$5:$C$2900,$B6)</f>
        <v>152</v>
      </c>
      <c r="J6" s="6">
        <f ca="1">SUMIFS(出入库明细表!$J$5:$J$2900,出入库明细表!$I$5:$I$2900,J$4,出入库明细表!$C$5:$C$2900,$B6)</f>
        <v>0</v>
      </c>
      <c r="K6" s="6">
        <f ca="1" t="shared" ref="K6:K24" si="0">H6+I6-J6</f>
        <v>152</v>
      </c>
    </row>
    <row r="7" s="1" customFormat="1" customHeight="1" spans="2:11">
      <c r="B7" s="6">
        <v>2003</v>
      </c>
      <c r="C7" s="6" t="s">
        <v>22</v>
      </c>
      <c r="D7" s="6" t="s">
        <v>23</v>
      </c>
      <c r="E7" s="6" t="s">
        <v>24</v>
      </c>
      <c r="F7" s="6" t="s">
        <v>15</v>
      </c>
      <c r="G7" s="6" t="s">
        <v>16</v>
      </c>
      <c r="H7" s="6">
        <f ca="1">SUMIFS(出入库明细表!$J$5:$J$2900,出入库明细表!$I$5:$I$2900,H$4,出入库明细表!$C$5:$C$2900,$B7)</f>
        <v>0</v>
      </c>
      <c r="I7" s="6">
        <f ca="1">SUMIFS(出入库明细表!$J$5:$J$2900,出入库明细表!$I$5:$I$2900,I$4,出入库明细表!$C$5:$C$2900,$B7)</f>
        <v>0</v>
      </c>
      <c r="J7" s="6">
        <f ca="1">SUMIFS(出入库明细表!$J$5:$J$2900,出入库明细表!$I$5:$I$2900,J$4,出入库明细表!$C$5:$C$2900,$B7)</f>
        <v>202</v>
      </c>
      <c r="K7" s="6">
        <f ca="1" t="shared" si="0"/>
        <v>-202</v>
      </c>
    </row>
    <row r="8" s="1" customFormat="1" customHeight="1" spans="2:11">
      <c r="B8" s="6">
        <v>2004</v>
      </c>
      <c r="C8" s="6" t="s">
        <v>26</v>
      </c>
      <c r="D8" s="6" t="s">
        <v>27</v>
      </c>
      <c r="E8" s="6" t="s">
        <v>28</v>
      </c>
      <c r="F8" s="6" t="s">
        <v>15</v>
      </c>
      <c r="G8" s="6" t="s">
        <v>16</v>
      </c>
      <c r="H8" s="6">
        <f ca="1">SUMIFS(出入库明细表!$J$5:$J$2900,出入库明细表!$I$5:$I$2900,H$4,出入库明细表!$C$5:$C$2900,$B8)</f>
        <v>277</v>
      </c>
      <c r="I8" s="6">
        <f ca="1">SUMIFS(出入库明细表!$J$5:$J$2900,出入库明细表!$I$5:$I$2900,I$4,出入库明细表!$C$5:$C$2900,$B8)</f>
        <v>0</v>
      </c>
      <c r="J8" s="6">
        <f ca="1">SUMIFS(出入库明细表!$J$5:$J$2900,出入库明细表!$I$5:$I$2900,J$4,出入库明细表!$C$5:$C$2900,$B8)</f>
        <v>0</v>
      </c>
      <c r="K8" s="6">
        <f ca="1" t="shared" si="0"/>
        <v>277</v>
      </c>
    </row>
    <row r="9" s="1" customFormat="1" customHeight="1" spans="2:11">
      <c r="B9" s="6">
        <v>2005</v>
      </c>
      <c r="C9" s="6" t="s">
        <v>29</v>
      </c>
      <c r="D9" s="6" t="s">
        <v>30</v>
      </c>
      <c r="E9" s="6" t="s">
        <v>31</v>
      </c>
      <c r="F9" s="6" t="s">
        <v>15</v>
      </c>
      <c r="G9" s="6" t="s">
        <v>16</v>
      </c>
      <c r="H9" s="6">
        <f ca="1">SUMIFS(出入库明细表!$J$5:$J$2900,出入库明细表!$I$5:$I$2900,H$4,出入库明细表!$C$5:$C$2900,$B9)</f>
        <v>0</v>
      </c>
      <c r="I9" s="6">
        <f ca="1">SUMIFS(出入库明细表!$J$5:$J$2900,出入库明细表!$I$5:$I$2900,I$4,出入库明细表!$C$5:$C$2900,$B9)</f>
        <v>139</v>
      </c>
      <c r="J9" s="6">
        <f ca="1">SUMIFS(出入库明细表!$J$5:$J$2900,出入库明细表!$I$5:$I$2900,J$4,出入库明细表!$C$5:$C$2900,$B9)</f>
        <v>0</v>
      </c>
      <c r="K9" s="6">
        <f ca="1" t="shared" si="0"/>
        <v>139</v>
      </c>
    </row>
    <row r="10" s="1" customFormat="1" customHeight="1" spans="2:11">
      <c r="B10" s="6">
        <v>2006</v>
      </c>
      <c r="C10" s="6" t="s">
        <v>32</v>
      </c>
      <c r="D10" s="6" t="s">
        <v>33</v>
      </c>
      <c r="E10" s="6" t="s">
        <v>34</v>
      </c>
      <c r="F10" s="6" t="s">
        <v>15</v>
      </c>
      <c r="G10" s="6" t="s">
        <v>16</v>
      </c>
      <c r="H10" s="6">
        <f ca="1">SUMIFS(出入库明细表!$J$5:$J$2900,出入库明细表!$I$5:$I$2900,H$4,出入库明细表!$C$5:$C$2900,$B10)</f>
        <v>0</v>
      </c>
      <c r="I10" s="6">
        <f ca="1">SUMIFS(出入库明细表!$J$5:$J$2900,出入库明细表!$I$5:$I$2900,I$4,出入库明细表!$C$5:$C$2900,$B10)</f>
        <v>0</v>
      </c>
      <c r="J10" s="6">
        <f ca="1">SUMIFS(出入库明细表!$J$5:$J$2900,出入库明细表!$I$5:$I$2900,J$4,出入库明细表!$C$5:$C$2900,$B10)</f>
        <v>303</v>
      </c>
      <c r="K10" s="6">
        <f ca="1" t="shared" si="0"/>
        <v>-303</v>
      </c>
    </row>
    <row r="11" s="1" customFormat="1" customHeight="1" spans="2:11">
      <c r="B11" s="6">
        <v>2007</v>
      </c>
      <c r="C11" s="6" t="s">
        <v>35</v>
      </c>
      <c r="D11" s="6" t="s">
        <v>36</v>
      </c>
      <c r="E11" s="6" t="s">
        <v>37</v>
      </c>
      <c r="F11" s="6" t="s">
        <v>15</v>
      </c>
      <c r="G11" s="6" t="s">
        <v>16</v>
      </c>
      <c r="H11" s="6">
        <f ca="1">SUMIFS(出入库明细表!$J$5:$J$2900,出入库明细表!$I$5:$I$2900,H$4,出入库明细表!$C$5:$C$2900,$B11)</f>
        <v>290</v>
      </c>
      <c r="I11" s="6">
        <f ca="1">SUMIFS(出入库明细表!$J$5:$J$2900,出入库明细表!$I$5:$I$2900,I$4,出入库明细表!$C$5:$C$2900,$B11)</f>
        <v>0</v>
      </c>
      <c r="J11" s="6">
        <f ca="1">SUMIFS(出入库明细表!$J$5:$J$2900,出入库明细表!$I$5:$I$2900,J$4,出入库明细表!$C$5:$C$2900,$B11)</f>
        <v>0</v>
      </c>
      <c r="K11" s="6">
        <f ca="1" t="shared" si="0"/>
        <v>290</v>
      </c>
    </row>
    <row r="12" s="1" customFormat="1" customHeight="1" spans="2:11">
      <c r="B12" s="6">
        <v>2008</v>
      </c>
      <c r="C12" s="6" t="s">
        <v>38</v>
      </c>
      <c r="D12" s="6" t="s">
        <v>39</v>
      </c>
      <c r="E12" s="6" t="s">
        <v>40</v>
      </c>
      <c r="F12" s="6" t="s">
        <v>15</v>
      </c>
      <c r="G12" s="6" t="s">
        <v>16</v>
      </c>
      <c r="H12" s="6">
        <f ca="1">SUMIFS(出入库明细表!$J$5:$J$2900,出入库明细表!$I$5:$I$2900,H$4,出入库明细表!$C$5:$C$2900,$B12)</f>
        <v>0</v>
      </c>
      <c r="I12" s="6">
        <f ca="1">SUMIFS(出入库明细表!$J$5:$J$2900,出入库明细表!$I$5:$I$2900,I$4,出入库明细表!$C$5:$C$2900,$B12)</f>
        <v>173</v>
      </c>
      <c r="J12" s="6">
        <f ca="1">SUMIFS(出入库明细表!$J$5:$J$2900,出入库明细表!$I$5:$I$2900,J$4,出入库明细表!$C$5:$C$2900,$B12)</f>
        <v>0</v>
      </c>
      <c r="K12" s="6">
        <f ca="1" t="shared" si="0"/>
        <v>173</v>
      </c>
    </row>
    <row r="13" s="1" customFormat="1" customHeight="1" spans="2:11">
      <c r="B13" s="6">
        <v>2009</v>
      </c>
      <c r="C13" s="6" t="s">
        <v>41</v>
      </c>
      <c r="D13" s="6" t="s">
        <v>42</v>
      </c>
      <c r="E13" s="6" t="s">
        <v>43</v>
      </c>
      <c r="F13" s="6" t="s">
        <v>15</v>
      </c>
      <c r="G13" s="6" t="s">
        <v>16</v>
      </c>
      <c r="H13" s="6">
        <f ca="1">SUMIFS(出入库明细表!$J$5:$J$2900,出入库明细表!$I$5:$I$2900,H$4,出入库明细表!$C$5:$C$2900,$B13)</f>
        <v>0</v>
      </c>
      <c r="I13" s="6">
        <f ca="1">SUMIFS(出入库明细表!$J$5:$J$2900,出入库明细表!$I$5:$I$2900,I$4,出入库明细表!$C$5:$C$2900,$B13)</f>
        <v>0</v>
      </c>
      <c r="J13" s="6">
        <f ca="1">SUMIFS(出入库明细表!$J$5:$J$2900,出入库明细表!$I$5:$I$2900,J$4,出入库明细表!$C$5:$C$2900,$B13)</f>
        <v>216</v>
      </c>
      <c r="K13" s="6">
        <f ca="1" t="shared" si="0"/>
        <v>-216</v>
      </c>
    </row>
    <row r="14" s="1" customFormat="1" customHeight="1" spans="2:11">
      <c r="B14" s="6">
        <v>2010</v>
      </c>
      <c r="C14" s="6" t="s">
        <v>44</v>
      </c>
      <c r="D14" s="6" t="s">
        <v>45</v>
      </c>
      <c r="E14" s="6" t="s">
        <v>46</v>
      </c>
      <c r="F14" s="6" t="s">
        <v>15</v>
      </c>
      <c r="G14" s="6" t="s">
        <v>16</v>
      </c>
      <c r="H14" s="6">
        <f ca="1">SUMIFS(出入库明细表!$J$5:$J$2900,出入库明细表!$I$5:$I$2900,H$4,出入库明细表!$C$5:$C$2900,$B14)</f>
        <v>231</v>
      </c>
      <c r="I14" s="6">
        <f ca="1">SUMIFS(出入库明细表!$J$5:$J$2900,出入库明细表!$I$5:$I$2900,I$4,出入库明细表!$C$5:$C$2900,$B14)</f>
        <v>0</v>
      </c>
      <c r="J14" s="6">
        <f ca="1">SUMIFS(出入库明细表!$J$5:$J$2900,出入库明细表!$I$5:$I$2900,J$4,出入库明细表!$C$5:$C$2900,$B14)</f>
        <v>0</v>
      </c>
      <c r="K14" s="6">
        <f ca="1" t="shared" si="0"/>
        <v>231</v>
      </c>
    </row>
    <row r="15" s="1" customFormat="1" customHeight="1" spans="2:11">
      <c r="B15" s="6">
        <v>2011</v>
      </c>
      <c r="C15" s="6" t="s">
        <v>47</v>
      </c>
      <c r="D15" s="6" t="s">
        <v>48</v>
      </c>
      <c r="E15" s="6" t="s">
        <v>49</v>
      </c>
      <c r="F15" s="6" t="s">
        <v>15</v>
      </c>
      <c r="G15" s="6" t="s">
        <v>16</v>
      </c>
      <c r="H15" s="6">
        <f ca="1">SUMIFS(出入库明细表!$J$5:$J$2900,出入库明细表!$I$5:$I$2900,H$4,出入库明细表!$C$5:$C$2900,$B15)</f>
        <v>0</v>
      </c>
      <c r="I15" s="6">
        <f ca="1">SUMIFS(出入库明细表!$J$5:$J$2900,出入库明细表!$I$5:$I$2900,I$4,出入库明细表!$C$5:$C$2900,$B15)</f>
        <v>167</v>
      </c>
      <c r="J15" s="6">
        <f ca="1">SUMIFS(出入库明细表!$J$5:$J$2900,出入库明细表!$I$5:$I$2900,J$4,出入库明细表!$C$5:$C$2900,$B15)</f>
        <v>0</v>
      </c>
      <c r="K15" s="6">
        <f ca="1" t="shared" si="0"/>
        <v>167</v>
      </c>
    </row>
    <row r="16" s="1" customFormat="1" customHeight="1" spans="2:11">
      <c r="B16" s="6">
        <v>2012</v>
      </c>
      <c r="C16" s="6" t="s">
        <v>50</v>
      </c>
      <c r="D16" s="6" t="s">
        <v>51</v>
      </c>
      <c r="E16" s="6" t="s">
        <v>52</v>
      </c>
      <c r="F16" s="6" t="s">
        <v>15</v>
      </c>
      <c r="G16" s="6" t="s">
        <v>16</v>
      </c>
      <c r="H16" s="6">
        <f ca="1">SUMIFS(出入库明细表!$J$5:$J$2900,出入库明细表!$I$5:$I$2900,H$4,出入库明细表!$C$5:$C$2900,$B16)</f>
        <v>0</v>
      </c>
      <c r="I16" s="6">
        <f ca="1">SUMIFS(出入库明细表!$J$5:$J$2900,出入库明细表!$I$5:$I$2900,I$4,出入库明细表!$C$5:$C$2900,$B16)</f>
        <v>0</v>
      </c>
      <c r="J16" s="6">
        <f ca="1">SUMIFS(出入库明细表!$J$5:$J$2900,出入库明细表!$I$5:$I$2900,J$4,出入库明细表!$C$5:$C$2900,$B16)</f>
        <v>238</v>
      </c>
      <c r="K16" s="6">
        <f ca="1" t="shared" si="0"/>
        <v>-238</v>
      </c>
    </row>
    <row r="17" s="1" customFormat="1" customHeight="1" spans="2:11">
      <c r="B17" s="6">
        <v>2013</v>
      </c>
      <c r="C17" s="6" t="s">
        <v>53</v>
      </c>
      <c r="D17" s="6" t="s">
        <v>54</v>
      </c>
      <c r="E17" s="6" t="s">
        <v>55</v>
      </c>
      <c r="F17" s="6" t="s">
        <v>15</v>
      </c>
      <c r="G17" s="6" t="s">
        <v>16</v>
      </c>
      <c r="H17" s="6">
        <f ca="1">SUMIFS(出入库明细表!$J$5:$J$2900,出入库明细表!$I$5:$I$2900,H$4,出入库明细表!$C$5:$C$2900,$B17)</f>
        <v>205</v>
      </c>
      <c r="I17" s="6">
        <f ca="1">SUMIFS(出入库明细表!$J$5:$J$2900,出入库明细表!$I$5:$I$2900,I$4,出入库明细表!$C$5:$C$2900,$B17)</f>
        <v>0</v>
      </c>
      <c r="J17" s="6">
        <f ca="1">SUMIFS(出入库明细表!$J$5:$J$2900,出入库明细表!$I$5:$I$2900,J$4,出入库明细表!$C$5:$C$2900,$B17)</f>
        <v>0</v>
      </c>
      <c r="K17" s="6">
        <f ca="1" t="shared" si="0"/>
        <v>205</v>
      </c>
    </row>
    <row r="18" s="1" customFormat="1" customHeight="1" spans="2:11">
      <c r="B18" s="6">
        <v>2014</v>
      </c>
      <c r="C18" s="6" t="s">
        <v>56</v>
      </c>
      <c r="D18" s="6" t="s">
        <v>57</v>
      </c>
      <c r="E18" s="6" t="s">
        <v>58</v>
      </c>
      <c r="F18" s="6" t="s">
        <v>15</v>
      </c>
      <c r="G18" s="6" t="s">
        <v>16</v>
      </c>
      <c r="H18" s="6">
        <f ca="1">SUMIFS(出入库明细表!$J$5:$J$2900,出入库明细表!$I$5:$I$2900,H$4,出入库明细表!$C$5:$C$2900,$B18)</f>
        <v>0</v>
      </c>
      <c r="I18" s="6">
        <f ca="1">SUMIFS(出入库明细表!$J$5:$J$2900,出入库明细表!$I$5:$I$2900,I$4,出入库明细表!$C$5:$C$2900,$B18)</f>
        <v>284</v>
      </c>
      <c r="J18" s="6">
        <f ca="1">SUMIFS(出入库明细表!$J$5:$J$2900,出入库明细表!$I$5:$I$2900,J$4,出入库明细表!$C$5:$C$2900,$B18)</f>
        <v>0</v>
      </c>
      <c r="K18" s="6">
        <f ca="1" t="shared" si="0"/>
        <v>284</v>
      </c>
    </row>
    <row r="19" s="1" customFormat="1" customHeight="1" spans="2:11">
      <c r="B19" s="6">
        <v>2015</v>
      </c>
      <c r="C19" s="6" t="s">
        <v>59</v>
      </c>
      <c r="D19" s="6" t="s">
        <v>60</v>
      </c>
      <c r="E19" s="6" t="s">
        <v>61</v>
      </c>
      <c r="F19" s="6" t="s">
        <v>15</v>
      </c>
      <c r="G19" s="6" t="s">
        <v>16</v>
      </c>
      <c r="H19" s="6">
        <f ca="1">SUMIFS(出入库明细表!$J$5:$J$2900,出入库明细表!$I$5:$I$2900,H$4,出入库明细表!$C$5:$C$2900,$B19)</f>
        <v>0</v>
      </c>
      <c r="I19" s="6">
        <f ca="1">SUMIFS(出入库明细表!$J$5:$J$2900,出入库明细表!$I$5:$I$2900,I$4,出入库明细表!$C$5:$C$2900,$B19)</f>
        <v>0</v>
      </c>
      <c r="J19" s="6">
        <f ca="1">SUMIFS(出入库明细表!$J$5:$J$2900,出入库明细表!$I$5:$I$2900,J$4,出入库明细表!$C$5:$C$2900,$B19)</f>
        <v>206</v>
      </c>
      <c r="K19" s="6">
        <f ca="1" t="shared" si="0"/>
        <v>-206</v>
      </c>
    </row>
    <row r="20" s="1" customFormat="1" customHeight="1" spans="2:11">
      <c r="B20" s="6">
        <v>2016</v>
      </c>
      <c r="C20" s="6" t="s">
        <v>62</v>
      </c>
      <c r="D20" s="6" t="s">
        <v>63</v>
      </c>
      <c r="E20" s="6" t="s">
        <v>64</v>
      </c>
      <c r="F20" s="6" t="s">
        <v>15</v>
      </c>
      <c r="G20" s="6" t="s">
        <v>16</v>
      </c>
      <c r="H20" s="6">
        <f ca="1">SUMIFS(出入库明细表!$J$5:$J$2900,出入库明细表!$I$5:$I$2900,H$4,出入库明细表!$C$5:$C$2900,$B20)</f>
        <v>139</v>
      </c>
      <c r="I20" s="6">
        <f ca="1">SUMIFS(出入库明细表!$J$5:$J$2900,出入库明细表!$I$5:$I$2900,I$4,出入库明细表!$C$5:$C$2900,$B20)</f>
        <v>0</v>
      </c>
      <c r="J20" s="6">
        <f ca="1">SUMIFS(出入库明细表!$J$5:$J$2900,出入库明细表!$I$5:$I$2900,J$4,出入库明细表!$C$5:$C$2900,$B20)</f>
        <v>0</v>
      </c>
      <c r="K20" s="6">
        <f ca="1" t="shared" si="0"/>
        <v>139</v>
      </c>
    </row>
  </sheetData>
  <mergeCells count="1">
    <mergeCell ref="B2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出入库明细表</vt:lpstr>
      <vt:lpstr>库存表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清律</cp:lastModifiedBy>
  <dcterms:created xsi:type="dcterms:W3CDTF">2021-09-28T02:20:00Z</dcterms:created>
  <dcterms:modified xsi:type="dcterms:W3CDTF">2024-02-24T06:26:25Z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496784C2744E4934B211C5BB8811FB99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v1.0_mb_TofFIXJAZZiRrUHdZYtghA==</vt:lpwstr>
  </property>
</Properties>
</file>