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160" windowHeight="12375"/>
  </bookViews>
  <sheets>
    <sheet name="主表" sheetId="1" r:id="rId1"/>
  </sheets>
  <externalReferences>
    <externalReference r:id="rId2"/>
    <externalReference r:id="rId3"/>
    <externalReference r:id="rId4"/>
  </externalReferences>
  <definedNames>
    <definedName name="_xlnm.Print_Area" localSheetId="0">主表!$B$1:$N$12</definedName>
    <definedName name="月份">'[3]Sheet1 (2)'!#REF!</definedName>
    <definedName name="销售比例">'[3]Sheet1 (2)'!$G:$G</definedName>
    <definedName name="外购入库序时簿">[2]外购入库序时簿!$C$1:$W$675</definedName>
    <definedName name="委外加工入库序时簿">[2]委外加工入库序时簿!$B$1:$S$206</definedName>
    <definedName name="委外加工出库单序时簿">[1]委外加工出库单序时簿!$A$1:$S$507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<sst xmlns="http://schemas.openxmlformats.org/spreadsheetml/2006/main" count="11" uniqueCount="10">
  <si>
    <t>利润分析表</t>
  </si>
  <si>
    <t>营业利润及比例分析</t>
  </si>
  <si>
    <t>营业收入</t>
  </si>
  <si>
    <t>营业成本</t>
  </si>
  <si>
    <t>税金及附加</t>
  </si>
  <si>
    <t>销售费用</t>
  </si>
  <si>
    <t>管理费用</t>
  </si>
  <si>
    <t>研发费用</t>
  </si>
  <si>
    <t>财务费用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</si>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</sst>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_ "/>
    <numFmt numFmtId="177" formatCode="General&quot;月&quot;"/>
  </numFmts>
  <fonts count="24">
    <font>
      <sz val="11"/>
      <color theme="1"/>
      <name val="宋体"/>
      <charset val="134"/>
      <scheme val="minor"/>
    </font>
    <font>
      <sz val="15"/>
      <name val="汉仪雅酷黑 55W"/>
      <charset val="134"/>
    </font>
    <font>
      <sz val="30"/>
      <name val="汉仪雅酷黑 55W"/>
      <charset val="134"/>
    </font>
    <font>
      <sz val="15"/>
      <color theme="0"/>
      <name val="汉仪雅酷黑 55W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Times New Roman"/>
      <charset val="0"/>
    </font>
  </fonts>
  <fills count="34">
    <fill>
      <patternFill patternType="none"/>
    </fill>
    <fill>
      <patternFill patternType="gray125"/>
    </fill>
    <fill>
      <patternFill patternType="solid">
        <fgColor rgb="FF5E749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 style="thin">
        <color rgb="FF5E7492"/>
      </left>
      <right style="thin">
        <color theme="0"/>
      </right>
      <top/>
      <bottom style="thin">
        <color rgb="FF5E7492"/>
      </bottom>
      <diagonal/>
    </border>
    <border>
      <left style="thin">
        <color theme="0"/>
      </left>
      <right style="thin">
        <color theme="0"/>
      </right>
      <top/>
      <bottom style="thin">
        <color rgb="FF5E7492"/>
      </bottom>
      <diagonal/>
    </border>
    <border>
      <left style="thin">
        <color theme="0"/>
      </left>
      <right style="thin">
        <color rgb="FF5E7492"/>
      </right>
      <top/>
      <bottom style="thin">
        <color rgb="FF5E7492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5E7492"/>
      </left>
      <right style="thin">
        <color rgb="FF5E7492"/>
      </right>
      <top style="thin">
        <color rgb="FF5E7492"/>
      </top>
      <bottom style="thin">
        <color rgb="FF5E7492"/>
      </bottom>
      <diagonal/>
    </border>
    <border>
      <left style="thin">
        <color rgb="FF5E7492"/>
      </left>
      <right/>
      <top style="thin">
        <color rgb="FF5E7492"/>
      </top>
      <bottom style="thin">
        <color rgb="FF5E7492"/>
      </bottom>
      <diagonal/>
    </border>
    <border>
      <left/>
      <right/>
      <top style="thin">
        <color rgb="FF5E7492"/>
      </top>
      <bottom style="thin">
        <color rgb="FF5E7492"/>
      </bottom>
      <diagonal/>
    </border>
    <border>
      <left/>
      <right style="thin">
        <color rgb="FF5E7492"/>
      </right>
      <top style="thin">
        <color rgb="FF5E7492"/>
      </top>
      <bottom style="thin">
        <color rgb="FF5E7492"/>
      </bottom>
      <diagonal/>
    </border>
    <border>
      <left style="thin">
        <color rgb="FF5E7492"/>
      </left>
      <right style="thin">
        <color theme="0"/>
      </right>
      <top style="thin">
        <color rgb="FF5E7492"/>
      </top>
      <bottom style="thin">
        <color rgb="FF5E7492"/>
      </bottom>
      <diagonal/>
    </border>
    <border>
      <left style="thin">
        <color theme="0"/>
      </left>
      <right style="thin">
        <color theme="0"/>
      </right>
      <top style="thin">
        <color rgb="FF5E7492"/>
      </top>
      <bottom style="thin">
        <color rgb="FF5E7492"/>
      </bottom>
      <diagonal/>
    </border>
    <border>
      <left style="thin">
        <color theme="0"/>
      </left>
      <right style="thin">
        <color rgb="FF5E7492"/>
      </right>
      <top style="thin">
        <color rgb="FF5E7492"/>
      </top>
      <bottom style="thin">
        <color rgb="FF5E7492"/>
      </bottom>
      <diagonal/>
    </border>
    <border>
      <left style="thin">
        <color theme="0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5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6" applyNumberFormat="0" applyFill="0" applyAlignment="0" applyProtection="0">
      <alignment vertical="center"/>
    </xf>
    <xf numFmtId="0" fontId="10" fillId="0" borderId="16" applyNumberFormat="0" applyFill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18" applyNumberFormat="0" applyAlignment="0" applyProtection="0">
      <alignment vertical="center"/>
    </xf>
    <xf numFmtId="0" fontId="13" fillId="5" borderId="19" applyNumberFormat="0" applyAlignment="0" applyProtection="0">
      <alignment vertical="center"/>
    </xf>
    <xf numFmtId="0" fontId="14" fillId="5" borderId="18" applyNumberFormat="0" applyAlignment="0" applyProtection="0">
      <alignment vertical="center"/>
    </xf>
    <xf numFmtId="0" fontId="15" fillId="6" borderId="20" applyNumberFormat="0" applyAlignment="0" applyProtection="0">
      <alignment vertical="center"/>
    </xf>
    <xf numFmtId="0" fontId="16" fillId="0" borderId="21" applyNumberFormat="0" applyFill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3" fillId="0" borderId="0"/>
  </cellStyleXfs>
  <cellXfs count="27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77" fontId="1" fillId="0" borderId="7" xfId="0" applyNumberFormat="1" applyFont="1" applyFill="1" applyBorder="1" applyAlignment="1">
      <alignment horizontal="center" vertical="center"/>
    </xf>
    <xf numFmtId="176" fontId="1" fillId="0" borderId="8" xfId="0" applyNumberFormat="1" applyFont="1" applyFill="1" applyBorder="1" applyAlignment="1">
      <alignment horizontal="left" vertical="center"/>
    </xf>
    <xf numFmtId="176" fontId="1" fillId="0" borderId="9" xfId="0" applyNumberFormat="1" applyFont="1" applyFill="1" applyBorder="1" applyAlignment="1">
      <alignment horizontal="center" vertical="center"/>
    </xf>
    <xf numFmtId="176" fontId="1" fillId="0" borderId="10" xfId="0" applyNumberFormat="1" applyFont="1" applyFill="1" applyBorder="1" applyAlignment="1">
      <alignment horizontal="center" vertical="center"/>
    </xf>
    <xf numFmtId="176" fontId="1" fillId="0" borderId="7" xfId="0" applyNumberFormat="1" applyFont="1" applyFill="1" applyBorder="1" applyAlignment="1">
      <alignment horizontal="center" vertical="center"/>
    </xf>
    <xf numFmtId="177" fontId="3" fillId="2" borderId="11" xfId="0" applyNumberFormat="1" applyFont="1" applyFill="1" applyBorder="1" applyAlignment="1">
      <alignment horizontal="center" vertical="center"/>
    </xf>
    <xf numFmtId="176" fontId="3" fillId="2" borderId="12" xfId="0" applyNumberFormat="1" applyFont="1" applyFill="1" applyBorder="1" applyAlignment="1">
      <alignment horizontal="center" vertical="center"/>
    </xf>
    <xf numFmtId="176" fontId="3" fillId="2" borderId="13" xfId="0" applyNumberFormat="1" applyFont="1" applyFill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left" vertical="center"/>
    </xf>
    <xf numFmtId="10" fontId="1" fillId="0" borderId="0" xfId="0" applyNumberFormat="1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_Sheet1" xfId="49"/>
  </cellStyles>
  <tableStyles count="0" defaultTableStyle="TableStyleMedium2" defaultPivotStyle="PivotStyleLight16"/>
  <colors>
    <mruColors>
      <color rgb="002E908A"/>
      <color rgb="002C838F"/>
      <color rgb="0026895E"/>
      <color rgb="00638EC6"/>
      <color rgb="00000000"/>
      <color rgb="005E7492"/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ww\&#24212;&#20184;\NBC\2020&#24180;&#24212;&#20184;\202012\&#24212;&#20184;&#26126;&#32454;1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ww\anencw$\&#36130;&#21153;&#25253;&#34920;\&#24212;&#20184;&#36134;&#27454;\2021\2021&#24180;&#24212;&#20184;&#26126;&#32454;01-09%20-%20&#26368;&#26032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HUAWEI\AppData\Roaming\Kingsoft\office6\templates\download\26a9d546-e213-4b30-b68c-6cb874c70dd9\&#24180;&#24230;&#19994;&#32489;&#32479;&#35745;&#20998;&#26512;&#25490;&#21517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外购入库序时簿"/>
      <sheetName val="委外加工入库序时簿"/>
      <sheetName val="委外加工出库单序时簿"/>
      <sheetName val="委外结存数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采购分析-供应商"/>
      <sheetName val="采购分析-物料汇总"/>
      <sheetName val="加工费-供应商分析"/>
      <sheetName val="加工费-产品分析"/>
      <sheetName val="委外加工入库序时簿"/>
      <sheetName val="采购入库物料"/>
      <sheetName val="外购入库序时簿"/>
      <sheetName val="委外加工出库单序时簿"/>
      <sheetName val="委外结存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版权说明"/>
      <sheetName val="Sheet1 (2)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B1:P14"/>
  <sheetViews>
    <sheetView showGridLines="0" tabSelected="1" workbookViewId="0">
      <selection activeCell="A12" sqref="$A12:$XFD17"/>
    </sheetView>
  </sheetViews>
  <sheetFormatPr defaultColWidth="11.75" defaultRowHeight="32" customHeight="1"/>
  <cols>
    <col min="1" max="1" width="2.375" style="1" customWidth="1"/>
    <col min="2" max="2" width="10.5083333333333" style="1" customWidth="1"/>
    <col min="3" max="5" width="14.375" style="2" customWidth="1"/>
    <col min="6" max="6" width="1" style="1" customWidth="1"/>
    <col min="7" max="7" width="10.5083333333333" style="1" customWidth="1"/>
    <col min="8" max="14" width="14.375" style="1" customWidth="1"/>
    <col min="15" max="16382" width="11.75" style="1" customWidth="1"/>
    <col min="16383" max="16384" width="11.75" style="1"/>
  </cols>
  <sheetData>
    <row r="1" ht="13" customHeight="1"/>
    <row r="2" customHeight="1" spans="2:14">
      <c r="B2" s="3" t="s">
        <v>0</v>
      </c>
      <c r="C2" s="4"/>
      <c r="D2" s="4"/>
      <c r="E2" s="4"/>
      <c r="F2" s="5"/>
      <c r="G2" s="3"/>
      <c r="H2" s="3"/>
      <c r="I2" s="3"/>
      <c r="J2" s="3"/>
      <c r="K2" s="3"/>
      <c r="L2" s="3"/>
      <c r="M2" s="3"/>
      <c r="N2" s="3"/>
    </row>
    <row r="3" s="1" customFormat="1" ht="13" customHeight="1" spans="2:16">
      <c r="B3" s="6"/>
      <c r="C3" s="7"/>
      <c r="D3" s="7"/>
      <c r="E3" s="7"/>
      <c r="G3" s="6"/>
      <c r="H3" s="6"/>
      <c r="I3" s="6"/>
      <c r="J3" s="6"/>
      <c r="K3" s="6"/>
      <c r="L3" s="6"/>
      <c r="M3" s="6"/>
      <c r="N3" s="6"/>
      <c r="O3" s="22"/>
      <c r="P3" s="24"/>
    </row>
    <row r="4" s="1" customFormat="1" ht="15" customHeight="1" spans="2:14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</row>
    <row r="5" s="1" customFormat="1" ht="38" customHeight="1" spans="2:14">
      <c r="B5" s="9">
        <v>2022</v>
      </c>
      <c r="C5" s="10" t="s">
        <v>1</v>
      </c>
      <c r="D5" s="10"/>
      <c r="E5" s="11"/>
      <c r="G5" s="12">
        <v>2022</v>
      </c>
      <c r="H5" s="13" t="s">
        <v>2</v>
      </c>
      <c r="I5" s="13" t="s">
        <v>3</v>
      </c>
      <c r="J5" s="13" t="s">
        <v>4</v>
      </c>
      <c r="K5" s="13" t="s">
        <v>5</v>
      </c>
      <c r="L5" s="13" t="s">
        <v>6</v>
      </c>
      <c r="M5" s="13" t="s">
        <v>7</v>
      </c>
      <c r="N5" s="25" t="s">
        <v>8</v>
      </c>
    </row>
    <row r="6" s="1" customFormat="1" ht="38" customHeight="1" spans="2:14">
      <c r="B6" s="14">
        <v>1</v>
      </c>
      <c r="C6" s="15">
        <f>H6-SUM(I6:N6)</f>
        <v>5030</v>
      </c>
      <c r="D6" s="16">
        <f>C6</f>
        <v>5030</v>
      </c>
      <c r="E6" s="17"/>
      <c r="G6" s="14">
        <v>1</v>
      </c>
      <c r="H6" s="18">
        <v>50000</v>
      </c>
      <c r="I6" s="18">
        <v>15000</v>
      </c>
      <c r="J6" s="18">
        <v>6750</v>
      </c>
      <c r="K6" s="18">
        <v>8100</v>
      </c>
      <c r="L6" s="18">
        <v>10800</v>
      </c>
      <c r="M6" s="18">
        <v>4050</v>
      </c>
      <c r="N6" s="18">
        <v>270</v>
      </c>
    </row>
    <row r="7" s="1" customFormat="1" ht="38" customHeight="1" spans="2:14">
      <c r="B7" s="14">
        <v>2</v>
      </c>
      <c r="C7" s="15">
        <f>H7-SUM(I7:N7)</f>
        <v>13695</v>
      </c>
      <c r="D7" s="16">
        <f>C7</f>
        <v>13695</v>
      </c>
      <c r="E7" s="17"/>
      <c r="G7" s="14">
        <v>2</v>
      </c>
      <c r="H7" s="18">
        <v>60000</v>
      </c>
      <c r="I7" s="18">
        <v>18000</v>
      </c>
      <c r="J7" s="18">
        <v>6375</v>
      </c>
      <c r="K7" s="18">
        <v>7650</v>
      </c>
      <c r="L7" s="18">
        <v>10200</v>
      </c>
      <c r="M7" s="18">
        <v>3825</v>
      </c>
      <c r="N7" s="18">
        <v>255</v>
      </c>
    </row>
    <row r="8" s="1" customFormat="1" ht="38" customHeight="1" spans="2:16">
      <c r="B8" s="14">
        <v>3</v>
      </c>
      <c r="C8" s="15">
        <f>H8-SUM(I8:N8)</f>
        <v>22360</v>
      </c>
      <c r="D8" s="16">
        <f>C8</f>
        <v>22360</v>
      </c>
      <c r="E8" s="17"/>
      <c r="G8" s="14">
        <v>3</v>
      </c>
      <c r="H8" s="18">
        <v>70000</v>
      </c>
      <c r="I8" s="18">
        <v>21000</v>
      </c>
      <c r="J8" s="18">
        <v>6000</v>
      </c>
      <c r="K8" s="18">
        <v>7200</v>
      </c>
      <c r="L8" s="18">
        <v>9600</v>
      </c>
      <c r="M8" s="18">
        <v>3600</v>
      </c>
      <c r="N8" s="18">
        <v>240</v>
      </c>
      <c r="O8" s="22"/>
      <c r="P8" s="24"/>
    </row>
    <row r="9" s="1" customFormat="1" ht="38" customHeight="1" spans="2:16">
      <c r="B9" s="14">
        <v>4</v>
      </c>
      <c r="C9" s="15">
        <f>H9-SUM(I9:N9)</f>
        <v>31025</v>
      </c>
      <c r="D9" s="16">
        <f>C9</f>
        <v>31025</v>
      </c>
      <c r="E9" s="17"/>
      <c r="G9" s="14">
        <v>4</v>
      </c>
      <c r="H9" s="18">
        <v>80000</v>
      </c>
      <c r="I9" s="18">
        <v>24000</v>
      </c>
      <c r="J9" s="18">
        <v>5625</v>
      </c>
      <c r="K9" s="18">
        <v>6750</v>
      </c>
      <c r="L9" s="18">
        <v>9000</v>
      </c>
      <c r="M9" s="18">
        <v>3375</v>
      </c>
      <c r="N9" s="18">
        <v>225</v>
      </c>
      <c r="O9" s="22"/>
      <c r="P9" s="24"/>
    </row>
    <row r="10" s="1" customFormat="1" ht="38" customHeight="1" spans="2:16">
      <c r="B10" s="14">
        <v>5</v>
      </c>
      <c r="C10" s="15">
        <f>H10-SUM(I10:N10)</f>
        <v>39690</v>
      </c>
      <c r="D10" s="16">
        <f>C10</f>
        <v>39690</v>
      </c>
      <c r="E10" s="17"/>
      <c r="G10" s="14">
        <v>5</v>
      </c>
      <c r="H10" s="18">
        <v>90000</v>
      </c>
      <c r="I10" s="18">
        <v>27000</v>
      </c>
      <c r="J10" s="18">
        <v>5250</v>
      </c>
      <c r="K10" s="18">
        <v>6300</v>
      </c>
      <c r="L10" s="18">
        <v>8400</v>
      </c>
      <c r="M10" s="18">
        <v>3150</v>
      </c>
      <c r="N10" s="18">
        <v>210</v>
      </c>
      <c r="O10" s="22"/>
      <c r="P10" s="24"/>
    </row>
    <row r="11" s="1" customFormat="1" ht="38" customHeight="1" spans="2:16">
      <c r="B11" s="14">
        <v>6</v>
      </c>
      <c r="C11" s="15">
        <f>H11-SUM(I11:N11)</f>
        <v>24555</v>
      </c>
      <c r="D11" s="16">
        <f>C11</f>
        <v>24555</v>
      </c>
      <c r="E11" s="17"/>
      <c r="G11" s="14">
        <v>6</v>
      </c>
      <c r="H11" s="18">
        <v>66000</v>
      </c>
      <c r="I11" s="18">
        <v>19800</v>
      </c>
      <c r="J11" s="18">
        <v>4875</v>
      </c>
      <c r="K11" s="18">
        <v>5850</v>
      </c>
      <c r="L11" s="18">
        <v>7800</v>
      </c>
      <c r="M11" s="18">
        <v>2925</v>
      </c>
      <c r="N11" s="18">
        <v>195</v>
      </c>
      <c r="O11" s="22"/>
      <c r="P11" s="24"/>
    </row>
    <row r="12" ht="38" customHeight="1" spans="2:16">
      <c r="B12" s="19" t="s">
        <v>9</v>
      </c>
      <c r="C12" s="20">
        <f>SUM(C6:C11)</f>
        <v>136355</v>
      </c>
      <c r="D12" s="20"/>
      <c r="E12" s="21"/>
      <c r="G12" s="19" t="s">
        <v>9</v>
      </c>
      <c r="H12" s="20">
        <f>SUM(H6:H11)</f>
        <v>416000</v>
      </c>
      <c r="I12" s="20">
        <f t="shared" ref="I12:N12" si="0">SUM(I6:I11)</f>
        <v>124800</v>
      </c>
      <c r="J12" s="20">
        <f t="shared" si="0"/>
        <v>34875</v>
      </c>
      <c r="K12" s="20">
        <f t="shared" si="0"/>
        <v>41850</v>
      </c>
      <c r="L12" s="20">
        <f t="shared" si="0"/>
        <v>55800</v>
      </c>
      <c r="M12" s="20">
        <f t="shared" si="0"/>
        <v>20925</v>
      </c>
      <c r="N12" s="21">
        <f t="shared" si="0"/>
        <v>1395</v>
      </c>
      <c r="O12" s="22"/>
      <c r="P12" s="24"/>
    </row>
    <row r="13" customHeight="1" spans="2:16">
      <c r="B13" s="22"/>
      <c r="C13" s="23"/>
      <c r="D13" s="23"/>
      <c r="E13" s="23"/>
      <c r="G13" s="22"/>
      <c r="H13" s="22"/>
      <c r="I13" s="24"/>
      <c r="J13" s="22"/>
      <c r="K13" s="24"/>
      <c r="L13" s="24"/>
      <c r="M13" s="22"/>
      <c r="N13" s="26"/>
      <c r="O13" s="22"/>
      <c r="P13" s="24"/>
    </row>
    <row r="14" customHeight="1" spans="2:16">
      <c r="B14" s="22"/>
      <c r="C14" s="23"/>
      <c r="D14" s="23"/>
      <c r="E14" s="23"/>
      <c r="G14" s="22"/>
      <c r="H14" s="22"/>
      <c r="I14" s="24"/>
      <c r="J14" s="22"/>
      <c r="K14" s="24"/>
      <c r="L14" s="24"/>
      <c r="M14" s="22"/>
      <c r="N14" s="26"/>
      <c r="O14" s="22"/>
      <c r="P14" s="24"/>
    </row>
  </sheetData>
  <mergeCells count="11">
    <mergeCell ref="B2:N2"/>
    <mergeCell ref="B3:N3"/>
    <mergeCell ref="B4:N4"/>
    <mergeCell ref="C5:E5"/>
    <mergeCell ref="D6:E6"/>
    <mergeCell ref="D7:E7"/>
    <mergeCell ref="D8:E8"/>
    <mergeCell ref="D9:E9"/>
    <mergeCell ref="D10:E10"/>
    <mergeCell ref="D11:E11"/>
    <mergeCell ref="C12:E12"/>
  </mergeCells>
  <conditionalFormatting sqref="D6:D11">
    <cfRule type="dataBar" priority="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{483d0343-3c97-475b-aeb0-33adbaab5065}</x14:id>
        </ext>
      </extLst>
    </cfRule>
  </conditionalFormatting>
  <pageMargins left="0.236111111111111" right="0" top="0.314583333333333" bottom="0" header="0.5" footer="0.5"/>
  <pageSetup paperSize="9" scale="88" orientation="landscape" horizontalDpi="600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3d0343-3c97-475b-aeb0-33adbaab50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D6:D11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主表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nbc-cwb01</dc:creator>
  <cp:lastModifiedBy>清律</cp:lastModifiedBy>
  <dcterms:created xsi:type="dcterms:W3CDTF">2020-03-18T06:02:00Z</dcterms:created>
  <dcterms:modified xsi:type="dcterms:W3CDTF">2024-02-21T08:28:22Z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5FFB7739CDB441E8A4E4040424F2ABF4_11</vt:lpwstr>
  </property>
  <property fmtid="{D5CDD505-2E9C-101B-9397-08002B2CF9AE}" pid="3" name="KSOProductBuildVer">
    <vt:lpwstr>2052-12.1.0.16250</vt:lpwstr>
  </property>
  <property fmtid="{D5CDD505-2E9C-101B-9397-08002B2CF9AE}" pid="4" name="commondata">
    <vt:lpwstr>eyJoZGlkIjoiZDY3MWU2OWViZDA2OWMyYWU0OTgzZDZmZGNiNTUxYWEifQ==</vt:lpwstr>
  </property>
  <property fmtid="{D5CDD505-2E9C-101B-9397-08002B2CF9AE}" pid="5" name="KSOTemplateUUID">
    <vt:lpwstr>v1.0_mb_ly9JVsAIfCf2ig9DA6BSlA==</vt:lpwstr>
  </property>
</Properties>
</file>