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2" windowHeight="11175"/>
  </bookViews>
  <sheets>
    <sheet name="生产记录表" sheetId="1" r:id="rId1"/>
    <sheet name="产量分析表" sheetId="2" r:id="rId2"/>
  </sheets>
  <definedNames>
    <definedName name="_xlnm._FilterDatabase" localSheetId="0" hidden="1">生产记录表!$A$2:$F$66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<sst xmlns="http://schemas.openxmlformats.org/spreadsheetml/2006/main" count="97" uniqueCount="28">
  <si>
    <t>日期</t>
  </si>
  <si>
    <t>员工姓名</t>
  </si>
  <si>
    <t>产量</t>
  </si>
  <si>
    <t>合格品数</t>
  </si>
  <si>
    <t>次品数</t>
  </si>
  <si>
    <t>总量</t>
  </si>
  <si>
    <t>张1</t>
  </si>
  <si>
    <t>张2</t>
  </si>
  <si>
    <t>张3</t>
  </si>
  <si>
    <t>张4</t>
  </si>
  <si>
    <t>张5</t>
  </si>
  <si>
    <t>张6</t>
  </si>
  <si>
    <t>张7</t>
  </si>
  <si>
    <t>张8</t>
  </si>
  <si>
    <t>当日目标产量</t>
  </si>
  <si>
    <t>当日目标合格率</t>
  </si>
  <si>
    <t>姓名</t>
  </si>
  <si>
    <t>总计</t>
  </si>
  <si>
    <t>合格产量</t>
  </si>
  <si>
    <t>次品产量</t>
  </si>
  <si>
    <t>产量排名</t>
  </si>
  <si>
    <t>\</t>
  </si>
  <si>
    <t>合格率</t>
  </si>
  <si>
    <t>合格率排名</t>
  </si>
  <si>
    <t>本月累计产量</t>
  </si>
  <si>
    <t>本月累计产量排名</t>
  </si>
  <si>
    <t>本月累计合格率</t>
  </si>
  <si>
    <t>本月累计合格率排名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</si>
</sst>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sz val="16"/>
      <color theme="0"/>
      <name val="微软雅黑"/>
      <charset val="134"/>
    </font>
    <font>
      <sz val="11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58" fontId="3" fillId="0" borderId="2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showGridLines="0" tabSelected="1" workbookViewId="0">
      <pane ySplit="2" topLeftCell="A3" activePane="bottomLeft" state="frozen"/>
      <selection/>
      <selection pane="bottomLeft" activeCell="G15" sqref="G15"/>
    </sheetView>
  </sheetViews>
  <sheetFormatPr defaultColWidth="9" defaultRowHeight="18" customHeight="1" outlineLevelCol="5"/>
  <cols>
    <col min="1" max="2" width="9" style="7"/>
    <col min="3" max="3" width="10.5044247787611" style="7" customWidth="1"/>
    <col min="4" max="4" width="10" style="7" customWidth="1"/>
    <col min="5" max="5" width="10.6283185840708" style="7" customWidth="1"/>
  </cols>
  <sheetData>
    <row r="1" customHeight="1" spans="1:5">
      <c r="A1" s="8" t="s">
        <v>0</v>
      </c>
      <c r="B1" s="8" t="s">
        <v>1</v>
      </c>
      <c r="C1" s="8" t="s">
        <v>2</v>
      </c>
      <c r="D1" s="8"/>
      <c r="E1" s="8"/>
    </row>
    <row r="2" customHeight="1" spans="1:5">
      <c r="A2" s="8"/>
      <c r="B2" s="8"/>
      <c r="C2" s="8" t="s">
        <v>3</v>
      </c>
      <c r="D2" s="8" t="s">
        <v>4</v>
      </c>
      <c r="E2" s="8" t="s">
        <v>5</v>
      </c>
    </row>
    <row r="3" customHeight="1" spans="1:6">
      <c r="A3" s="9">
        <v>42512</v>
      </c>
      <c r="B3" s="7" t="s">
        <v>6</v>
      </c>
      <c r="C3" s="7">
        <v>1140</v>
      </c>
      <c r="D3" s="7">
        <v>2</v>
      </c>
      <c r="E3" s="7">
        <f>C3+D3</f>
        <v>1142</v>
      </c>
      <c r="F3" s="10"/>
    </row>
    <row r="4" customHeight="1" spans="1:6">
      <c r="A4" s="9">
        <v>42512</v>
      </c>
      <c r="B4" s="7" t="s">
        <v>7</v>
      </c>
      <c r="C4" s="7">
        <v>1367</v>
      </c>
      <c r="D4" s="7">
        <v>8</v>
      </c>
      <c r="E4" s="7">
        <f t="shared" ref="E4:E66" si="0">C4+D4</f>
        <v>1375</v>
      </c>
      <c r="F4" s="10"/>
    </row>
    <row r="5" customHeight="1" spans="1:6">
      <c r="A5" s="9">
        <v>42512</v>
      </c>
      <c r="B5" s="7" t="s">
        <v>8</v>
      </c>
      <c r="C5" s="7">
        <v>1199</v>
      </c>
      <c r="D5" s="7">
        <v>10</v>
      </c>
      <c r="E5" s="7">
        <f t="shared" si="0"/>
        <v>1209</v>
      </c>
      <c r="F5" s="10"/>
    </row>
    <row r="6" customHeight="1" spans="1:6">
      <c r="A6" s="9">
        <v>42512</v>
      </c>
      <c r="B6" s="7" t="s">
        <v>9</v>
      </c>
      <c r="C6" s="7">
        <v>1445</v>
      </c>
      <c r="D6" s="7">
        <v>5</v>
      </c>
      <c r="E6" s="7">
        <f t="shared" si="0"/>
        <v>1450</v>
      </c>
      <c r="F6" s="10"/>
    </row>
    <row r="7" customHeight="1" spans="1:6">
      <c r="A7" s="9">
        <v>42512</v>
      </c>
      <c r="B7" s="7" t="s">
        <v>10</v>
      </c>
      <c r="C7" s="7">
        <v>1175</v>
      </c>
      <c r="D7" s="7">
        <v>8</v>
      </c>
      <c r="E7" s="7">
        <f t="shared" si="0"/>
        <v>1183</v>
      </c>
      <c r="F7" s="10"/>
    </row>
    <row r="8" customHeight="1" spans="1:6">
      <c r="A8" s="9">
        <v>42512</v>
      </c>
      <c r="B8" s="7" t="s">
        <v>11</v>
      </c>
      <c r="C8" s="7">
        <v>1395</v>
      </c>
      <c r="D8" s="7">
        <v>9</v>
      </c>
      <c r="E8" s="7">
        <f t="shared" si="0"/>
        <v>1404</v>
      </c>
      <c r="F8" s="10"/>
    </row>
    <row r="9" customHeight="1" spans="1:6">
      <c r="A9" s="9">
        <v>42512</v>
      </c>
      <c r="B9" s="7" t="s">
        <v>12</v>
      </c>
      <c r="C9" s="7">
        <v>1494</v>
      </c>
      <c r="D9" s="7">
        <v>5</v>
      </c>
      <c r="E9" s="7">
        <f t="shared" si="0"/>
        <v>1499</v>
      </c>
      <c r="F9" s="10"/>
    </row>
    <row r="10" customHeight="1" spans="1:6">
      <c r="A10" s="9">
        <v>42512</v>
      </c>
      <c r="B10" s="7" t="s">
        <v>13</v>
      </c>
      <c r="C10" s="7">
        <v>1532</v>
      </c>
      <c r="D10" s="7">
        <v>4</v>
      </c>
      <c r="E10" s="7">
        <f t="shared" si="0"/>
        <v>1536</v>
      </c>
      <c r="F10" s="10"/>
    </row>
    <row r="11" customHeight="1" spans="1:6">
      <c r="A11" s="9">
        <v>42513</v>
      </c>
      <c r="B11" s="7" t="s">
        <v>6</v>
      </c>
      <c r="C11" s="7">
        <v>1305</v>
      </c>
      <c r="D11" s="7">
        <v>9</v>
      </c>
      <c r="E11" s="7">
        <f t="shared" si="0"/>
        <v>1314</v>
      </c>
      <c r="F11" s="10"/>
    </row>
    <row r="12" customHeight="1" spans="1:6">
      <c r="A12" s="9">
        <v>42513</v>
      </c>
      <c r="B12" s="7" t="s">
        <v>7</v>
      </c>
      <c r="C12" s="7">
        <v>1209</v>
      </c>
      <c r="D12" s="7">
        <v>3</v>
      </c>
      <c r="E12" s="7">
        <f t="shared" si="0"/>
        <v>1212</v>
      </c>
      <c r="F12" s="10"/>
    </row>
    <row r="13" customHeight="1" spans="1:6">
      <c r="A13" s="9">
        <v>42513</v>
      </c>
      <c r="B13" s="7" t="s">
        <v>8</v>
      </c>
      <c r="C13" s="7">
        <v>1030</v>
      </c>
      <c r="D13" s="7">
        <v>10</v>
      </c>
      <c r="E13" s="7">
        <f t="shared" si="0"/>
        <v>1040</v>
      </c>
      <c r="F13" s="10"/>
    </row>
    <row r="14" customHeight="1" spans="1:6">
      <c r="A14" s="9">
        <v>42513</v>
      </c>
      <c r="B14" s="7" t="s">
        <v>9</v>
      </c>
      <c r="C14" s="7">
        <v>1325</v>
      </c>
      <c r="D14" s="7">
        <v>5</v>
      </c>
      <c r="E14" s="7">
        <f t="shared" si="0"/>
        <v>1330</v>
      </c>
      <c r="F14" s="10"/>
    </row>
    <row r="15" customHeight="1" spans="1:6">
      <c r="A15" s="9">
        <v>42513</v>
      </c>
      <c r="B15" s="7" t="s">
        <v>10</v>
      </c>
      <c r="C15" s="7">
        <v>1425</v>
      </c>
      <c r="D15" s="7">
        <v>10</v>
      </c>
      <c r="E15" s="7">
        <f t="shared" si="0"/>
        <v>1435</v>
      </c>
      <c r="F15" s="10"/>
    </row>
    <row r="16" customHeight="1" spans="1:6">
      <c r="A16" s="9">
        <v>42513</v>
      </c>
      <c r="B16" s="7" t="s">
        <v>11</v>
      </c>
      <c r="C16" s="7">
        <v>1296</v>
      </c>
      <c r="D16" s="7">
        <v>6</v>
      </c>
      <c r="E16" s="7">
        <f t="shared" si="0"/>
        <v>1302</v>
      </c>
      <c r="F16" s="10"/>
    </row>
    <row r="17" customHeight="1" spans="1:6">
      <c r="A17" s="9">
        <v>42513</v>
      </c>
      <c r="B17" s="7" t="s">
        <v>12</v>
      </c>
      <c r="C17" s="7">
        <v>1247</v>
      </c>
      <c r="D17" s="7">
        <v>10</v>
      </c>
      <c r="E17" s="7">
        <f t="shared" si="0"/>
        <v>1257</v>
      </c>
      <c r="F17" s="10"/>
    </row>
    <row r="18" customHeight="1" spans="1:6">
      <c r="A18" s="9">
        <v>42513</v>
      </c>
      <c r="B18" s="7" t="s">
        <v>13</v>
      </c>
      <c r="C18" s="7">
        <v>1184</v>
      </c>
      <c r="D18" s="7">
        <v>3</v>
      </c>
      <c r="E18" s="7">
        <f t="shared" si="0"/>
        <v>1187</v>
      </c>
      <c r="F18" s="10"/>
    </row>
    <row r="19" customHeight="1" spans="1:6">
      <c r="A19" s="9">
        <v>42514</v>
      </c>
      <c r="B19" s="7" t="s">
        <v>6</v>
      </c>
      <c r="C19" s="7">
        <v>1112</v>
      </c>
      <c r="D19" s="7">
        <v>3</v>
      </c>
      <c r="E19" s="7">
        <f t="shared" si="0"/>
        <v>1115</v>
      </c>
      <c r="F19" s="10"/>
    </row>
    <row r="20" customHeight="1" spans="1:6">
      <c r="A20" s="9">
        <v>42514</v>
      </c>
      <c r="B20" s="7" t="s">
        <v>7</v>
      </c>
      <c r="C20" s="7">
        <v>1100</v>
      </c>
      <c r="D20" s="7">
        <v>3</v>
      </c>
      <c r="E20" s="7">
        <f t="shared" si="0"/>
        <v>1103</v>
      </c>
      <c r="F20" s="10"/>
    </row>
    <row r="21" customHeight="1" spans="1:6">
      <c r="A21" s="9">
        <v>42514</v>
      </c>
      <c r="B21" s="7" t="s">
        <v>8</v>
      </c>
      <c r="C21" s="7">
        <v>1140</v>
      </c>
      <c r="D21" s="7">
        <v>6</v>
      </c>
      <c r="E21" s="7">
        <f t="shared" si="0"/>
        <v>1146</v>
      </c>
      <c r="F21" s="10"/>
    </row>
    <row r="22" customHeight="1" spans="1:6">
      <c r="A22" s="9">
        <v>42514</v>
      </c>
      <c r="B22" s="7" t="s">
        <v>9</v>
      </c>
      <c r="C22" s="7">
        <v>1375</v>
      </c>
      <c r="D22" s="7">
        <v>4</v>
      </c>
      <c r="E22" s="7">
        <f t="shared" si="0"/>
        <v>1379</v>
      </c>
      <c r="F22" s="10"/>
    </row>
    <row r="23" customHeight="1" spans="1:6">
      <c r="A23" s="9">
        <v>42514</v>
      </c>
      <c r="B23" s="7" t="s">
        <v>10</v>
      </c>
      <c r="C23" s="7">
        <v>1288</v>
      </c>
      <c r="D23" s="7">
        <v>5</v>
      </c>
      <c r="E23" s="7">
        <f t="shared" si="0"/>
        <v>1293</v>
      </c>
      <c r="F23" s="10"/>
    </row>
    <row r="24" customHeight="1" spans="1:6">
      <c r="A24" s="9">
        <v>42514</v>
      </c>
      <c r="B24" s="7" t="s">
        <v>11</v>
      </c>
      <c r="C24" s="7">
        <v>1166</v>
      </c>
      <c r="D24" s="7">
        <v>5</v>
      </c>
      <c r="E24" s="7">
        <f t="shared" si="0"/>
        <v>1171</v>
      </c>
      <c r="F24" s="10"/>
    </row>
    <row r="25" customHeight="1" spans="1:6">
      <c r="A25" s="9">
        <v>42514</v>
      </c>
      <c r="B25" s="7" t="s">
        <v>12</v>
      </c>
      <c r="C25" s="7">
        <v>1551</v>
      </c>
      <c r="D25" s="7">
        <v>7</v>
      </c>
      <c r="E25" s="7">
        <f t="shared" si="0"/>
        <v>1558</v>
      </c>
      <c r="F25" s="10"/>
    </row>
    <row r="26" customHeight="1" spans="1:6">
      <c r="A26" s="9">
        <v>42514</v>
      </c>
      <c r="B26" s="7" t="s">
        <v>13</v>
      </c>
      <c r="C26" s="7">
        <v>1040</v>
      </c>
      <c r="D26" s="7">
        <v>6</v>
      </c>
      <c r="E26" s="7">
        <f t="shared" si="0"/>
        <v>1046</v>
      </c>
      <c r="F26" s="10"/>
    </row>
    <row r="27" customHeight="1" spans="1:6">
      <c r="A27" s="9">
        <v>42515</v>
      </c>
      <c r="B27" s="7" t="s">
        <v>6</v>
      </c>
      <c r="C27" s="7">
        <v>1545</v>
      </c>
      <c r="D27" s="7">
        <v>4</v>
      </c>
      <c r="E27" s="7">
        <f t="shared" si="0"/>
        <v>1549</v>
      </c>
      <c r="F27" s="10"/>
    </row>
    <row r="28" customHeight="1" spans="1:6">
      <c r="A28" s="9">
        <v>42515</v>
      </c>
      <c r="B28" s="7" t="s">
        <v>7</v>
      </c>
      <c r="C28" s="7">
        <v>1129</v>
      </c>
      <c r="D28" s="7">
        <v>10</v>
      </c>
      <c r="E28" s="7">
        <f t="shared" si="0"/>
        <v>1139</v>
      </c>
      <c r="F28" s="10"/>
    </row>
    <row r="29" customHeight="1" spans="1:6">
      <c r="A29" s="9">
        <v>42515</v>
      </c>
      <c r="B29" s="7" t="s">
        <v>8</v>
      </c>
      <c r="C29" s="7">
        <v>1129</v>
      </c>
      <c r="D29" s="7">
        <v>9</v>
      </c>
      <c r="E29" s="7">
        <f t="shared" si="0"/>
        <v>1138</v>
      </c>
      <c r="F29" s="10"/>
    </row>
    <row r="30" customHeight="1" spans="1:6">
      <c r="A30" s="9">
        <v>42515</v>
      </c>
      <c r="B30" s="7" t="s">
        <v>9</v>
      </c>
      <c r="C30" s="7">
        <v>1380</v>
      </c>
      <c r="D30" s="7">
        <v>4</v>
      </c>
      <c r="E30" s="7">
        <f t="shared" si="0"/>
        <v>1384</v>
      </c>
      <c r="F30" s="10"/>
    </row>
    <row r="31" customHeight="1" spans="1:6">
      <c r="A31" s="9">
        <v>42515</v>
      </c>
      <c r="B31" s="7" t="s">
        <v>10</v>
      </c>
      <c r="C31" s="7">
        <v>1269</v>
      </c>
      <c r="D31" s="7">
        <v>3</v>
      </c>
      <c r="E31" s="7">
        <f t="shared" si="0"/>
        <v>1272</v>
      </c>
      <c r="F31" s="10"/>
    </row>
    <row r="32" customHeight="1" spans="1:6">
      <c r="A32" s="9">
        <v>42515</v>
      </c>
      <c r="B32" s="7" t="s">
        <v>11</v>
      </c>
      <c r="C32" s="7">
        <v>1572</v>
      </c>
      <c r="D32" s="7">
        <v>2</v>
      </c>
      <c r="E32" s="7">
        <f t="shared" si="0"/>
        <v>1574</v>
      </c>
      <c r="F32" s="10"/>
    </row>
    <row r="33" customHeight="1" spans="1:6">
      <c r="A33" s="9">
        <v>42515</v>
      </c>
      <c r="B33" s="7" t="s">
        <v>12</v>
      </c>
      <c r="C33" s="7">
        <v>1219</v>
      </c>
      <c r="D33" s="7">
        <v>4</v>
      </c>
      <c r="E33" s="7">
        <f t="shared" si="0"/>
        <v>1223</v>
      </c>
      <c r="F33" s="10"/>
    </row>
    <row r="34" customHeight="1" spans="1:6">
      <c r="A34" s="9">
        <v>42515</v>
      </c>
      <c r="B34" s="7" t="s">
        <v>13</v>
      </c>
      <c r="C34" s="7">
        <v>1053</v>
      </c>
      <c r="D34" s="7">
        <v>4</v>
      </c>
      <c r="E34" s="7">
        <f t="shared" si="0"/>
        <v>1057</v>
      </c>
      <c r="F34" s="10"/>
    </row>
    <row r="35" customHeight="1" spans="1:6">
      <c r="A35" s="9">
        <v>42516</v>
      </c>
      <c r="B35" s="7" t="s">
        <v>6</v>
      </c>
      <c r="C35" s="7">
        <v>1192</v>
      </c>
      <c r="D35" s="7">
        <v>4</v>
      </c>
      <c r="E35" s="7">
        <f t="shared" si="0"/>
        <v>1196</v>
      </c>
      <c r="F35" s="10"/>
    </row>
    <row r="36" customHeight="1" spans="1:6">
      <c r="A36" s="9">
        <v>42516</v>
      </c>
      <c r="B36" s="7" t="s">
        <v>7</v>
      </c>
      <c r="C36" s="7">
        <v>1405</v>
      </c>
      <c r="D36" s="7">
        <v>1</v>
      </c>
      <c r="E36" s="7">
        <f t="shared" si="0"/>
        <v>1406</v>
      </c>
      <c r="F36" s="10"/>
    </row>
    <row r="37" customHeight="1" spans="1:6">
      <c r="A37" s="9">
        <v>42516</v>
      </c>
      <c r="B37" s="7" t="s">
        <v>8</v>
      </c>
      <c r="C37" s="7">
        <v>1127</v>
      </c>
      <c r="D37" s="7">
        <v>7</v>
      </c>
      <c r="E37" s="7">
        <f t="shared" si="0"/>
        <v>1134</v>
      </c>
      <c r="F37" s="10"/>
    </row>
    <row r="38" customHeight="1" spans="1:6">
      <c r="A38" s="9">
        <v>42516</v>
      </c>
      <c r="B38" s="7" t="s">
        <v>9</v>
      </c>
      <c r="C38" s="7">
        <v>1508</v>
      </c>
      <c r="D38" s="7">
        <v>1</v>
      </c>
      <c r="E38" s="7">
        <f t="shared" si="0"/>
        <v>1509</v>
      </c>
      <c r="F38" s="10"/>
    </row>
    <row r="39" customHeight="1" spans="1:6">
      <c r="A39" s="9">
        <v>42516</v>
      </c>
      <c r="B39" s="7" t="s">
        <v>10</v>
      </c>
      <c r="C39" s="7">
        <v>1208</v>
      </c>
      <c r="D39" s="7">
        <v>2</v>
      </c>
      <c r="E39" s="7">
        <f t="shared" si="0"/>
        <v>1210</v>
      </c>
      <c r="F39" s="10"/>
    </row>
    <row r="40" customHeight="1" spans="1:6">
      <c r="A40" s="9">
        <v>42516</v>
      </c>
      <c r="B40" s="7" t="s">
        <v>11</v>
      </c>
      <c r="C40" s="7">
        <v>1518</v>
      </c>
      <c r="D40" s="7">
        <v>2</v>
      </c>
      <c r="E40" s="7">
        <f t="shared" si="0"/>
        <v>1520</v>
      </c>
      <c r="F40" s="10"/>
    </row>
    <row r="41" customHeight="1" spans="1:6">
      <c r="A41" s="9">
        <v>42516</v>
      </c>
      <c r="B41" s="7" t="s">
        <v>12</v>
      </c>
      <c r="C41" s="7">
        <v>1564</v>
      </c>
      <c r="D41" s="7">
        <v>8</v>
      </c>
      <c r="E41" s="7">
        <f t="shared" si="0"/>
        <v>1572</v>
      </c>
      <c r="F41" s="10"/>
    </row>
    <row r="42" customHeight="1" spans="1:6">
      <c r="A42" s="9">
        <v>42516</v>
      </c>
      <c r="B42" s="7" t="s">
        <v>13</v>
      </c>
      <c r="C42" s="7">
        <v>1339</v>
      </c>
      <c r="D42" s="7">
        <v>3</v>
      </c>
      <c r="E42" s="7">
        <f t="shared" si="0"/>
        <v>1342</v>
      </c>
      <c r="F42" s="10"/>
    </row>
    <row r="43" customHeight="1" spans="1:6">
      <c r="A43" s="9">
        <v>42517</v>
      </c>
      <c r="B43" s="7" t="s">
        <v>6</v>
      </c>
      <c r="C43" s="7">
        <v>1477</v>
      </c>
      <c r="D43" s="7">
        <v>1</v>
      </c>
      <c r="E43" s="7">
        <f t="shared" si="0"/>
        <v>1478</v>
      </c>
      <c r="F43" s="10"/>
    </row>
    <row r="44" customHeight="1" spans="1:6">
      <c r="A44" s="9">
        <v>42517</v>
      </c>
      <c r="B44" s="7" t="s">
        <v>7</v>
      </c>
      <c r="C44" s="7">
        <v>1521</v>
      </c>
      <c r="D44" s="7">
        <v>3</v>
      </c>
      <c r="E44" s="7">
        <f t="shared" si="0"/>
        <v>1524</v>
      </c>
      <c r="F44" s="10"/>
    </row>
    <row r="45" customHeight="1" spans="1:6">
      <c r="A45" s="9">
        <v>42517</v>
      </c>
      <c r="B45" s="7" t="s">
        <v>8</v>
      </c>
      <c r="C45" s="7">
        <v>1589</v>
      </c>
      <c r="D45" s="7">
        <v>3</v>
      </c>
      <c r="E45" s="7">
        <f t="shared" si="0"/>
        <v>1592</v>
      </c>
      <c r="F45" s="10"/>
    </row>
    <row r="46" customHeight="1" spans="1:6">
      <c r="A46" s="9">
        <v>42517</v>
      </c>
      <c r="B46" s="7" t="s">
        <v>9</v>
      </c>
      <c r="C46" s="7">
        <v>1133</v>
      </c>
      <c r="D46" s="7">
        <v>7</v>
      </c>
      <c r="E46" s="7">
        <f t="shared" si="0"/>
        <v>1140</v>
      </c>
      <c r="F46" s="10"/>
    </row>
    <row r="47" customHeight="1" spans="1:6">
      <c r="A47" s="9">
        <v>42517</v>
      </c>
      <c r="B47" s="7" t="s">
        <v>10</v>
      </c>
      <c r="C47" s="7">
        <v>1350</v>
      </c>
      <c r="D47" s="7">
        <v>8</v>
      </c>
      <c r="E47" s="7">
        <f t="shared" si="0"/>
        <v>1358</v>
      </c>
      <c r="F47" s="10"/>
    </row>
    <row r="48" customHeight="1" spans="1:6">
      <c r="A48" s="9">
        <v>42517</v>
      </c>
      <c r="B48" s="7" t="s">
        <v>11</v>
      </c>
      <c r="C48" s="7">
        <v>1120</v>
      </c>
      <c r="D48" s="7">
        <v>10</v>
      </c>
      <c r="E48" s="7">
        <f t="shared" si="0"/>
        <v>1130</v>
      </c>
      <c r="F48" s="10"/>
    </row>
    <row r="49" customHeight="1" spans="1:6">
      <c r="A49" s="9">
        <v>42517</v>
      </c>
      <c r="B49" s="7" t="s">
        <v>12</v>
      </c>
      <c r="C49" s="7">
        <v>1382</v>
      </c>
      <c r="D49" s="7">
        <v>4</v>
      </c>
      <c r="E49" s="7">
        <f t="shared" si="0"/>
        <v>1386</v>
      </c>
      <c r="F49" s="10"/>
    </row>
    <row r="50" customHeight="1" spans="1:6">
      <c r="A50" s="9">
        <v>42517</v>
      </c>
      <c r="B50" s="7" t="s">
        <v>13</v>
      </c>
      <c r="C50" s="7">
        <v>1053</v>
      </c>
      <c r="D50" s="7">
        <v>9</v>
      </c>
      <c r="E50" s="7">
        <f t="shared" si="0"/>
        <v>1062</v>
      </c>
      <c r="F50" s="10"/>
    </row>
    <row r="51" customHeight="1" spans="1:6">
      <c r="A51" s="9">
        <v>42518</v>
      </c>
      <c r="B51" s="7" t="s">
        <v>6</v>
      </c>
      <c r="C51" s="7">
        <v>1200</v>
      </c>
      <c r="D51" s="7">
        <v>11</v>
      </c>
      <c r="E51" s="7">
        <f t="shared" si="0"/>
        <v>1211</v>
      </c>
      <c r="F51" s="10"/>
    </row>
    <row r="52" customHeight="1" spans="1:6">
      <c r="A52" s="9">
        <v>42518</v>
      </c>
      <c r="B52" s="7" t="s">
        <v>7</v>
      </c>
      <c r="C52" s="7">
        <v>1367</v>
      </c>
      <c r="D52" s="7">
        <v>9</v>
      </c>
      <c r="E52" s="7">
        <f t="shared" si="0"/>
        <v>1376</v>
      </c>
      <c r="F52" s="10"/>
    </row>
    <row r="53" customHeight="1" spans="1:6">
      <c r="A53" s="9">
        <v>42518</v>
      </c>
      <c r="B53" s="7" t="s">
        <v>8</v>
      </c>
      <c r="C53" s="7">
        <v>1443</v>
      </c>
      <c r="D53" s="7">
        <v>5</v>
      </c>
      <c r="E53" s="7">
        <f t="shared" si="0"/>
        <v>1448</v>
      </c>
      <c r="F53" s="10"/>
    </row>
    <row r="54" customHeight="1" spans="1:6">
      <c r="A54" s="9">
        <v>42518</v>
      </c>
      <c r="B54" s="7" t="s">
        <v>9</v>
      </c>
      <c r="C54" s="7">
        <v>1352</v>
      </c>
      <c r="D54" s="7">
        <v>10</v>
      </c>
      <c r="E54" s="7">
        <f t="shared" si="0"/>
        <v>1362</v>
      </c>
      <c r="F54" s="10"/>
    </row>
    <row r="55" customHeight="1" spans="1:6">
      <c r="A55" s="9">
        <v>42518</v>
      </c>
      <c r="B55" s="7" t="s">
        <v>10</v>
      </c>
      <c r="C55" s="7">
        <v>1134</v>
      </c>
      <c r="D55" s="7">
        <v>9</v>
      </c>
      <c r="E55" s="7">
        <f t="shared" si="0"/>
        <v>1143</v>
      </c>
      <c r="F55" s="10"/>
    </row>
    <row r="56" customHeight="1" spans="1:6">
      <c r="A56" s="9">
        <v>42518</v>
      </c>
      <c r="B56" s="7" t="s">
        <v>11</v>
      </c>
      <c r="C56" s="7">
        <v>1203</v>
      </c>
      <c r="D56" s="7">
        <v>11</v>
      </c>
      <c r="E56" s="7">
        <f t="shared" si="0"/>
        <v>1214</v>
      </c>
      <c r="F56" s="10"/>
    </row>
    <row r="57" customHeight="1" spans="1:6">
      <c r="A57" s="9">
        <v>42518</v>
      </c>
      <c r="B57" s="7" t="s">
        <v>12</v>
      </c>
      <c r="C57" s="7">
        <v>1157</v>
      </c>
      <c r="D57" s="7">
        <v>6</v>
      </c>
      <c r="E57" s="7">
        <f t="shared" si="0"/>
        <v>1163</v>
      </c>
      <c r="F57" s="10"/>
    </row>
    <row r="58" customHeight="1" spans="1:6">
      <c r="A58" s="9">
        <v>42518</v>
      </c>
      <c r="B58" s="7" t="s">
        <v>13</v>
      </c>
      <c r="C58" s="7">
        <v>1012</v>
      </c>
      <c r="D58" s="7">
        <v>4</v>
      </c>
      <c r="E58" s="7">
        <f t="shared" si="0"/>
        <v>1016</v>
      </c>
      <c r="F58" s="10"/>
    </row>
    <row r="59" customHeight="1" spans="1:6">
      <c r="A59" s="9">
        <v>42519</v>
      </c>
      <c r="B59" s="7" t="s">
        <v>6</v>
      </c>
      <c r="C59" s="7">
        <v>1392</v>
      </c>
      <c r="D59" s="7">
        <v>7</v>
      </c>
      <c r="E59" s="7">
        <f t="shared" si="0"/>
        <v>1399</v>
      </c>
      <c r="F59" s="10"/>
    </row>
    <row r="60" customHeight="1" spans="1:6">
      <c r="A60" s="9">
        <v>42519</v>
      </c>
      <c r="B60" s="7" t="s">
        <v>7</v>
      </c>
      <c r="C60" s="7">
        <v>1428</v>
      </c>
      <c r="D60" s="7">
        <v>6</v>
      </c>
      <c r="E60" s="7">
        <f t="shared" si="0"/>
        <v>1434</v>
      </c>
      <c r="F60" s="10"/>
    </row>
    <row r="61" customHeight="1" spans="1:6">
      <c r="A61" s="9">
        <v>42519</v>
      </c>
      <c r="B61" s="7" t="s">
        <v>8</v>
      </c>
      <c r="C61" s="7">
        <v>1206</v>
      </c>
      <c r="D61" s="7">
        <v>6</v>
      </c>
      <c r="E61" s="7">
        <f t="shared" si="0"/>
        <v>1212</v>
      </c>
      <c r="F61" s="10"/>
    </row>
    <row r="62" customHeight="1" spans="1:6">
      <c r="A62" s="9">
        <v>42519</v>
      </c>
      <c r="B62" s="7" t="s">
        <v>9</v>
      </c>
      <c r="C62" s="7">
        <v>1158</v>
      </c>
      <c r="D62" s="7">
        <v>5</v>
      </c>
      <c r="E62" s="7">
        <f t="shared" si="0"/>
        <v>1163</v>
      </c>
      <c r="F62" s="10"/>
    </row>
    <row r="63" customHeight="1" spans="1:6">
      <c r="A63" s="9">
        <v>42519</v>
      </c>
      <c r="B63" s="7" t="s">
        <v>10</v>
      </c>
      <c r="C63" s="7">
        <v>1188</v>
      </c>
      <c r="D63" s="7">
        <v>7</v>
      </c>
      <c r="E63" s="7">
        <f t="shared" si="0"/>
        <v>1195</v>
      </c>
      <c r="F63" s="10"/>
    </row>
    <row r="64" customHeight="1" spans="1:6">
      <c r="A64" s="9">
        <v>42519</v>
      </c>
      <c r="B64" s="7" t="s">
        <v>11</v>
      </c>
      <c r="C64" s="7">
        <v>1519</v>
      </c>
      <c r="D64" s="7">
        <v>2</v>
      </c>
      <c r="E64" s="7">
        <f t="shared" si="0"/>
        <v>1521</v>
      </c>
      <c r="F64" s="10"/>
    </row>
    <row r="65" customHeight="1" spans="1:6">
      <c r="A65" s="9">
        <v>42519</v>
      </c>
      <c r="B65" s="7" t="s">
        <v>12</v>
      </c>
      <c r="C65" s="7">
        <v>1493</v>
      </c>
      <c r="D65" s="7">
        <v>3</v>
      </c>
      <c r="E65" s="7">
        <f t="shared" si="0"/>
        <v>1496</v>
      </c>
      <c r="F65" s="10"/>
    </row>
    <row r="66" customHeight="1" spans="1:6">
      <c r="A66" s="9">
        <v>42519</v>
      </c>
      <c r="B66" s="7" t="s">
        <v>13</v>
      </c>
      <c r="C66" s="7">
        <v>1096</v>
      </c>
      <c r="D66" s="7">
        <v>8</v>
      </c>
      <c r="E66" s="7">
        <f t="shared" si="0"/>
        <v>1104</v>
      </c>
      <c r="F66" s="10"/>
    </row>
  </sheetData>
  <autoFilter ref="A2:F66">
    <extLst/>
  </autoFilter>
  <mergeCells count="3">
    <mergeCell ref="C1:E1"/>
    <mergeCell ref="A1:A2"/>
    <mergeCell ref="B1:B2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4"/>
  <sheetViews>
    <sheetView showGridLines="0" workbookViewId="0">
      <selection activeCell="D1" sqref="D1"/>
    </sheetView>
  </sheetViews>
  <sheetFormatPr defaultColWidth="9" defaultRowHeight="13.5"/>
  <cols>
    <col min="1" max="1" width="4.3716814159292" customWidth="1"/>
    <col min="2" max="2" width="26.5044247787611" customWidth="1"/>
    <col min="3" max="3" width="18.5044247787611" customWidth="1"/>
    <col min="4" max="11" width="12.7522123893805" customWidth="1"/>
  </cols>
  <sheetData>
    <row r="1" ht="9" customHeight="1"/>
    <row r="2" ht="9" customHeight="1"/>
    <row r="3" ht="32.25" customHeight="1" spans="2:11">
      <c r="B3" s="1" t="s">
        <v>0</v>
      </c>
      <c r="C3" s="2">
        <v>42517</v>
      </c>
      <c r="D3" s="1" t="s">
        <v>14</v>
      </c>
      <c r="E3" s="1"/>
      <c r="F3" s="3">
        <v>10800</v>
      </c>
      <c r="G3" s="3"/>
      <c r="H3" s="1" t="s">
        <v>15</v>
      </c>
      <c r="I3" s="1"/>
      <c r="J3" s="6">
        <v>0.995</v>
      </c>
      <c r="K3" s="3"/>
    </row>
    <row r="4" ht="32.25" customHeight="1" spans="2:11">
      <c r="B4" s="4" t="s">
        <v>16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17</v>
      </c>
    </row>
    <row r="5" ht="32.25" customHeight="1" spans="2:11">
      <c r="B5" s="1" t="s">
        <v>18</v>
      </c>
      <c r="C5" s="3">
        <f>SUMIFS(生产记录表!$C:$C,生产记录表!$B:$B,产量分析表!C4,生产记录表!$A:$A,产量分析表!$C$3)</f>
        <v>1477</v>
      </c>
      <c r="D5" s="3">
        <f>SUMIFS(生产记录表!$C:$C,生产记录表!$B:$B,产量分析表!D4,生产记录表!$A:$A,产量分析表!$C$3)</f>
        <v>1521</v>
      </c>
      <c r="E5" s="3">
        <f>SUMIFS(生产记录表!$C:$C,生产记录表!$B:$B,产量分析表!E4,生产记录表!$A:$A,产量分析表!$C$3)</f>
        <v>1589</v>
      </c>
      <c r="F5" s="3">
        <f>SUMIFS(生产记录表!$C:$C,生产记录表!$B:$B,产量分析表!F4,生产记录表!$A:$A,产量分析表!$C$3)</f>
        <v>1133</v>
      </c>
      <c r="G5" s="3">
        <f>SUMIFS(生产记录表!$C:$C,生产记录表!$B:$B,产量分析表!G4,生产记录表!$A:$A,产量分析表!$C$3)</f>
        <v>1350</v>
      </c>
      <c r="H5" s="3">
        <f>SUMIFS(生产记录表!$C:$C,生产记录表!$B:$B,产量分析表!H4,生产记录表!$A:$A,产量分析表!$C$3)</f>
        <v>1120</v>
      </c>
      <c r="I5" s="3">
        <f>SUMIFS(生产记录表!$C:$C,生产记录表!$B:$B,产量分析表!I4,生产记录表!$A:$A,产量分析表!$C$3)</f>
        <v>1382</v>
      </c>
      <c r="J5" s="3">
        <f>SUMIFS(生产记录表!$C:$C,生产记录表!$B:$B,产量分析表!J4,生产记录表!$A:$A,产量分析表!$C$3)</f>
        <v>1053</v>
      </c>
      <c r="K5" s="1">
        <f>SUM(C5:J5)</f>
        <v>10625</v>
      </c>
    </row>
    <row r="6" ht="32.25" customHeight="1" spans="2:11">
      <c r="B6" s="1" t="s">
        <v>19</v>
      </c>
      <c r="C6" s="3">
        <f>SUMIFS(生产记录表!$D:$D,生产记录表!$B:$B,产量分析表!C4,生产记录表!$A:$A,产量分析表!$C$3)</f>
        <v>1</v>
      </c>
      <c r="D6" s="3">
        <f>SUMIFS(生产记录表!$D:$D,生产记录表!$B:$B,产量分析表!D4,生产记录表!$A:$A,产量分析表!$C$3)</f>
        <v>3</v>
      </c>
      <c r="E6" s="3">
        <f>SUMIFS(生产记录表!$D:$D,生产记录表!$B:$B,产量分析表!E4,生产记录表!$A:$A,产量分析表!$C$3)</f>
        <v>3</v>
      </c>
      <c r="F6" s="3">
        <f>SUMIFS(生产记录表!$D:$D,生产记录表!$B:$B,产量分析表!F4,生产记录表!$A:$A,产量分析表!$C$3)</f>
        <v>7</v>
      </c>
      <c r="G6" s="3">
        <f>SUMIFS(生产记录表!$D:$D,生产记录表!$B:$B,产量分析表!G4,生产记录表!$A:$A,产量分析表!$C$3)</f>
        <v>8</v>
      </c>
      <c r="H6" s="3">
        <f>SUMIFS(生产记录表!$D:$D,生产记录表!$B:$B,产量分析表!H4,生产记录表!$A:$A,产量分析表!$C$3)</f>
        <v>10</v>
      </c>
      <c r="I6" s="3">
        <f>SUMIFS(生产记录表!$D:$D,生产记录表!$B:$B,产量分析表!I4,生产记录表!$A:$A,产量分析表!$C$3)</f>
        <v>4</v>
      </c>
      <c r="J6" s="3">
        <f>SUMIFS(生产记录表!$D:$D,生产记录表!$B:$B,产量分析表!J4,生产记录表!$A:$A,产量分析表!$C$3)</f>
        <v>9</v>
      </c>
      <c r="K6" s="1">
        <f t="shared" ref="K6" si="0">SUM(C6:J6)</f>
        <v>45</v>
      </c>
    </row>
    <row r="7" ht="32.25" customHeight="1" spans="2:11">
      <c r="B7" s="4" t="s">
        <v>2</v>
      </c>
      <c r="C7" s="4">
        <f>C6+C5</f>
        <v>1478</v>
      </c>
      <c r="D7" s="4">
        <f t="shared" ref="D7:K7" si="1">D6+D5</f>
        <v>1524</v>
      </c>
      <c r="E7" s="4">
        <f t="shared" si="1"/>
        <v>1592</v>
      </c>
      <c r="F7" s="4">
        <f t="shared" si="1"/>
        <v>1140</v>
      </c>
      <c r="G7" s="4">
        <f t="shared" si="1"/>
        <v>1358</v>
      </c>
      <c r="H7" s="4">
        <f t="shared" si="1"/>
        <v>1130</v>
      </c>
      <c r="I7" s="4">
        <f t="shared" si="1"/>
        <v>1386</v>
      </c>
      <c r="J7" s="4">
        <f t="shared" si="1"/>
        <v>1062</v>
      </c>
      <c r="K7" s="4">
        <f t="shared" si="1"/>
        <v>10670</v>
      </c>
    </row>
    <row r="8" ht="32.25" customHeight="1" spans="2:11">
      <c r="B8" s="1" t="s">
        <v>20</v>
      </c>
      <c r="C8" s="3">
        <f t="shared" ref="C8:J8" si="2">RANK(C7,$C$7:$J$7)</f>
        <v>3</v>
      </c>
      <c r="D8" s="3">
        <f t="shared" si="2"/>
        <v>2</v>
      </c>
      <c r="E8" s="3">
        <f t="shared" si="2"/>
        <v>1</v>
      </c>
      <c r="F8" s="3">
        <f t="shared" si="2"/>
        <v>6</v>
      </c>
      <c r="G8" s="3">
        <f t="shared" si="2"/>
        <v>5</v>
      </c>
      <c r="H8" s="3">
        <f t="shared" si="2"/>
        <v>7</v>
      </c>
      <c r="I8" s="3">
        <f t="shared" si="2"/>
        <v>4</v>
      </c>
      <c r="J8" s="3">
        <f t="shared" si="2"/>
        <v>8</v>
      </c>
      <c r="K8" s="1" t="s">
        <v>21</v>
      </c>
    </row>
    <row r="9" ht="32.25" customHeight="1" spans="2:11">
      <c r="B9" s="4" t="s">
        <v>22</v>
      </c>
      <c r="C9" s="5">
        <f>1-C6/C5</f>
        <v>0.999322951929587</v>
      </c>
      <c r="D9" s="5">
        <f t="shared" ref="D9:K9" si="3">1-D6/D5</f>
        <v>0.998027613412229</v>
      </c>
      <c r="E9" s="5">
        <f t="shared" si="3"/>
        <v>0.998112020138452</v>
      </c>
      <c r="F9" s="5">
        <f t="shared" si="3"/>
        <v>0.993821712268314</v>
      </c>
      <c r="G9" s="5">
        <f t="shared" si="3"/>
        <v>0.994074074074074</v>
      </c>
      <c r="H9" s="5">
        <f t="shared" si="3"/>
        <v>0.991071428571429</v>
      </c>
      <c r="I9" s="5">
        <f t="shared" si="3"/>
        <v>0.997105643994211</v>
      </c>
      <c r="J9" s="5">
        <f t="shared" si="3"/>
        <v>0.991452991452991</v>
      </c>
      <c r="K9" s="5">
        <f t="shared" si="3"/>
        <v>0.995764705882353</v>
      </c>
    </row>
    <row r="10" ht="32.25" customHeight="1" spans="2:11">
      <c r="B10" s="1" t="s">
        <v>23</v>
      </c>
      <c r="C10" s="3">
        <f>RANK(C9,$C$9:$J$9)</f>
        <v>1</v>
      </c>
      <c r="D10" s="3">
        <f t="shared" ref="D10:J10" si="4">RANK(D9,$C$9:$J$9)</f>
        <v>3</v>
      </c>
      <c r="E10" s="3">
        <f t="shared" si="4"/>
        <v>2</v>
      </c>
      <c r="F10" s="3">
        <f t="shared" si="4"/>
        <v>6</v>
      </c>
      <c r="G10" s="3">
        <f t="shared" si="4"/>
        <v>5</v>
      </c>
      <c r="H10" s="3">
        <f t="shared" si="4"/>
        <v>8</v>
      </c>
      <c r="I10" s="3">
        <f t="shared" si="4"/>
        <v>4</v>
      </c>
      <c r="J10" s="3">
        <f t="shared" si="4"/>
        <v>7</v>
      </c>
      <c r="K10" s="1" t="s">
        <v>21</v>
      </c>
    </row>
    <row r="11" ht="32.25" customHeight="1" spans="2:11">
      <c r="B11" s="4" t="s">
        <v>24</v>
      </c>
      <c r="C11" s="4">
        <f>SUMPRODUCT((MONTH(生产记录表!$A$2:$A$10000)=MONTH($C$3))*(生产记录表!$B$2:$B$10000=产量分析表!C4),生产记录表!$E$2:$E$10000)</f>
        <v>10404</v>
      </c>
      <c r="D11" s="4">
        <f>SUMPRODUCT((MONTH(生产记录表!$A$2:$A$10000)=MONTH($C$3))*(生产记录表!$B$2:$B$10000=产量分析表!D4),生产记录表!$E$2:$E$10000)</f>
        <v>10569</v>
      </c>
      <c r="E11" s="4">
        <f>SUMPRODUCT((MONTH(生产记录表!$A$2:$A$10000)=MONTH($C$3))*(生产记录表!$B$2:$B$10000=产量分析表!E4),生产记录表!$E$2:$E$10000)</f>
        <v>9919</v>
      </c>
      <c r="F11" s="4">
        <f>SUMPRODUCT((MONTH(生产记录表!$A$2:$A$10000)=MONTH($C$3))*(生产记录表!$B$2:$B$10000=产量分析表!F4),生产记录表!$E$2:$E$10000)</f>
        <v>10717</v>
      </c>
      <c r="G11" s="4">
        <f>SUMPRODUCT((MONTH(生产记录表!$A$2:$A$10000)=MONTH($C$3))*(生产记录表!$B$2:$B$10000=产量分析表!G4),生产记录表!$E$2:$E$10000)</f>
        <v>10089</v>
      </c>
      <c r="H11" s="4">
        <f>SUMPRODUCT((MONTH(生产记录表!$A$2:$A$10000)=MONTH($C$3))*(生产记录表!$B$2:$B$10000=产量分析表!H4),生产记录表!$E$2:$E$10000)</f>
        <v>10836</v>
      </c>
      <c r="I11" s="4">
        <f>SUMPRODUCT((MONTH(生产记录表!$A$2:$A$10000)=MONTH($C$3))*(生产记录表!$B$2:$B$10000=产量分析表!I4),生产记录表!$E$2:$E$10000)</f>
        <v>11154</v>
      </c>
      <c r="J11" s="4">
        <f>SUMPRODUCT((MONTH(生产记录表!$A$2:$A$10000)=MONTH($C$3))*(生产记录表!$B$2:$B$10000=产量分析表!J4),生产记录表!$E$2:$E$10000)</f>
        <v>9350</v>
      </c>
      <c r="K11" s="4">
        <f>SUM(C11:J11)</f>
        <v>83038</v>
      </c>
    </row>
    <row r="12" ht="32.25" customHeight="1" spans="2:11">
      <c r="B12" s="1" t="s">
        <v>25</v>
      </c>
      <c r="C12" s="3">
        <f t="shared" ref="C12:J12" si="5">RANK(C11,$C$11:$J$11)</f>
        <v>5</v>
      </c>
      <c r="D12" s="3">
        <f t="shared" si="5"/>
        <v>4</v>
      </c>
      <c r="E12" s="3">
        <f t="shared" si="5"/>
        <v>7</v>
      </c>
      <c r="F12" s="3">
        <f t="shared" si="5"/>
        <v>3</v>
      </c>
      <c r="G12" s="3">
        <f t="shared" si="5"/>
        <v>6</v>
      </c>
      <c r="H12" s="3">
        <f t="shared" si="5"/>
        <v>2</v>
      </c>
      <c r="I12" s="3">
        <f t="shared" si="5"/>
        <v>1</v>
      </c>
      <c r="J12" s="3">
        <f t="shared" si="5"/>
        <v>8</v>
      </c>
      <c r="K12" s="1" t="s">
        <v>21</v>
      </c>
    </row>
    <row r="13" ht="32.25" customHeight="1" spans="2:11">
      <c r="B13" s="4" t="s">
        <v>26</v>
      </c>
      <c r="C13" s="5">
        <f>1-SUMPRODUCT((MONTH(生产记录表!$A$2:$A$10000)=MONTH($C$3))*(生产记录表!$B$2:$B$10000=产量分析表!C4),生产记录表!$D$2:$D$10000)/(SUMPRODUCT((MONTH(生产记录表!$A$2:$A$10000)=MONTH($C$3))*(生产记录表!$B$2:$B$10000=产量分析表!C4),生产记录表!$E$2:$E$10000))</f>
        <v>0.996059207996924</v>
      </c>
      <c r="D13" s="5">
        <f>1-SUMPRODUCT((MONTH(生产记录表!$A$2:$A$10000)=MONTH($C$3))*(生产记录表!$B$2:$B$10000=产量分析表!D4),生产记录表!$D$2:$D$10000)/(SUMPRODUCT((MONTH(生产记录表!$A$2:$A$10000)=MONTH($C$3))*(生产记录表!$B$2:$B$10000=产量分析表!D4),生产记录表!$E$2:$E$10000))</f>
        <v>0.995931497776516</v>
      </c>
      <c r="E13" s="5">
        <f>1-SUMPRODUCT((MONTH(生产记录表!$A$2:$A$10000)=MONTH($C$3))*(生产记录表!$B$2:$B$10000=产量分析表!E4),生产记录表!$D$2:$D$10000)/(SUMPRODUCT((MONTH(生产记录表!$A$2:$A$10000)=MONTH($C$3))*(生产记录表!$B$2:$B$10000=产量分析表!E4),生产记录表!$E$2:$E$10000))</f>
        <v>0.994354269583627</v>
      </c>
      <c r="F13" s="5">
        <f>1-SUMPRODUCT((MONTH(生产记录表!$A$2:$A$10000)=MONTH($C$3))*(生产记录表!$B$2:$B$10000=产量分析表!F4),生产记录表!$D$2:$D$10000)/(SUMPRODUCT((MONTH(生产记录表!$A$2:$A$10000)=MONTH($C$3))*(生产记录表!$B$2:$B$10000=产量分析表!F4),生产记录表!$E$2:$E$10000))</f>
        <v>0.996174302510031</v>
      </c>
      <c r="G13" s="5">
        <f>1-SUMPRODUCT((MONTH(生产记录表!$A$2:$A$10000)=MONTH($C$3))*(生产记录表!$B$2:$B$10000=产量分析表!G4),生产记录表!$D$2:$D$10000)/(SUMPRODUCT((MONTH(生产记录表!$A$2:$A$10000)=MONTH($C$3))*(生产记录表!$B$2:$B$10000=产量分析表!G4),生产记录表!$E$2:$E$10000))</f>
        <v>0.994845871741501</v>
      </c>
      <c r="H13" s="5">
        <f>1-SUMPRODUCT((MONTH(生产记录表!$A$2:$A$10000)=MONTH($C$3))*(生产记录表!$B$2:$B$10000=产量分析表!H4),生产记录表!$D$2:$D$10000)/(SUMPRODUCT((MONTH(生产记录表!$A$2:$A$10000)=MONTH($C$3))*(生产记录表!$B$2:$B$10000=产量分析表!H4),生产记录表!$E$2:$E$10000))</f>
        <v>0.995662606127722</v>
      </c>
      <c r="I13" s="5">
        <f>1-SUMPRODUCT((MONTH(生产记录表!$A$2:$A$10000)=MONTH($C$3))*(生产记录表!$B$2:$B$10000=产量分析表!I4),生产记录表!$D$2:$D$10000)/(SUMPRODUCT((MONTH(生产记录表!$A$2:$A$10000)=MONTH($C$3))*(生产记录表!$B$2:$B$10000=产量分析表!I4),生产记录表!$E$2:$E$10000))</f>
        <v>0.995786265017034</v>
      </c>
      <c r="J13" s="5">
        <f>1-SUMPRODUCT((MONTH(生产记录表!$A$2:$A$10000)=MONTH($C$3))*(生产记录表!$B$2:$B$10000=产量分析表!J4),生产记录表!$D$2:$D$10000)/(SUMPRODUCT((MONTH(生产记录表!$A$2:$A$10000)=MONTH($C$3))*(生产记录表!$B$2:$B$10000=产量分析表!J4),生产记录表!$E$2:$E$10000))</f>
        <v>0.995614973262032</v>
      </c>
      <c r="K13" s="5">
        <f>1-SUMPRODUCT((MONTH(生产记录表!$A$2:$A$10000)=MONTH($C$3))*1,生产记录表!$D$2:$D$10000)/(SUMPRODUCT((MONTH(生产记录表!$A$2:$A$10000)=MONTH($C$3))*1,生产记录表!$E$2:$E$10000))</f>
        <v>0.995568294034057</v>
      </c>
    </row>
    <row r="14" ht="32.25" customHeight="1" spans="2:11">
      <c r="B14" s="1" t="s">
        <v>27</v>
      </c>
      <c r="C14" s="3">
        <f>RANK(C13,$C$13:$J$13)</f>
        <v>2</v>
      </c>
      <c r="D14" s="3">
        <f t="shared" ref="D14:J14" si="6">RANK(D13,$C$13:$J$13)</f>
        <v>3</v>
      </c>
      <c r="E14" s="3">
        <f t="shared" si="6"/>
        <v>8</v>
      </c>
      <c r="F14" s="3">
        <f t="shared" si="6"/>
        <v>1</v>
      </c>
      <c r="G14" s="3">
        <f t="shared" si="6"/>
        <v>7</v>
      </c>
      <c r="H14" s="3">
        <f t="shared" si="6"/>
        <v>5</v>
      </c>
      <c r="I14" s="3">
        <f t="shared" si="6"/>
        <v>4</v>
      </c>
      <c r="J14" s="3">
        <f t="shared" si="6"/>
        <v>6</v>
      </c>
      <c r="K14" s="1" t="s">
        <v>21</v>
      </c>
    </row>
  </sheetData>
  <mergeCells count="4">
    <mergeCell ref="D3:E3"/>
    <mergeCell ref="F3:G3"/>
    <mergeCell ref="H3:I3"/>
    <mergeCell ref="J3:K3"/>
  </mergeCells>
  <conditionalFormatting sqref="F3:G3">
    <cfRule type="cellIs" dxfId="0" priority="3" operator="greaterThanOrEqual">
      <formula>$K$7</formula>
    </cfRule>
    <cfRule type="cellIs" dxfId="1" priority="4" operator="lessThan">
      <formula>$K$7</formula>
    </cfRule>
  </conditionalFormatting>
  <conditionalFormatting sqref="J3:K3">
    <cfRule type="cellIs" dxfId="0" priority="1" operator="greaterThanOrEqual">
      <formula>$K$9</formula>
    </cfRule>
    <cfRule type="cellIs" dxfId="2" priority="2" operator="lessThan">
      <formula>$K$9</formula>
    </cfRule>
  </conditionalFormatting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生产记录表</vt:lpstr>
      <vt:lpstr>产量分析表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海绵没宝宝</cp:lastModifiedBy>
  <dcterms:created xsi:type="dcterms:W3CDTF">2006-09-13T11:21:00Z</dcterms:created>
  <dcterms:modified xsi:type="dcterms:W3CDTF">2024-02-07T11:42:14Z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D6EB7C1111F442F6A7A9F055B5558523_11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v1.0_mb_U/XBNk476k5e3oU9GYrVfw==</vt:lpwstr>
  </property>
</Properties>
</file>