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<sst xmlns="http://schemas.openxmlformats.org/spreadsheetml/2006/main" count="22" uniqueCount="8">
  <si>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贴现本金</t>
  </si>
  <si>
    <t>贴现时间</t>
  </si>
  <si>
    <t>到期时间</t>
  </si>
  <si>
    <t>贴现天数</t>
  </si>
  <si>
    <t>贴现利率</t>
  </si>
  <si>
    <t>贴现利息</t>
  </si>
  <si>
    <t>实付贴现金额</t>
  </si>
  <si>
    <t>考核数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</si>
</sst>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#,##0.00_);[Red]\(#,##0.00\)"/>
    <numFmt numFmtId="178" formatCode="0.0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7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48;&#29616;&#21033;&#24687;&#35745;&#31639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业部"/>
      <sheetName val="汇东"/>
      <sheetName val="大安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$1:H$1048576"/>
    </sheetView>
  </sheetViews>
  <sheetFormatPr defaultColWidth="8.72727272727273" defaultRowHeight="15" outlineLevelCol="7"/>
  <cols>
    <col min="1" max="1" width="13.3636363636364" style="1" customWidth="1"/>
    <col min="2" max="2" width="14.4545454545455" style="1" customWidth="1"/>
    <col min="3" max="3" width="15" style="1" customWidth="1"/>
    <col min="4" max="4" width="11.3181818181818" style="1" customWidth="1"/>
    <col min="5" max="5" width="11.1818181818182" style="1" customWidth="1"/>
    <col min="6" max="6" width="15.9545454545455" style="1" customWidth="1"/>
    <col min="7" max="7" width="18.8181818181818" style="1" customWidth="1"/>
    <col min="8" max="8" width="12.6818181818182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20</v>
      </c>
      <c r="B2" s="3">
        <v>38075</v>
      </c>
      <c r="C2" s="3">
        <v>38094</v>
      </c>
      <c r="D2" s="4">
        <f t="shared" ref="D2:D23" si="0">F2/(E2*A2)*3</f>
        <v>22</v>
      </c>
      <c r="E2" s="2">
        <v>2.5</v>
      </c>
      <c r="F2" s="5">
        <f t="shared" ref="F2:F23" si="1">A2*(C2-B2+3)*E2/3</f>
        <v>366.666666666667</v>
      </c>
      <c r="G2" s="6">
        <f t="shared" ref="G2:G23" si="2">A2*10000-F2</f>
        <v>199633.333333333</v>
      </c>
      <c r="H2" s="7">
        <f t="shared" ref="H2:H23" si="3">A2*D2/180</f>
        <v>2.44444444444444</v>
      </c>
    </row>
    <row r="3" spans="1:8">
      <c r="A3" s="2">
        <v>36.72</v>
      </c>
      <c r="B3" s="3">
        <v>38075</v>
      </c>
      <c r="C3" s="3">
        <v>38125</v>
      </c>
      <c r="D3" s="4">
        <f t="shared" si="0"/>
        <v>53</v>
      </c>
      <c r="E3" s="2">
        <v>2.5</v>
      </c>
      <c r="F3" s="5">
        <f t="shared" si="1"/>
        <v>1621.8</v>
      </c>
      <c r="G3" s="6">
        <f t="shared" si="2"/>
        <v>365578.2</v>
      </c>
      <c r="H3" s="7">
        <f t="shared" si="3"/>
        <v>10.812</v>
      </c>
    </row>
    <row r="4" spans="1:8">
      <c r="A4" s="2">
        <v>18.28</v>
      </c>
      <c r="B4" s="3">
        <v>38075</v>
      </c>
      <c r="C4" s="3">
        <v>38125</v>
      </c>
      <c r="D4" s="4">
        <f t="shared" si="0"/>
        <v>53</v>
      </c>
      <c r="E4" s="2">
        <v>2.5</v>
      </c>
      <c r="F4" s="5">
        <f t="shared" si="1"/>
        <v>807.366666666667</v>
      </c>
      <c r="G4" s="6">
        <f t="shared" si="2"/>
        <v>181992.633333333</v>
      </c>
      <c r="H4" s="7">
        <f t="shared" si="3"/>
        <v>5.38244444444444</v>
      </c>
    </row>
    <row r="5" spans="1:8">
      <c r="A5" s="2">
        <v>67.8735</v>
      </c>
      <c r="B5" s="3">
        <v>38075</v>
      </c>
      <c r="C5" s="3">
        <v>38175</v>
      </c>
      <c r="D5" s="4">
        <f t="shared" si="0"/>
        <v>103</v>
      </c>
      <c r="E5" s="2">
        <v>2.5</v>
      </c>
      <c r="F5" s="5">
        <f t="shared" si="1"/>
        <v>5825.80875</v>
      </c>
      <c r="G5" s="6">
        <f t="shared" si="2"/>
        <v>672909.19125</v>
      </c>
      <c r="H5" s="7">
        <f t="shared" si="3"/>
        <v>38.838725</v>
      </c>
    </row>
    <row r="6" spans="1:8">
      <c r="A6" s="2">
        <v>80</v>
      </c>
      <c r="B6" s="3">
        <v>38075</v>
      </c>
      <c r="C6" s="3">
        <v>38107</v>
      </c>
      <c r="D6" s="4">
        <f t="shared" si="0"/>
        <v>35</v>
      </c>
      <c r="E6" s="2">
        <v>2.5</v>
      </c>
      <c r="F6" s="5">
        <f t="shared" si="1"/>
        <v>2333.33333333333</v>
      </c>
      <c r="G6" s="6">
        <f t="shared" si="2"/>
        <v>797666.666666667</v>
      </c>
      <c r="H6" s="7">
        <f t="shared" si="3"/>
        <v>15.5555555555556</v>
      </c>
    </row>
    <row r="7" spans="1:8">
      <c r="A7" s="2">
        <v>80</v>
      </c>
      <c r="B7" s="3">
        <v>38075</v>
      </c>
      <c r="C7" s="3">
        <v>38103</v>
      </c>
      <c r="D7" s="4">
        <f t="shared" si="0"/>
        <v>31</v>
      </c>
      <c r="E7" s="2">
        <v>2.5</v>
      </c>
      <c r="F7" s="5">
        <f t="shared" si="1"/>
        <v>2066.66666666667</v>
      </c>
      <c r="G7" s="6">
        <f t="shared" si="2"/>
        <v>797933.333333333</v>
      </c>
      <c r="H7" s="7">
        <f t="shared" si="3"/>
        <v>13.7777777777778</v>
      </c>
    </row>
    <row r="8" spans="1:8">
      <c r="A8" s="2">
        <v>60</v>
      </c>
      <c r="B8" s="3">
        <v>38075</v>
      </c>
      <c r="C8" s="3">
        <v>38092</v>
      </c>
      <c r="D8" s="4">
        <f t="shared" si="0"/>
        <v>20</v>
      </c>
      <c r="E8" s="2">
        <v>2.5</v>
      </c>
      <c r="F8" s="5">
        <f t="shared" si="1"/>
        <v>1000</v>
      </c>
      <c r="G8" s="6">
        <f t="shared" si="2"/>
        <v>599000</v>
      </c>
      <c r="H8" s="7">
        <f t="shared" si="3"/>
        <v>6.66666666666667</v>
      </c>
    </row>
    <row r="9" spans="1:8">
      <c r="A9" s="2">
        <v>200</v>
      </c>
      <c r="B9" s="3">
        <v>38075</v>
      </c>
      <c r="C9" s="3">
        <v>38135</v>
      </c>
      <c r="D9" s="4">
        <f t="shared" si="0"/>
        <v>63</v>
      </c>
      <c r="E9" s="2">
        <v>2.5</v>
      </c>
      <c r="F9" s="5">
        <f t="shared" si="1"/>
        <v>10500</v>
      </c>
      <c r="G9" s="6">
        <f t="shared" si="2"/>
        <v>1989500</v>
      </c>
      <c r="H9" s="7">
        <f t="shared" si="3"/>
        <v>70</v>
      </c>
    </row>
    <row r="10" spans="1:8">
      <c r="A10" s="2">
        <v>150</v>
      </c>
      <c r="B10" s="3">
        <v>38075</v>
      </c>
      <c r="C10" s="3">
        <v>38149</v>
      </c>
      <c r="D10" s="4">
        <f t="shared" si="0"/>
        <v>77</v>
      </c>
      <c r="E10" s="2">
        <v>2.5</v>
      </c>
      <c r="F10" s="5">
        <f t="shared" si="1"/>
        <v>9625</v>
      </c>
      <c r="G10" s="6">
        <f t="shared" si="2"/>
        <v>1490375</v>
      </c>
      <c r="H10" s="7">
        <f t="shared" si="3"/>
        <v>64.1666666666667</v>
      </c>
    </row>
    <row r="11" spans="1:8">
      <c r="A11" s="2">
        <v>120</v>
      </c>
      <c r="B11" s="3">
        <v>38075</v>
      </c>
      <c r="C11" s="3">
        <v>38100</v>
      </c>
      <c r="D11" s="4">
        <f t="shared" si="0"/>
        <v>28</v>
      </c>
      <c r="E11" s="2">
        <v>2.5</v>
      </c>
      <c r="F11" s="5">
        <f t="shared" si="1"/>
        <v>2800</v>
      </c>
      <c r="G11" s="6">
        <f t="shared" si="2"/>
        <v>1197200</v>
      </c>
      <c r="H11" s="7">
        <f t="shared" si="3"/>
        <v>18.6666666666667</v>
      </c>
    </row>
    <row r="12" spans="1:8">
      <c r="A12" s="2">
        <v>14.6</v>
      </c>
      <c r="B12" s="3">
        <v>38075</v>
      </c>
      <c r="C12" s="3">
        <v>38131</v>
      </c>
      <c r="D12" s="4">
        <f t="shared" si="0"/>
        <v>59</v>
      </c>
      <c r="E12" s="2">
        <v>2.5</v>
      </c>
      <c r="F12" s="5">
        <f t="shared" si="1"/>
        <v>717.833333333333</v>
      </c>
      <c r="G12" s="6">
        <f t="shared" si="2"/>
        <v>145282.166666667</v>
      </c>
      <c r="H12" s="7">
        <f t="shared" si="3"/>
        <v>4.78555555555556</v>
      </c>
    </row>
    <row r="13" spans="1:8">
      <c r="A13" s="2">
        <v>20</v>
      </c>
      <c r="B13" s="3">
        <v>38075</v>
      </c>
      <c r="C13" s="3">
        <v>38153</v>
      </c>
      <c r="D13" s="4">
        <f t="shared" si="0"/>
        <v>81</v>
      </c>
      <c r="E13" s="2">
        <v>2.5</v>
      </c>
      <c r="F13" s="5">
        <f t="shared" si="1"/>
        <v>1350</v>
      </c>
      <c r="G13" s="6">
        <f t="shared" si="2"/>
        <v>198650</v>
      </c>
      <c r="H13" s="7">
        <f t="shared" si="3"/>
        <v>9</v>
      </c>
    </row>
    <row r="14" spans="1:8">
      <c r="A14" s="2">
        <v>180</v>
      </c>
      <c r="B14" s="3">
        <v>38075</v>
      </c>
      <c r="C14" s="3">
        <v>38132</v>
      </c>
      <c r="D14" s="4">
        <f t="shared" si="0"/>
        <v>60</v>
      </c>
      <c r="E14" s="2">
        <v>2.5</v>
      </c>
      <c r="F14" s="5">
        <f t="shared" si="1"/>
        <v>9000</v>
      </c>
      <c r="G14" s="6">
        <f t="shared" si="2"/>
        <v>1791000</v>
      </c>
      <c r="H14" s="7">
        <f t="shared" si="3"/>
        <v>60</v>
      </c>
    </row>
    <row r="15" spans="1:8">
      <c r="A15" s="2">
        <v>300</v>
      </c>
      <c r="B15" s="3">
        <v>38075</v>
      </c>
      <c r="C15" s="3">
        <v>38092</v>
      </c>
      <c r="D15" s="4">
        <f t="shared" si="0"/>
        <v>20</v>
      </c>
      <c r="E15" s="2">
        <v>2.5</v>
      </c>
      <c r="F15" s="5">
        <f t="shared" si="1"/>
        <v>5000</v>
      </c>
      <c r="G15" s="6">
        <f t="shared" si="2"/>
        <v>2995000</v>
      </c>
      <c r="H15" s="7">
        <f t="shared" si="3"/>
        <v>33.3333333333333</v>
      </c>
    </row>
    <row r="16" spans="1:8">
      <c r="A16" s="2">
        <v>500</v>
      </c>
      <c r="B16" s="3">
        <v>38084</v>
      </c>
      <c r="C16" s="3">
        <v>38211</v>
      </c>
      <c r="D16" s="4">
        <f t="shared" si="0"/>
        <v>130</v>
      </c>
      <c r="E16" s="2">
        <v>2.91</v>
      </c>
      <c r="F16" s="5">
        <f t="shared" si="1"/>
        <v>63050</v>
      </c>
      <c r="G16" s="6">
        <f t="shared" si="2"/>
        <v>4936950</v>
      </c>
      <c r="H16" s="7">
        <f t="shared" si="3"/>
        <v>361.111111111111</v>
      </c>
    </row>
    <row r="17" spans="1:8">
      <c r="A17" s="2">
        <v>10</v>
      </c>
      <c r="B17" s="3">
        <v>38075</v>
      </c>
      <c r="C17" s="3">
        <v>38101</v>
      </c>
      <c r="D17" s="4">
        <f t="shared" si="0"/>
        <v>29</v>
      </c>
      <c r="E17" s="2">
        <v>2.5</v>
      </c>
      <c r="F17" s="5">
        <f t="shared" si="1"/>
        <v>241.666666666667</v>
      </c>
      <c r="G17" s="6">
        <f t="shared" si="2"/>
        <v>99758.3333333333</v>
      </c>
      <c r="H17" s="7">
        <f t="shared" si="3"/>
        <v>1.61111111111111</v>
      </c>
    </row>
    <row r="18" spans="1:8">
      <c r="A18" s="2">
        <v>110</v>
      </c>
      <c r="B18" s="3">
        <v>38075</v>
      </c>
      <c r="C18" s="3">
        <v>38100</v>
      </c>
      <c r="D18" s="4">
        <f t="shared" si="0"/>
        <v>28</v>
      </c>
      <c r="E18" s="2">
        <v>2.5</v>
      </c>
      <c r="F18" s="5">
        <f t="shared" si="1"/>
        <v>2566.66666666667</v>
      </c>
      <c r="G18" s="6">
        <f t="shared" si="2"/>
        <v>1097433.33333333</v>
      </c>
      <c r="H18" s="7">
        <f t="shared" si="3"/>
        <v>17.1111111111111</v>
      </c>
    </row>
    <row r="19" spans="1:8">
      <c r="A19" s="2">
        <v>350</v>
      </c>
      <c r="B19" s="3">
        <v>38075</v>
      </c>
      <c r="C19" s="3">
        <v>38185</v>
      </c>
      <c r="D19" s="4">
        <f t="shared" si="0"/>
        <v>113</v>
      </c>
      <c r="E19" s="2">
        <v>2.5</v>
      </c>
      <c r="F19" s="5">
        <f t="shared" si="1"/>
        <v>32958.3333333333</v>
      </c>
      <c r="G19" s="6">
        <f t="shared" si="2"/>
        <v>3467041.66666667</v>
      </c>
      <c r="H19" s="7">
        <f t="shared" si="3"/>
        <v>219.722222222222</v>
      </c>
    </row>
    <row r="20" spans="1:8">
      <c r="A20" s="2">
        <v>30</v>
      </c>
      <c r="B20" s="3">
        <v>38075</v>
      </c>
      <c r="C20" s="3">
        <v>38156</v>
      </c>
      <c r="D20" s="4">
        <f t="shared" si="0"/>
        <v>84</v>
      </c>
      <c r="E20" s="2">
        <v>2.5</v>
      </c>
      <c r="F20" s="5">
        <f t="shared" si="1"/>
        <v>2100</v>
      </c>
      <c r="G20" s="6">
        <f t="shared" si="2"/>
        <v>297900</v>
      </c>
      <c r="H20" s="7">
        <f t="shared" si="3"/>
        <v>14</v>
      </c>
    </row>
    <row r="21" spans="1:8">
      <c r="A21" s="2">
        <v>24.78</v>
      </c>
      <c r="B21" s="3">
        <v>38075</v>
      </c>
      <c r="C21" s="3">
        <v>38133</v>
      </c>
      <c r="D21" s="4">
        <f t="shared" si="0"/>
        <v>61</v>
      </c>
      <c r="E21" s="2">
        <v>2.5</v>
      </c>
      <c r="F21" s="5">
        <f t="shared" si="1"/>
        <v>1259.65</v>
      </c>
      <c r="G21" s="6">
        <f t="shared" si="2"/>
        <v>246540.35</v>
      </c>
      <c r="H21" s="7">
        <f t="shared" si="3"/>
        <v>8.39766666666667</v>
      </c>
    </row>
    <row r="22" spans="1:8">
      <c r="A22" s="2">
        <v>86</v>
      </c>
      <c r="B22" s="3">
        <v>38075</v>
      </c>
      <c r="C22" s="3">
        <v>38144</v>
      </c>
      <c r="D22" s="4">
        <f t="shared" si="0"/>
        <v>72</v>
      </c>
      <c r="E22" s="2">
        <v>2.5</v>
      </c>
      <c r="F22" s="5">
        <f t="shared" si="1"/>
        <v>5160</v>
      </c>
      <c r="G22" s="6">
        <f t="shared" si="2"/>
        <v>854840</v>
      </c>
      <c r="H22" s="7">
        <f t="shared" si="3"/>
        <v>34.4</v>
      </c>
    </row>
    <row r="23" spans="1:8">
      <c r="A23" s="2">
        <v>20</v>
      </c>
      <c r="B23" s="3">
        <v>38075</v>
      </c>
      <c r="C23" s="3">
        <v>38168</v>
      </c>
      <c r="D23" s="4">
        <f t="shared" si="0"/>
        <v>96</v>
      </c>
      <c r="E23" s="2">
        <v>2.5</v>
      </c>
      <c r="F23" s="5">
        <f t="shared" si="1"/>
        <v>1600</v>
      </c>
      <c r="G23" s="6">
        <f t="shared" si="2"/>
        <v>198400</v>
      </c>
      <c r="H23" s="7">
        <f t="shared" si="3"/>
        <v>10.6666666666667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$1:F$1048576"/>
    </sheetView>
  </sheetViews>
  <sheetFormatPr defaultColWidth="8.72727272727273" defaultRowHeight="15" outlineLevelCol="5"/>
  <cols>
    <col min="1" max="1" width="15" style="1" customWidth="1"/>
    <col min="2" max="2" width="11.3181818181818" style="1" customWidth="1"/>
    <col min="3" max="3" width="11.1818181818182" style="1" customWidth="1"/>
    <col min="4" max="4" width="15.9545454545455" style="1" customWidth="1"/>
    <col min="5" max="5" width="18.8181818181818" style="1" customWidth="1"/>
    <col min="6" max="6" width="12.6818181818182" style="1" customWidth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s="3">
        <v>38047</v>
      </c>
      <c r="B2" s="4" t="e">
        <f>D2/(C2*#REF!)*3</f>
        <v>#REF!</v>
      </c>
      <c r="C2" s="2">
        <v>4.2</v>
      </c>
      <c r="D2" s="5" t="e">
        <f>#REF!*(A2-#REF!+3)*C2/3</f>
        <v>#REF!</v>
      </c>
      <c r="E2" s="6" t="e">
        <f>#REF!*10000-D2</f>
        <v>#REF!</v>
      </c>
      <c r="F2" s="7" t="e">
        <f>#REF!*B2/180</f>
        <v>#REF!</v>
      </c>
    </row>
    <row r="3" spans="1:6">
      <c r="A3" s="3">
        <v>38054</v>
      </c>
      <c r="B3" s="4" t="e">
        <f>D3/(C3*#REF!)*3</f>
        <v>#REF!</v>
      </c>
      <c r="C3" s="2">
        <v>4.2</v>
      </c>
      <c r="D3" s="5" t="e">
        <f>#REF!*(A3-#REF!+3)*C3/3</f>
        <v>#REF!</v>
      </c>
      <c r="E3" s="6" t="e">
        <f>#REF!*10000-D3</f>
        <v>#REF!</v>
      </c>
      <c r="F3" s="7" t="e">
        <f>#REF!*B3/180</f>
        <v>#REF!</v>
      </c>
    </row>
    <row r="4" spans="1:6">
      <c r="A4" s="3">
        <v>38174</v>
      </c>
      <c r="B4" s="4" t="e">
        <f>D4/(C4*#REF!)*3</f>
        <v>#REF!</v>
      </c>
      <c r="C4" s="2">
        <v>3.9</v>
      </c>
      <c r="D4" s="5" t="e">
        <f>#REF!*(A4-#REF!+3)*C4/3</f>
        <v>#REF!</v>
      </c>
      <c r="E4" s="6" t="e">
        <f>#REF!*10000-D4</f>
        <v>#REF!</v>
      </c>
      <c r="F4" s="7" t="e">
        <f>#REF!*B4/180</f>
        <v>#REF!</v>
      </c>
    </row>
    <row r="5" spans="1:6">
      <c r="A5" s="3">
        <v>38217</v>
      </c>
      <c r="B5" s="4" t="e">
        <f>D5/(C5*#REF!)*3</f>
        <v>#REF!</v>
      </c>
      <c r="C5" s="2">
        <v>4.2</v>
      </c>
      <c r="D5" s="5" t="e">
        <f>#REF!*(A5-#REF!+3)*C5/3</f>
        <v>#REF!</v>
      </c>
      <c r="E5" s="6" t="e">
        <f>#REF!*10000-D5</f>
        <v>#REF!</v>
      </c>
      <c r="F5" s="7" t="e">
        <f>#REF!*B5/180</f>
        <v>#REF!</v>
      </c>
    </row>
    <row r="6" spans="1:6">
      <c r="A6" s="3">
        <v>38107</v>
      </c>
      <c r="B6" s="4" t="e">
        <f>D6/(C6*#REF!)*3</f>
        <v>#REF!</v>
      </c>
      <c r="C6" s="2">
        <v>2.5</v>
      </c>
      <c r="D6" s="5" t="e">
        <f>#REF!*(A6-#REF!+3)*C6/3</f>
        <v>#REF!</v>
      </c>
      <c r="E6" s="6" t="e">
        <f>#REF!*10000-D6</f>
        <v>#REF!</v>
      </c>
      <c r="F6" s="7" t="e">
        <f>#REF!*B6/180</f>
        <v>#REF!</v>
      </c>
    </row>
    <row r="7" spans="1:6">
      <c r="A7" s="3">
        <v>38103</v>
      </c>
      <c r="B7" s="4" t="e">
        <f>D7/(C7*#REF!)*3</f>
        <v>#REF!</v>
      </c>
      <c r="C7" s="2">
        <v>2.5</v>
      </c>
      <c r="D7" s="5" t="e">
        <f>#REF!*(A7-#REF!+3)*C7/3</f>
        <v>#REF!</v>
      </c>
      <c r="E7" s="6" t="e">
        <f>#REF!*10000-D7</f>
        <v>#REF!</v>
      </c>
      <c r="F7" s="7" t="e">
        <f>#REF!*B7/180</f>
        <v>#REF!</v>
      </c>
    </row>
    <row r="8" spans="1:6">
      <c r="A8" s="3">
        <v>38092</v>
      </c>
      <c r="B8" s="4" t="e">
        <f>D8/(C8*#REF!)*3</f>
        <v>#REF!</v>
      </c>
      <c r="C8" s="2">
        <v>2.5</v>
      </c>
      <c r="D8" s="5" t="e">
        <f>#REF!*(A8-#REF!+3)*C8/3</f>
        <v>#REF!</v>
      </c>
      <c r="E8" s="6" t="e">
        <f>#REF!*10000-D8</f>
        <v>#REF!</v>
      </c>
      <c r="F8" s="7" t="e">
        <f>#REF!*B8/180</f>
        <v>#REF!</v>
      </c>
    </row>
    <row r="9" spans="1:6">
      <c r="A9" s="3">
        <v>38135</v>
      </c>
      <c r="B9" s="4" t="e">
        <f>D9/(C9*#REF!)*3</f>
        <v>#REF!</v>
      </c>
      <c r="C9" s="2">
        <v>2.5</v>
      </c>
      <c r="D9" s="5" t="e">
        <f>#REF!*(A9-#REF!+3)*C9/3</f>
        <v>#REF!</v>
      </c>
      <c r="E9" s="6" t="e">
        <f>#REF!*10000-D9</f>
        <v>#REF!</v>
      </c>
      <c r="F9" s="7" t="e">
        <f>#REF!*B9/180</f>
        <v>#REF!</v>
      </c>
    </row>
    <row r="10" spans="1:6">
      <c r="A10" s="3">
        <v>38149</v>
      </c>
      <c r="B10" s="4" t="e">
        <f>D10/(C10*#REF!)*3</f>
        <v>#REF!</v>
      </c>
      <c r="C10" s="2">
        <v>2.5</v>
      </c>
      <c r="D10" s="5" t="e">
        <f>#REF!*(A10-#REF!+3)*C10/3</f>
        <v>#REF!</v>
      </c>
      <c r="E10" s="6" t="e">
        <f>#REF!*10000-D10</f>
        <v>#REF!</v>
      </c>
      <c r="F10" s="7" t="e">
        <f>#REF!*B10/180</f>
        <v>#REF!</v>
      </c>
    </row>
    <row r="11" spans="1:6">
      <c r="A11" s="3">
        <v>38100</v>
      </c>
      <c r="B11" s="4" t="e">
        <f>D11/(C11*#REF!)*3</f>
        <v>#REF!</v>
      </c>
      <c r="C11" s="2">
        <v>2.5</v>
      </c>
      <c r="D11" s="5" t="e">
        <f>#REF!*(A11-#REF!+3)*C11/3</f>
        <v>#REF!</v>
      </c>
      <c r="E11" s="6" t="e">
        <f>#REF!*10000-D11</f>
        <v>#REF!</v>
      </c>
      <c r="F11" s="7" t="e">
        <f>#REF!*B11/180</f>
        <v>#REF!</v>
      </c>
    </row>
    <row r="12" spans="1:6">
      <c r="A12" s="3">
        <v>38131</v>
      </c>
      <c r="B12" s="4" t="e">
        <f>D12/(C12*#REF!)*3</f>
        <v>#REF!</v>
      </c>
      <c r="C12" s="2">
        <v>2.5</v>
      </c>
      <c r="D12" s="5" t="e">
        <f>#REF!*(A12-#REF!+3)*C12/3</f>
        <v>#REF!</v>
      </c>
      <c r="E12" s="6" t="e">
        <f>#REF!*10000-D12</f>
        <v>#REF!</v>
      </c>
      <c r="F12" s="7" t="e">
        <f>#REF!*B12/180</f>
        <v>#REF!</v>
      </c>
    </row>
    <row r="13" spans="1:6">
      <c r="A13" s="3">
        <v>38153</v>
      </c>
      <c r="B13" s="4" t="e">
        <f>D13/(C13*#REF!)*3</f>
        <v>#REF!</v>
      </c>
      <c r="C13" s="2">
        <v>2.5</v>
      </c>
      <c r="D13" s="5" t="e">
        <f>#REF!*(A13-#REF!+3)*C13/3</f>
        <v>#REF!</v>
      </c>
      <c r="E13" s="6" t="e">
        <f>#REF!*10000-D13</f>
        <v>#REF!</v>
      </c>
      <c r="F13" s="7" t="e">
        <f>#REF!*B13/180</f>
        <v>#REF!</v>
      </c>
    </row>
    <row r="14" spans="1:6">
      <c r="A14" s="3">
        <v>38132</v>
      </c>
      <c r="B14" s="4" t="e">
        <f>D14/(C14*#REF!)*3</f>
        <v>#REF!</v>
      </c>
      <c r="C14" s="2">
        <v>2.5</v>
      </c>
      <c r="D14" s="5" t="e">
        <f>#REF!*(A14-#REF!+3)*C14/3</f>
        <v>#REF!</v>
      </c>
      <c r="E14" s="6" t="e">
        <f>#REF!*10000-D14</f>
        <v>#REF!</v>
      </c>
      <c r="F14" s="7" t="e">
        <f>#REF!*B14/180</f>
        <v>#REF!</v>
      </c>
    </row>
    <row r="15" spans="1:6">
      <c r="A15" s="3">
        <v>38092</v>
      </c>
      <c r="B15" s="4" t="e">
        <f>D15/(C15*#REF!)*3</f>
        <v>#REF!</v>
      </c>
      <c r="C15" s="2">
        <v>2.5</v>
      </c>
      <c r="D15" s="5" t="e">
        <f>#REF!*(A15-#REF!+3)*C15/3</f>
        <v>#REF!</v>
      </c>
      <c r="E15" s="6" t="e">
        <f>#REF!*10000-D15</f>
        <v>#REF!</v>
      </c>
      <c r="F15" s="7" t="e">
        <f>#REF!*B15/180</f>
        <v>#REF!</v>
      </c>
    </row>
    <row r="16" spans="1:6">
      <c r="A16" s="3">
        <v>38211</v>
      </c>
      <c r="B16" s="4" t="e">
        <f>D16/(C16*#REF!)*3</f>
        <v>#REF!</v>
      </c>
      <c r="C16" s="2">
        <v>2.91</v>
      </c>
      <c r="D16" s="5" t="e">
        <f>#REF!*(A16-#REF!+3)*C16/3</f>
        <v>#REF!</v>
      </c>
      <c r="E16" s="6" t="e">
        <f>#REF!*10000-D16</f>
        <v>#REF!</v>
      </c>
      <c r="F16" s="7" t="e">
        <f>#REF!*B16/180</f>
        <v>#REF!</v>
      </c>
    </row>
    <row r="17" spans="1:6">
      <c r="A17" s="3">
        <v>38101</v>
      </c>
      <c r="B17" s="4" t="e">
        <f>D17/(C17*#REF!)*3</f>
        <v>#REF!</v>
      </c>
      <c r="C17" s="2">
        <v>2.5</v>
      </c>
      <c r="D17" s="5" t="e">
        <f>#REF!*(A17-#REF!+3)*C17/3</f>
        <v>#REF!</v>
      </c>
      <c r="E17" s="6" t="e">
        <f>#REF!*10000-D17</f>
        <v>#REF!</v>
      </c>
      <c r="F17" s="7" t="e">
        <f>#REF!*B17/180</f>
        <v>#REF!</v>
      </c>
    </row>
    <row r="18" spans="1:6">
      <c r="A18" s="3">
        <v>38100</v>
      </c>
      <c r="B18" s="4" t="e">
        <f>D18/(C18*#REF!)*3</f>
        <v>#REF!</v>
      </c>
      <c r="C18" s="2">
        <v>2.5</v>
      </c>
      <c r="D18" s="5" t="e">
        <f>#REF!*(A18-#REF!+3)*C18/3</f>
        <v>#REF!</v>
      </c>
      <c r="E18" s="6" t="e">
        <f>#REF!*10000-D18</f>
        <v>#REF!</v>
      </c>
      <c r="F18" s="7" t="e">
        <f>#REF!*B18/180</f>
        <v>#REF!</v>
      </c>
    </row>
    <row r="19" spans="1:6">
      <c r="A19" s="3">
        <v>38185</v>
      </c>
      <c r="B19" s="4" t="e">
        <f>D19/(C19*#REF!)*3</f>
        <v>#REF!</v>
      </c>
      <c r="C19" s="2">
        <v>2.5</v>
      </c>
      <c r="D19" s="5" t="e">
        <f>#REF!*(A19-#REF!+3)*C19/3</f>
        <v>#REF!</v>
      </c>
      <c r="E19" s="6" t="e">
        <f>#REF!*10000-D19</f>
        <v>#REF!</v>
      </c>
      <c r="F19" s="7" t="e">
        <f>#REF!*B19/180</f>
        <v>#REF!</v>
      </c>
    </row>
    <row r="20" spans="1:6">
      <c r="A20" s="3">
        <v>38156</v>
      </c>
      <c r="B20" s="4" t="e">
        <f>D20/(C20*#REF!)*3</f>
        <v>#REF!</v>
      </c>
      <c r="C20" s="2">
        <v>2.5</v>
      </c>
      <c r="D20" s="5" t="e">
        <f>#REF!*(A20-#REF!+3)*C20/3</f>
        <v>#REF!</v>
      </c>
      <c r="E20" s="6" t="e">
        <f>#REF!*10000-D20</f>
        <v>#REF!</v>
      </c>
      <c r="F20" s="7" t="e">
        <f>#REF!*B20/180</f>
        <v>#REF!</v>
      </c>
    </row>
    <row r="21" spans="1:6">
      <c r="A21" s="3">
        <v>38133</v>
      </c>
      <c r="B21" s="4" t="e">
        <f>D21/(C21*#REF!)*3</f>
        <v>#REF!</v>
      </c>
      <c r="C21" s="2">
        <v>2.5</v>
      </c>
      <c r="D21" s="5" t="e">
        <f>#REF!*(A21-#REF!+3)*C21/3</f>
        <v>#REF!</v>
      </c>
      <c r="E21" s="6" t="e">
        <f>#REF!*10000-D21</f>
        <v>#REF!</v>
      </c>
      <c r="F21" s="7" t="e">
        <f>#REF!*B21/180</f>
        <v>#REF!</v>
      </c>
    </row>
    <row r="22" spans="1:6">
      <c r="A22" s="3">
        <v>38144</v>
      </c>
      <c r="B22" s="4" t="e">
        <f>D22/(C22*#REF!)*3</f>
        <v>#REF!</v>
      </c>
      <c r="C22" s="2">
        <v>2.5</v>
      </c>
      <c r="D22" s="5" t="e">
        <f>#REF!*(A22-#REF!+3)*C22/3</f>
        <v>#REF!</v>
      </c>
      <c r="E22" s="6" t="e">
        <f>#REF!*10000-D22</f>
        <v>#REF!</v>
      </c>
      <c r="F22" s="7" t="e">
        <f>#REF!*B22/180</f>
        <v>#REF!</v>
      </c>
    </row>
    <row r="23" spans="1:6">
      <c r="A23" s="3">
        <v>38168</v>
      </c>
      <c r="B23" s="4" t="e">
        <f>D23/(C23*#REF!)*3</f>
        <v>#REF!</v>
      </c>
      <c r="C23" s="2">
        <v>2.5</v>
      </c>
      <c r="D23" s="5" t="e">
        <f>#REF!*(A23-#REF!+3)*C23/3</f>
        <v>#REF!</v>
      </c>
      <c r="E23" s="6" t="e">
        <f>#REF!*10000-D23</f>
        <v>#REF!</v>
      </c>
      <c r="F23" s="7" t="e">
        <f>#REF!*B23/180</f>
        <v>#REF!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5" sqref="D5"/>
    </sheetView>
  </sheetViews>
  <sheetFormatPr defaultColWidth="8.72727272727273" defaultRowHeight="15" outlineLevelCol="7"/>
  <cols>
    <col min="1" max="1" width="13.3636363636364" style="1" customWidth="1"/>
    <col min="2" max="2" width="14.4545454545455" style="1" customWidth="1"/>
    <col min="3" max="3" width="15" style="1" customWidth="1"/>
    <col min="4" max="4" width="11.3181818181818" style="1" customWidth="1"/>
    <col min="5" max="5" width="11.1818181818182" style="1" customWidth="1"/>
    <col min="6" max="6" width="15.9545454545455" style="1" customWidth="1"/>
    <col min="7" max="7" width="18.8181818181818" style="1" customWidth="1"/>
    <col min="8" max="8" width="12.6818181818182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20</v>
      </c>
      <c r="B2" s="3">
        <v>38075</v>
      </c>
      <c r="C2" s="3">
        <v>38094</v>
      </c>
      <c r="D2" s="4">
        <f t="shared" ref="D2:D23" si="0">F2/(E2*A2)*3</f>
        <v>22</v>
      </c>
      <c r="E2" s="2">
        <v>2.5</v>
      </c>
      <c r="F2" s="5">
        <f t="shared" ref="F2:F23" si="1">A2*(C2-B2+3)*E2/3</f>
        <v>366.666666666667</v>
      </c>
      <c r="G2" s="6">
        <f t="shared" ref="G2:G23" si="2">A2*10000-F2</f>
        <v>199633.333333333</v>
      </c>
      <c r="H2" s="7">
        <f t="shared" ref="H2:H23" si="3">A2*D2/180</f>
        <v>2.44444444444444</v>
      </c>
    </row>
    <row r="3" spans="1:8">
      <c r="A3" s="2">
        <v>36.72</v>
      </c>
      <c r="B3" s="3">
        <v>38075</v>
      </c>
      <c r="C3" s="3">
        <v>38125</v>
      </c>
      <c r="D3" s="4">
        <f t="shared" si="0"/>
        <v>53</v>
      </c>
      <c r="E3" s="2">
        <v>2.5</v>
      </c>
      <c r="F3" s="5">
        <f t="shared" si="1"/>
        <v>1621.8</v>
      </c>
      <c r="G3" s="6">
        <f t="shared" si="2"/>
        <v>365578.2</v>
      </c>
      <c r="H3" s="7">
        <f t="shared" si="3"/>
        <v>10.812</v>
      </c>
    </row>
    <row r="4" spans="1:8">
      <c r="A4" s="2">
        <v>18.28</v>
      </c>
      <c r="B4" s="3">
        <v>38075</v>
      </c>
      <c r="C4" s="3">
        <v>38125</v>
      </c>
      <c r="D4" s="4">
        <f t="shared" si="0"/>
        <v>53</v>
      </c>
      <c r="E4" s="2">
        <v>2.5</v>
      </c>
      <c r="F4" s="5">
        <f t="shared" si="1"/>
        <v>807.366666666667</v>
      </c>
      <c r="G4" s="6">
        <f t="shared" si="2"/>
        <v>181992.633333333</v>
      </c>
      <c r="H4" s="7">
        <f t="shared" si="3"/>
        <v>5.38244444444444</v>
      </c>
    </row>
    <row r="5" spans="1:8">
      <c r="A5" s="2">
        <v>67.8735</v>
      </c>
      <c r="B5" s="3">
        <v>38075</v>
      </c>
      <c r="C5" s="3">
        <v>38175</v>
      </c>
      <c r="D5" s="4">
        <f t="shared" si="0"/>
        <v>103</v>
      </c>
      <c r="E5" s="2">
        <v>2.5</v>
      </c>
      <c r="F5" s="5">
        <f t="shared" si="1"/>
        <v>5825.80875</v>
      </c>
      <c r="G5" s="6">
        <f t="shared" si="2"/>
        <v>672909.19125</v>
      </c>
      <c r="H5" s="7">
        <f t="shared" si="3"/>
        <v>38.838725</v>
      </c>
    </row>
    <row r="6" spans="1:8">
      <c r="A6" s="2">
        <v>80</v>
      </c>
      <c r="B6" s="3">
        <v>38075</v>
      </c>
      <c r="C6" s="3">
        <v>38107</v>
      </c>
      <c r="D6" s="4">
        <f t="shared" si="0"/>
        <v>35</v>
      </c>
      <c r="E6" s="2">
        <v>2.5</v>
      </c>
      <c r="F6" s="5">
        <f t="shared" si="1"/>
        <v>2333.33333333333</v>
      </c>
      <c r="G6" s="6">
        <f t="shared" si="2"/>
        <v>797666.666666667</v>
      </c>
      <c r="H6" s="7">
        <f t="shared" si="3"/>
        <v>15.5555555555556</v>
      </c>
    </row>
    <row r="7" spans="1:8">
      <c r="A7" s="2">
        <v>80</v>
      </c>
      <c r="B7" s="3">
        <v>38075</v>
      </c>
      <c r="C7" s="3">
        <v>38103</v>
      </c>
      <c r="D7" s="4">
        <f t="shared" si="0"/>
        <v>31</v>
      </c>
      <c r="E7" s="2">
        <v>2.5</v>
      </c>
      <c r="F7" s="5">
        <f t="shared" si="1"/>
        <v>2066.66666666667</v>
      </c>
      <c r="G7" s="6">
        <f t="shared" si="2"/>
        <v>797933.333333333</v>
      </c>
      <c r="H7" s="7">
        <f t="shared" si="3"/>
        <v>13.7777777777778</v>
      </c>
    </row>
    <row r="8" spans="1:8">
      <c r="A8" s="2">
        <v>60</v>
      </c>
      <c r="B8" s="3">
        <v>38075</v>
      </c>
      <c r="C8" s="3">
        <v>38092</v>
      </c>
      <c r="D8" s="4">
        <f t="shared" si="0"/>
        <v>20</v>
      </c>
      <c r="E8" s="2">
        <v>2.5</v>
      </c>
      <c r="F8" s="5">
        <f t="shared" si="1"/>
        <v>1000</v>
      </c>
      <c r="G8" s="6">
        <f t="shared" si="2"/>
        <v>599000</v>
      </c>
      <c r="H8" s="7">
        <f t="shared" si="3"/>
        <v>6.66666666666667</v>
      </c>
    </row>
    <row r="9" spans="1:8">
      <c r="A9" s="2">
        <v>200</v>
      </c>
      <c r="B9" s="3">
        <v>38075</v>
      </c>
      <c r="C9" s="3">
        <v>38135</v>
      </c>
      <c r="D9" s="4">
        <f t="shared" si="0"/>
        <v>63</v>
      </c>
      <c r="E9" s="2">
        <v>2.5</v>
      </c>
      <c r="F9" s="5">
        <f t="shared" si="1"/>
        <v>10500</v>
      </c>
      <c r="G9" s="6">
        <f t="shared" si="2"/>
        <v>1989500</v>
      </c>
      <c r="H9" s="7">
        <f t="shared" si="3"/>
        <v>70</v>
      </c>
    </row>
    <row r="10" spans="1:8">
      <c r="A10" s="2">
        <v>150</v>
      </c>
      <c r="B10" s="3">
        <v>38075</v>
      </c>
      <c r="C10" s="3">
        <v>38149</v>
      </c>
      <c r="D10" s="4">
        <f t="shared" si="0"/>
        <v>77</v>
      </c>
      <c r="E10" s="2">
        <v>2.5</v>
      </c>
      <c r="F10" s="5">
        <f t="shared" si="1"/>
        <v>9625</v>
      </c>
      <c r="G10" s="6">
        <f t="shared" si="2"/>
        <v>1490375</v>
      </c>
      <c r="H10" s="7">
        <f t="shared" si="3"/>
        <v>64.1666666666667</v>
      </c>
    </row>
    <row r="11" spans="1:8">
      <c r="A11" s="2">
        <v>120</v>
      </c>
      <c r="B11" s="3">
        <v>38075</v>
      </c>
      <c r="C11" s="3">
        <v>38100</v>
      </c>
      <c r="D11" s="4">
        <f t="shared" si="0"/>
        <v>28</v>
      </c>
      <c r="E11" s="2">
        <v>2.5</v>
      </c>
      <c r="F11" s="5">
        <f t="shared" si="1"/>
        <v>2800</v>
      </c>
      <c r="G11" s="6">
        <f t="shared" si="2"/>
        <v>1197200</v>
      </c>
      <c r="H11" s="7">
        <f t="shared" si="3"/>
        <v>18.6666666666667</v>
      </c>
    </row>
    <row r="12" spans="1:8">
      <c r="A12" s="2">
        <v>14.6</v>
      </c>
      <c r="B12" s="3">
        <v>38075</v>
      </c>
      <c r="C12" s="3">
        <v>38131</v>
      </c>
      <c r="D12" s="4">
        <f t="shared" si="0"/>
        <v>59</v>
      </c>
      <c r="E12" s="2">
        <v>2.5</v>
      </c>
      <c r="F12" s="5">
        <f t="shared" si="1"/>
        <v>717.833333333333</v>
      </c>
      <c r="G12" s="6">
        <f t="shared" si="2"/>
        <v>145282.166666667</v>
      </c>
      <c r="H12" s="7">
        <f t="shared" si="3"/>
        <v>4.78555555555556</v>
      </c>
    </row>
    <row r="13" spans="1:8">
      <c r="A13" s="2">
        <v>20</v>
      </c>
      <c r="B13" s="3">
        <v>38075</v>
      </c>
      <c r="C13" s="3">
        <v>38153</v>
      </c>
      <c r="D13" s="4">
        <f t="shared" si="0"/>
        <v>81</v>
      </c>
      <c r="E13" s="2">
        <v>2.5</v>
      </c>
      <c r="F13" s="5">
        <f t="shared" si="1"/>
        <v>1350</v>
      </c>
      <c r="G13" s="6">
        <f t="shared" si="2"/>
        <v>198650</v>
      </c>
      <c r="H13" s="7">
        <f t="shared" si="3"/>
        <v>9</v>
      </c>
    </row>
    <row r="14" spans="1:8">
      <c r="A14" s="2">
        <v>180</v>
      </c>
      <c r="B14" s="3">
        <v>38075</v>
      </c>
      <c r="C14" s="3">
        <v>38132</v>
      </c>
      <c r="D14" s="4">
        <f t="shared" si="0"/>
        <v>60</v>
      </c>
      <c r="E14" s="2">
        <v>2.5</v>
      </c>
      <c r="F14" s="5">
        <f t="shared" si="1"/>
        <v>9000</v>
      </c>
      <c r="G14" s="6">
        <f t="shared" si="2"/>
        <v>1791000</v>
      </c>
      <c r="H14" s="7">
        <f t="shared" si="3"/>
        <v>60</v>
      </c>
    </row>
    <row r="15" spans="1:8">
      <c r="A15" s="2">
        <v>300</v>
      </c>
      <c r="B15" s="3">
        <v>38075</v>
      </c>
      <c r="C15" s="3">
        <v>38092</v>
      </c>
      <c r="D15" s="4">
        <f t="shared" si="0"/>
        <v>20</v>
      </c>
      <c r="E15" s="2">
        <v>2.5</v>
      </c>
      <c r="F15" s="5">
        <f t="shared" si="1"/>
        <v>5000</v>
      </c>
      <c r="G15" s="6">
        <f t="shared" si="2"/>
        <v>2995000</v>
      </c>
      <c r="H15" s="7">
        <f t="shared" si="3"/>
        <v>33.3333333333333</v>
      </c>
    </row>
    <row r="16" spans="1:8">
      <c r="A16" s="2">
        <v>500</v>
      </c>
      <c r="B16" s="3">
        <v>38084</v>
      </c>
      <c r="C16" s="3">
        <v>38211</v>
      </c>
      <c r="D16" s="4">
        <f t="shared" si="0"/>
        <v>130</v>
      </c>
      <c r="E16" s="2">
        <v>2.91</v>
      </c>
      <c r="F16" s="5">
        <f t="shared" si="1"/>
        <v>63050</v>
      </c>
      <c r="G16" s="6">
        <f t="shared" si="2"/>
        <v>4936950</v>
      </c>
      <c r="H16" s="7">
        <f t="shared" si="3"/>
        <v>361.111111111111</v>
      </c>
    </row>
    <row r="17" spans="1:8">
      <c r="A17" s="2">
        <v>10</v>
      </c>
      <c r="B17" s="3">
        <v>38075</v>
      </c>
      <c r="C17" s="3">
        <v>38101</v>
      </c>
      <c r="D17" s="4">
        <f t="shared" si="0"/>
        <v>29</v>
      </c>
      <c r="E17" s="2">
        <v>2.5</v>
      </c>
      <c r="F17" s="5">
        <f t="shared" si="1"/>
        <v>241.666666666667</v>
      </c>
      <c r="G17" s="6">
        <f t="shared" si="2"/>
        <v>99758.3333333333</v>
      </c>
      <c r="H17" s="7">
        <f t="shared" si="3"/>
        <v>1.61111111111111</v>
      </c>
    </row>
    <row r="18" spans="1:8">
      <c r="A18" s="2">
        <v>110</v>
      </c>
      <c r="B18" s="3">
        <v>38075</v>
      </c>
      <c r="C18" s="3">
        <v>38100</v>
      </c>
      <c r="D18" s="4">
        <f t="shared" si="0"/>
        <v>28</v>
      </c>
      <c r="E18" s="2">
        <v>2.5</v>
      </c>
      <c r="F18" s="5">
        <f t="shared" si="1"/>
        <v>2566.66666666667</v>
      </c>
      <c r="G18" s="6">
        <f t="shared" si="2"/>
        <v>1097433.33333333</v>
      </c>
      <c r="H18" s="7">
        <f t="shared" si="3"/>
        <v>17.1111111111111</v>
      </c>
    </row>
    <row r="19" spans="1:8">
      <c r="A19" s="2">
        <v>350</v>
      </c>
      <c r="B19" s="3">
        <v>38075</v>
      </c>
      <c r="C19" s="3">
        <v>38185</v>
      </c>
      <c r="D19" s="4">
        <f t="shared" si="0"/>
        <v>113</v>
      </c>
      <c r="E19" s="2">
        <v>2.5</v>
      </c>
      <c r="F19" s="5">
        <f t="shared" si="1"/>
        <v>32958.3333333333</v>
      </c>
      <c r="G19" s="6">
        <f t="shared" si="2"/>
        <v>3467041.66666667</v>
      </c>
      <c r="H19" s="7">
        <f t="shared" si="3"/>
        <v>219.722222222222</v>
      </c>
    </row>
    <row r="20" spans="1:8">
      <c r="A20" s="2">
        <v>30</v>
      </c>
      <c r="B20" s="3">
        <v>38075</v>
      </c>
      <c r="C20" s="3">
        <v>38156</v>
      </c>
      <c r="D20" s="4">
        <f t="shared" si="0"/>
        <v>84</v>
      </c>
      <c r="E20" s="2">
        <v>2.5</v>
      </c>
      <c r="F20" s="5">
        <f t="shared" si="1"/>
        <v>2100</v>
      </c>
      <c r="G20" s="6">
        <f t="shared" si="2"/>
        <v>297900</v>
      </c>
      <c r="H20" s="7">
        <f t="shared" si="3"/>
        <v>14</v>
      </c>
    </row>
    <row r="21" spans="1:8">
      <c r="A21" s="2">
        <v>24.78</v>
      </c>
      <c r="B21" s="3">
        <v>38075</v>
      </c>
      <c r="C21" s="3">
        <v>38133</v>
      </c>
      <c r="D21" s="4">
        <f t="shared" si="0"/>
        <v>61</v>
      </c>
      <c r="E21" s="2">
        <v>2.5</v>
      </c>
      <c r="F21" s="5">
        <f t="shared" si="1"/>
        <v>1259.65</v>
      </c>
      <c r="G21" s="6">
        <f t="shared" si="2"/>
        <v>246540.35</v>
      </c>
      <c r="H21" s="7">
        <f t="shared" si="3"/>
        <v>8.39766666666667</v>
      </c>
    </row>
    <row r="22" spans="1:8">
      <c r="A22" s="2">
        <v>86</v>
      </c>
      <c r="B22" s="3">
        <v>38075</v>
      </c>
      <c r="C22" s="3">
        <v>38144</v>
      </c>
      <c r="D22" s="4">
        <f t="shared" si="0"/>
        <v>72</v>
      </c>
      <c r="E22" s="2">
        <v>2.5</v>
      </c>
      <c r="F22" s="5">
        <f t="shared" si="1"/>
        <v>5160</v>
      </c>
      <c r="G22" s="6">
        <f t="shared" si="2"/>
        <v>854840</v>
      </c>
      <c r="H22" s="7">
        <f t="shared" si="3"/>
        <v>34.4</v>
      </c>
    </row>
    <row r="23" spans="1:8">
      <c r="A23" s="2">
        <v>20</v>
      </c>
      <c r="B23" s="3">
        <v>38075</v>
      </c>
      <c r="C23" s="3">
        <v>38168</v>
      </c>
      <c r="D23" s="4">
        <f t="shared" si="0"/>
        <v>96</v>
      </c>
      <c r="E23" s="2">
        <v>2.5</v>
      </c>
      <c r="F23" s="5">
        <f t="shared" si="1"/>
        <v>1600</v>
      </c>
      <c r="G23" s="6">
        <f t="shared" si="2"/>
        <v>198400</v>
      </c>
      <c r="H23" s="7">
        <f t="shared" si="3"/>
        <v>10.6666666666667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2024-04-25T15:14:46Z</dcterms:created>
  <dcterms:modified xsi:type="dcterms:W3CDTF">2024-04-25T15:16:01Z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D48FBC3ABFE547AF97B3B613D521D687_11</vt:lpwstr>
  </property>
  <property fmtid="{D5CDD505-2E9C-101B-9397-08002B2CF9AE}" pid="3" name="KSOProductBuildVer">
    <vt:lpwstr>2052-12.1.0.16894</vt:lpwstr>
  </property>
</Properties>
</file>