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 tabRatio="923" firstSheet="1" activeTab="5"/>
  </bookViews>
  <sheets>
    <sheet name="표지" sheetId="2" r:id="rId1"/>
    <sheet name="개정이력" sheetId="3" r:id="rId2"/>
    <sheet name="인터페이스정의" sheetId="10" r:id="rId3"/>
    <sheet name="출고요청" sheetId="20" r:id="rId4"/>
    <sheet name="BAG정보" sheetId="24" r:id="rId5"/>
    <sheet name="입고예정정보" sheetId="17" r:id="rId6"/>
    <sheet name="입고실적" sheetId="18" r:id="rId7"/>
    <sheet name="적치실적" sheetId="19" r:id="rId8"/>
    <sheet name="출고실적" sheetId="21" r:id="rId9"/>
    <sheet name="이동실적" sheetId="22" r:id="rId10"/>
    <sheet name="BAG정보요청" sheetId="23" r:id="rId11"/>
    <sheet name="제품코드전환_검사결과" sheetId="26" r:id="rId12"/>
    <sheet name="설비상태" sheetId="27" r:id="rId13"/>
  </sheets>
  <definedNames>
    <definedName name="_xlnm._FilterDatabase" localSheetId="2" hidden="1">인터페이스정의!$B$1:$R$9</definedName>
    <definedName name="_xlnm.Print_Area" localSheetId="5">입고예정정보!$B$1:$U$38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27" l="1"/>
  <c r="K18" i="27" s="1"/>
  <c r="J17" i="27"/>
  <c r="B17" i="27"/>
  <c r="B18" i="27" s="1"/>
  <c r="B19" i="27" s="1"/>
  <c r="B20" i="27" s="1"/>
  <c r="B21" i="27" s="1"/>
  <c r="B22" i="27" s="1"/>
  <c r="B23" i="27" s="1"/>
  <c r="B24" i="27" s="1"/>
  <c r="B25" i="27" s="1"/>
  <c r="B26" i="27" s="1"/>
  <c r="B27" i="27" s="1"/>
  <c r="B28" i="27" s="1"/>
  <c r="B29" i="27" s="1"/>
  <c r="B30" i="27" s="1"/>
  <c r="B31" i="27" s="1"/>
  <c r="B32" i="27" s="1"/>
  <c r="B33" i="27" s="1"/>
  <c r="B34" i="27" s="1"/>
  <c r="B35" i="27" s="1"/>
  <c r="B36" i="27" s="1"/>
  <c r="B37" i="27" s="1"/>
  <c r="B38" i="27" s="1"/>
  <c r="F12" i="27"/>
  <c r="B2" i="27"/>
  <c r="K19" i="27" l="1"/>
  <c r="J19" i="27"/>
  <c r="J18" i="27"/>
  <c r="J20" i="27" l="1"/>
  <c r="K20" i="27"/>
  <c r="K21" i="27" l="1"/>
  <c r="J21" i="27"/>
  <c r="K22" i="27" l="1"/>
  <c r="J22" i="27"/>
  <c r="K23" i="27" l="1"/>
  <c r="J23" i="27"/>
  <c r="K24" i="27" l="1"/>
  <c r="J24" i="27"/>
  <c r="J25" i="27" l="1"/>
  <c r="K25" i="27"/>
  <c r="K26" i="27" l="1"/>
  <c r="J26" i="27"/>
  <c r="K27" i="27" l="1"/>
  <c r="J27" i="27"/>
  <c r="J28" i="27" l="1"/>
  <c r="K28" i="27"/>
  <c r="K29" i="27" l="1"/>
  <c r="J29" i="27"/>
  <c r="K30" i="27" l="1"/>
  <c r="J30" i="27"/>
  <c r="K31" i="27" l="1"/>
  <c r="J31" i="27"/>
  <c r="K32" i="27" l="1"/>
  <c r="J32" i="27"/>
  <c r="J33" i="27" l="1"/>
  <c r="K33" i="27"/>
  <c r="K34" i="27" l="1"/>
  <c r="J34" i="27"/>
  <c r="K35" i="27" l="1"/>
  <c r="J35" i="27"/>
  <c r="K36" i="27" l="1"/>
  <c r="J36" i="27"/>
  <c r="K37" i="27" l="1"/>
  <c r="J37" i="27"/>
  <c r="K38" i="27" l="1"/>
  <c r="J38" i="27"/>
  <c r="J39" i="27" l="1"/>
  <c r="K39" i="27"/>
  <c r="K40" i="27" l="1"/>
  <c r="J40" i="27"/>
  <c r="K41" i="27" l="1"/>
  <c r="J41" i="27"/>
  <c r="K42" i="27" l="1"/>
  <c r="J42" i="27"/>
  <c r="D7" i="26" l="1"/>
  <c r="F12" i="26"/>
  <c r="D12" i="26"/>
  <c r="D12" i="10" l="1"/>
  <c r="C12" i="10" s="1"/>
  <c r="D13" i="10"/>
  <c r="C13" i="10" s="1"/>
  <c r="D14" i="10"/>
  <c r="C14" i="10" s="1"/>
  <c r="D10" i="10" l="1"/>
  <c r="D11" i="10"/>
  <c r="C11" i="10" s="1"/>
  <c r="C10" i="10" l="1"/>
  <c r="D11" i="26"/>
  <c r="B2" i="26" s="1"/>
  <c r="D7" i="17"/>
  <c r="D7" i="18"/>
  <c r="D7" i="21"/>
  <c r="D7" i="22"/>
  <c r="D7" i="23"/>
  <c r="D7" i="24"/>
  <c r="F12" i="24"/>
  <c r="F12" i="23"/>
  <c r="F12" i="22"/>
  <c r="F12" i="21"/>
  <c r="F12" i="18"/>
  <c r="F12" i="17"/>
  <c r="F12" i="19"/>
  <c r="D12" i="23"/>
  <c r="D12" i="21"/>
  <c r="D12" i="18"/>
  <c r="D7" i="19"/>
  <c r="F12" i="20"/>
  <c r="D12" i="20"/>
  <c r="D7" i="20" l="1"/>
  <c r="D3" i="10" l="1"/>
  <c r="D9" i="10"/>
  <c r="D8" i="10"/>
  <c r="D7" i="10"/>
  <c r="D2" i="10"/>
  <c r="D6" i="10"/>
  <c r="D5" i="10"/>
  <c r="D4" i="10"/>
  <c r="D11" i="19" l="1"/>
  <c r="C6" i="10"/>
  <c r="D11" i="23"/>
  <c r="B2" i="23" s="1"/>
  <c r="C9" i="10"/>
  <c r="D11" i="20"/>
  <c r="B2" i="20" s="1"/>
  <c r="C2" i="10"/>
  <c r="D11" i="24"/>
  <c r="B2" i="24" s="1"/>
  <c r="C3" i="10"/>
  <c r="D11" i="17"/>
  <c r="C4" i="10"/>
  <c r="D11" i="21"/>
  <c r="B2" i="21" s="1"/>
  <c r="C7" i="10"/>
  <c r="D11" i="18"/>
  <c r="C5" i="10"/>
  <c r="D11" i="22"/>
  <c r="B2" i="22" s="1"/>
  <c r="C8" i="10"/>
  <c r="B2" i="19"/>
  <c r="B2" i="18"/>
  <c r="D12" i="24" l="1"/>
  <c r="D12" i="19"/>
  <c r="B2" i="17"/>
  <c r="D12" i="22" l="1"/>
  <c r="D12" i="17"/>
</calcChain>
</file>

<file path=xl/sharedStrings.xml><?xml version="1.0" encoding="utf-8"?>
<sst xmlns="http://schemas.openxmlformats.org/spreadsheetml/2006/main" count="3316" uniqueCount="451">
  <si>
    <t>R</t>
    <phoneticPr fontId="5" type="noConversion"/>
  </si>
  <si>
    <t>박대용 Sr.M</t>
    <phoneticPr fontId="5" type="noConversion"/>
  </si>
  <si>
    <t>A</t>
    <phoneticPr fontId="5" type="noConversion"/>
  </si>
  <si>
    <t>오경호 PM</t>
    <phoneticPr fontId="5" type="noConversion"/>
  </si>
  <si>
    <t>I</t>
    <phoneticPr fontId="5" type="noConversion"/>
  </si>
  <si>
    <t>포스코ESM MES 구축 인터페이스 Layout 정의서</t>
    <phoneticPr fontId="5" type="noConversion"/>
  </si>
  <si>
    <t>포스코 ICT   대외사업부</t>
    <phoneticPr fontId="5" type="noConversion"/>
  </si>
  <si>
    <t>광양신공장 MES 구축</t>
    <phoneticPr fontId="5" type="noConversion"/>
  </si>
  <si>
    <t>개 정 이 력</t>
    <phoneticPr fontId="5" type="noConversion"/>
  </si>
  <si>
    <t>개정번호</t>
    <phoneticPr fontId="5" type="noConversion"/>
  </si>
  <si>
    <t>개정일자</t>
    <phoneticPr fontId="5" type="noConversion"/>
  </si>
  <si>
    <t>개  정  내  용     요  약</t>
    <phoneticPr fontId="5" type="noConversion"/>
  </si>
  <si>
    <t>개정자</t>
    <phoneticPr fontId="5" type="noConversion"/>
  </si>
  <si>
    <t>1.0</t>
    <phoneticPr fontId="5" type="noConversion"/>
  </si>
  <si>
    <t>2018.10.15</t>
    <phoneticPr fontId="5" type="noConversion"/>
  </si>
  <si>
    <t>최초 작성</t>
    <phoneticPr fontId="5" type="noConversion"/>
  </si>
  <si>
    <t>박대용</t>
    <phoneticPr fontId="5" type="noConversion"/>
  </si>
  <si>
    <t>순번</t>
    <phoneticPr fontId="3" type="noConversion"/>
  </si>
  <si>
    <t>1. Interface 정보</t>
    <phoneticPr fontId="3" type="noConversion"/>
  </si>
  <si>
    <t>I/F 명</t>
    <phoneticPr fontId="3" type="noConversion"/>
  </si>
  <si>
    <t>2. Interface 상세정보</t>
    <phoneticPr fontId="3" type="noConversion"/>
  </si>
  <si>
    <t>박대용</t>
    <phoneticPr fontId="3" type="noConversion"/>
  </si>
  <si>
    <t>개요</t>
    <phoneticPr fontId="3" type="noConversion"/>
  </si>
  <si>
    <t>MES</t>
    <phoneticPr fontId="3" type="noConversion"/>
  </si>
  <si>
    <t>비고</t>
    <phoneticPr fontId="3" type="noConversion"/>
  </si>
  <si>
    <t>실시간</t>
    <phoneticPr fontId="3" type="noConversion"/>
  </si>
  <si>
    <t>주기</t>
    <phoneticPr fontId="3" type="noConversion"/>
  </si>
  <si>
    <t>TC_CD</t>
  </si>
  <si>
    <t>3. 전문 Format</t>
    <phoneticPr fontId="3" type="noConversion"/>
  </si>
  <si>
    <t>전송처</t>
    <phoneticPr fontId="3" type="noConversion"/>
  </si>
  <si>
    <t>전문 항목수</t>
    <phoneticPr fontId="3" type="noConversion"/>
  </si>
  <si>
    <t>전문 길이</t>
    <phoneticPr fontId="3" type="noConversion"/>
  </si>
  <si>
    <t>수신처</t>
    <phoneticPr fontId="3" type="noConversion"/>
  </si>
  <si>
    <t>발생시점</t>
    <phoneticPr fontId="3" type="noConversion"/>
  </si>
  <si>
    <t xml:space="preserve">재작업작업지시, 출하지시 생성시 </t>
    <phoneticPr fontId="3" type="noConversion"/>
  </si>
  <si>
    <t>창고 도착 후 Barcode Scan시</t>
    <phoneticPr fontId="3" type="noConversion"/>
  </si>
  <si>
    <t>Bag별 상세 정보가 필요시</t>
    <phoneticPr fontId="3" type="noConversion"/>
  </si>
  <si>
    <t>저장위치 이동 완료시</t>
    <phoneticPr fontId="3" type="noConversion"/>
  </si>
  <si>
    <t>창고 저장위치에 적치 완료시</t>
    <phoneticPr fontId="3" type="noConversion"/>
  </si>
  <si>
    <t>품질판정완료시(반제품--&gt;제품), BAG정보요청시</t>
    <phoneticPr fontId="3" type="noConversion"/>
  </si>
  <si>
    <t>창고 출고 완료시</t>
    <phoneticPr fontId="3" type="noConversion"/>
  </si>
  <si>
    <t>창고 L2</t>
    <phoneticPr fontId="3" type="noConversion"/>
  </si>
  <si>
    <t>생산 완료시점에 조업L2에서 창고L2로 송신</t>
    <phoneticPr fontId="3" type="noConversion"/>
  </si>
  <si>
    <t>생산완료시</t>
    <phoneticPr fontId="3" type="noConversion"/>
  </si>
  <si>
    <t>MES, 조업L2</t>
    <phoneticPr fontId="3" type="noConversion"/>
  </si>
  <si>
    <t>수신처</t>
    <phoneticPr fontId="3" type="noConversion"/>
  </si>
  <si>
    <t>창고 적치 완료 후</t>
    <phoneticPr fontId="3" type="noConversion"/>
  </si>
  <si>
    <t>MES</t>
    <phoneticPr fontId="3" type="noConversion"/>
  </si>
  <si>
    <t>재작업지시, 생산투입지시, 출하지시</t>
    <phoneticPr fontId="3" type="noConversion"/>
  </si>
  <si>
    <t>MES</t>
    <phoneticPr fontId="3" type="noConversion"/>
  </si>
  <si>
    <t>자동창고</t>
    <phoneticPr fontId="3" type="noConversion"/>
  </si>
  <si>
    <t>M</t>
    <phoneticPr fontId="3" type="noConversion"/>
  </si>
  <si>
    <t>00120</t>
    <phoneticPr fontId="3" type="noConversion"/>
  </si>
  <si>
    <t>00130</t>
  </si>
  <si>
    <t>00140</t>
  </si>
  <si>
    <t>00150</t>
  </si>
  <si>
    <t>00160</t>
  </si>
  <si>
    <t>00170</t>
  </si>
  <si>
    <t>if-ID</t>
  </si>
  <si>
    <t>if-ID</t>
    <phoneticPr fontId="3" type="noConversion"/>
  </si>
  <si>
    <t>명칭</t>
    <phoneticPr fontId="3" type="noConversion"/>
  </si>
  <si>
    <t>IF구분</t>
    <phoneticPr fontId="3" type="noConversion"/>
  </si>
  <si>
    <t>송신 시스템</t>
    <phoneticPr fontId="3" type="noConversion"/>
  </si>
  <si>
    <t>수신 시스템</t>
    <phoneticPr fontId="3" type="noConversion"/>
  </si>
  <si>
    <t>Type</t>
    <phoneticPr fontId="3" type="noConversion"/>
  </si>
  <si>
    <t>전송방향</t>
    <phoneticPr fontId="3" type="noConversion"/>
  </si>
  <si>
    <t>자동창고</t>
    <phoneticPr fontId="3" type="noConversion"/>
  </si>
  <si>
    <t>실시간</t>
    <phoneticPr fontId="3" type="noConversion"/>
  </si>
  <si>
    <t>입고실적</t>
    <phoneticPr fontId="3" type="noConversion"/>
  </si>
  <si>
    <t>MES</t>
    <phoneticPr fontId="3" type="noConversion"/>
  </si>
  <si>
    <t>M</t>
    <phoneticPr fontId="3" type="noConversion"/>
  </si>
  <si>
    <t>적치실적</t>
    <phoneticPr fontId="3" type="noConversion"/>
  </si>
  <si>
    <t>실시간</t>
    <phoneticPr fontId="3" type="noConversion"/>
  </si>
  <si>
    <t>출고요청</t>
    <phoneticPr fontId="3" type="noConversion"/>
  </si>
  <si>
    <t>M</t>
    <phoneticPr fontId="3" type="noConversion"/>
  </si>
  <si>
    <t>00110</t>
    <phoneticPr fontId="3" type="noConversion"/>
  </si>
  <si>
    <t>실시간</t>
    <phoneticPr fontId="3" type="noConversion"/>
  </si>
  <si>
    <t>출고실적</t>
    <phoneticPr fontId="3" type="noConversion"/>
  </si>
  <si>
    <t>자동창고</t>
    <phoneticPr fontId="3" type="noConversion"/>
  </si>
  <si>
    <t>MES</t>
    <phoneticPr fontId="3" type="noConversion"/>
  </si>
  <si>
    <t>M</t>
    <phoneticPr fontId="3" type="noConversion"/>
  </si>
  <si>
    <t>M</t>
    <phoneticPr fontId="3" type="noConversion"/>
  </si>
  <si>
    <t>BAG정보요청</t>
    <phoneticPr fontId="3" type="noConversion"/>
  </si>
  <si>
    <t>00180</t>
  </si>
  <si>
    <t>BAG정보</t>
    <phoneticPr fontId="3" type="noConversion"/>
  </si>
  <si>
    <t>MES</t>
    <phoneticPr fontId="3" type="noConversion"/>
  </si>
  <si>
    <t>M</t>
    <phoneticPr fontId="3" type="noConversion"/>
  </si>
  <si>
    <t>W</t>
    <phoneticPr fontId="3" type="noConversion"/>
  </si>
  <si>
    <t>M</t>
    <phoneticPr fontId="3" type="noConversion"/>
  </si>
  <si>
    <t>WHS</t>
    <phoneticPr fontId="3" type="noConversion"/>
  </si>
  <si>
    <t>W</t>
    <phoneticPr fontId="3" type="noConversion"/>
  </si>
  <si>
    <t>TC_코드</t>
  </si>
  <si>
    <t>송신_공장_구분</t>
  </si>
  <si>
    <t>송신_프로세스_구분</t>
  </si>
  <si>
    <t>수신_공장_구분</t>
  </si>
  <si>
    <t>수신_프로세스_구분</t>
  </si>
  <si>
    <t>수신_송신_시간</t>
  </si>
  <si>
    <t>송신_프로그램</t>
  </si>
  <si>
    <t>인터페이스_ID</t>
  </si>
  <si>
    <t>인터페이스_TYPE</t>
  </si>
  <si>
    <t>인터페이스_SEQ</t>
  </si>
  <si>
    <t>인터페이스_DATA_TYPE</t>
  </si>
  <si>
    <t>인터페이스_길이</t>
  </si>
  <si>
    <t>여분_항목</t>
  </si>
  <si>
    <t>순번</t>
  </si>
  <si>
    <t>I/F 코드</t>
  </si>
  <si>
    <t>항목 순번</t>
  </si>
  <si>
    <t>Header구분</t>
  </si>
  <si>
    <t>항목명</t>
  </si>
  <si>
    <t>항목ID</t>
  </si>
  <si>
    <t>항목유형</t>
  </si>
  <si>
    <t>항목길이</t>
  </si>
  <si>
    <t>정수자릿수</t>
  </si>
  <si>
    <t>소수자릿수</t>
  </si>
  <si>
    <t>시작위치</t>
  </si>
  <si>
    <t>종료위치</t>
  </si>
  <si>
    <t>그룹 구분</t>
  </si>
  <si>
    <t>그룹차수</t>
  </si>
  <si>
    <t>그룹 반복횟수</t>
  </si>
  <si>
    <t>그룹 항목 명</t>
  </si>
  <si>
    <t>플랜트</t>
  </si>
  <si>
    <t>비고</t>
  </si>
  <si>
    <t>Header</t>
  </si>
  <si>
    <t>varchar</t>
  </si>
  <si>
    <t>단일항목</t>
  </si>
  <si>
    <t/>
  </si>
  <si>
    <t>P960</t>
  </si>
  <si>
    <t>2</t>
  </si>
  <si>
    <t>SND_FAC_FG</t>
  </si>
  <si>
    <t>3</t>
  </si>
  <si>
    <t>SND_PROC_FG</t>
  </si>
  <si>
    <t>4</t>
  </si>
  <si>
    <t>RCV_FAC_FG</t>
  </si>
  <si>
    <t>5</t>
  </si>
  <si>
    <t>RCV_PROC_FG</t>
  </si>
  <si>
    <t>6</t>
  </si>
  <si>
    <t>RCV_SND_TM</t>
  </si>
  <si>
    <t>7</t>
  </si>
  <si>
    <t>SND_PGM</t>
  </si>
  <si>
    <t>8</t>
  </si>
  <si>
    <t>IF_ID</t>
  </si>
  <si>
    <t>9</t>
  </si>
  <si>
    <t>IF_TYPE</t>
  </si>
  <si>
    <t>10</t>
  </si>
  <si>
    <t>IF_SEQ</t>
  </si>
  <si>
    <t>11</t>
  </si>
  <si>
    <t>IF_DATA_TYPE</t>
  </si>
  <si>
    <t>12</t>
  </si>
  <si>
    <t>IF_LTH</t>
  </si>
  <si>
    <t>13</t>
  </si>
  <si>
    <t>EXR_ITEM</t>
  </si>
  <si>
    <t>14</t>
  </si>
  <si>
    <t>Body</t>
  </si>
  <si>
    <t>출고_요청_구분</t>
  </si>
  <si>
    <t>DLV_REQ_FG</t>
  </si>
  <si>
    <t>15</t>
  </si>
  <si>
    <t>LOT_번호</t>
  </si>
  <si>
    <t>LOT_NO</t>
  </si>
  <si>
    <t>16</t>
  </si>
  <si>
    <t>요청_일시</t>
  </si>
  <si>
    <t>REQ_DTM</t>
  </si>
  <si>
    <t>17</t>
  </si>
  <si>
    <t>18</t>
  </si>
  <si>
    <t>제품_코드</t>
  </si>
  <si>
    <t>PRD_CD</t>
  </si>
  <si>
    <t>19</t>
  </si>
  <si>
    <t>중량</t>
  </si>
  <si>
    <t>WGT</t>
  </si>
  <si>
    <t>number</t>
  </si>
  <si>
    <t>KG</t>
  </si>
  <si>
    <t>20</t>
  </si>
  <si>
    <t>고객_코드</t>
  </si>
  <si>
    <t>CUST_CD</t>
  </si>
  <si>
    <t>21</t>
  </si>
  <si>
    <t>고객_명</t>
  </si>
  <si>
    <t>CUST_NAME</t>
  </si>
  <si>
    <t>22</t>
  </si>
  <si>
    <t>주문_번호</t>
  </si>
  <si>
    <t>ORD_NO</t>
  </si>
  <si>
    <t>23</t>
  </si>
  <si>
    <t>불출_요청_번호</t>
  </si>
  <si>
    <t>CRO_REQ_NO</t>
  </si>
  <si>
    <t>24</t>
  </si>
  <si>
    <t>불출_요청_순번</t>
  </si>
  <si>
    <t>CRO_REQ_SEQ</t>
  </si>
  <si>
    <t>25</t>
  </si>
  <si>
    <t>출하_지시_번호</t>
  </si>
  <si>
    <t>SHP_ORD_NO</t>
  </si>
  <si>
    <t>출하지시 등록 완료 시</t>
  </si>
  <si>
    <t>26</t>
  </si>
  <si>
    <t>출하_품목_순번</t>
  </si>
  <si>
    <t>SHP_ITEM_SEQ</t>
  </si>
  <si>
    <t>27</t>
  </si>
  <si>
    <t>재작업_지시_번호</t>
  </si>
  <si>
    <t>RWRK_ORD_NO</t>
  </si>
  <si>
    <t>재작업지시 등록 완료 시</t>
  </si>
  <si>
    <t>28</t>
  </si>
  <si>
    <t>재작업_품목_순번</t>
  </si>
  <si>
    <t>RWRK_ITEM_SEQ</t>
  </si>
  <si>
    <t>29</t>
  </si>
  <si>
    <t>기타_입출_문서_번호</t>
  </si>
  <si>
    <t>기타출고 등록 시</t>
  </si>
  <si>
    <t>30</t>
  </si>
  <si>
    <t>기타_품목_순번</t>
  </si>
  <si>
    <t>ETC_INOUT_DOC_NO</t>
  </si>
  <si>
    <t>ETC_ITEM_SEQ</t>
  </si>
  <si>
    <t>실적_구분</t>
  </si>
  <si>
    <t>ARST_FG</t>
  </si>
  <si>
    <t>R:실적, C:실적취소</t>
  </si>
  <si>
    <t>적치_일시</t>
  </si>
  <si>
    <t>STAK_DTM</t>
  </si>
  <si>
    <t>적치_위치</t>
  </si>
  <si>
    <t>STAK_LOC</t>
  </si>
  <si>
    <t>창고 LOCATION CODE</t>
  </si>
  <si>
    <t>제품입고예정정보</t>
    <phoneticPr fontId="3" type="noConversion"/>
  </si>
  <si>
    <t>반제품 생산완료시</t>
    <phoneticPr fontId="3" type="noConversion"/>
  </si>
  <si>
    <t>입고_예정_구분</t>
  </si>
  <si>
    <t>WHG_SCH_FG</t>
  </si>
  <si>
    <t>R:입고예정, C:입고예정취소</t>
  </si>
  <si>
    <t>생산_일시</t>
  </si>
  <si>
    <t>PRDT_DTM</t>
  </si>
  <si>
    <t>제품_여부</t>
  </si>
  <si>
    <t>PRD_YN</t>
  </si>
  <si>
    <t>Y:제품, N:반제품</t>
  </si>
  <si>
    <t>창고입구 도착 후 Barcode Scan시</t>
    <phoneticPr fontId="3" type="noConversion"/>
  </si>
  <si>
    <t>R:입고, C:입고취소</t>
  </si>
  <si>
    <t>입고_일시</t>
  </si>
  <si>
    <t>WHG_DTM</t>
  </si>
  <si>
    <t xml:space="preserve">생산투입 필요 시 </t>
  </si>
  <si>
    <t>출고_일시</t>
  </si>
  <si>
    <t>DLV_DTM</t>
  </si>
  <si>
    <t>출고_위치</t>
  </si>
  <si>
    <t>DLV_LOC</t>
  </si>
  <si>
    <t>출고 LOCATION</t>
  </si>
  <si>
    <t>31</t>
  </si>
  <si>
    <t>창고 적치 완료 후 창고내 이동</t>
    <phoneticPr fontId="3" type="noConversion"/>
  </si>
  <si>
    <t>R:실적, C:취소</t>
  </si>
  <si>
    <t>이동_일시</t>
  </si>
  <si>
    <t>MOVE_DTM</t>
  </si>
  <si>
    <t>이동_전_위치</t>
  </si>
  <si>
    <t>MOVE_BF_LOC</t>
  </si>
  <si>
    <t>이동_후_위치</t>
  </si>
  <si>
    <t>MOVE_NXT_LOC</t>
  </si>
  <si>
    <t>R:요청, C:취소</t>
  </si>
  <si>
    <t>변경_일시</t>
  </si>
  <si>
    <t>UDT_DTM</t>
  </si>
  <si>
    <t>판정_결과</t>
  </si>
  <si>
    <t>JDG_RST</t>
  </si>
  <si>
    <t>검사판정 결과 합격인경우</t>
    <phoneticPr fontId="3" type="noConversion"/>
  </si>
  <si>
    <t>검사결과(반제품-&gt;제품/반제품 전환)</t>
    <phoneticPr fontId="3" type="noConversion"/>
  </si>
  <si>
    <t>저장위치 이동 실적</t>
    <phoneticPr fontId="3" type="noConversion"/>
  </si>
  <si>
    <t>제품/반제품 소분</t>
    <phoneticPr fontId="3" type="noConversion"/>
  </si>
  <si>
    <t>제품/반제품 LOT간 이동</t>
    <phoneticPr fontId="3" type="noConversion"/>
  </si>
  <si>
    <t>M</t>
    <phoneticPr fontId="3" type="noConversion"/>
  </si>
  <si>
    <t>M</t>
    <phoneticPr fontId="3" type="noConversion"/>
  </si>
  <si>
    <t>W</t>
    <phoneticPr fontId="3" type="noConversion"/>
  </si>
  <si>
    <t>재고 조정</t>
    <phoneticPr fontId="3" type="noConversion"/>
  </si>
  <si>
    <t>코드전환(제품코드-&gt;반제품, 반제품-&gt;제품 )</t>
    <phoneticPr fontId="3" type="noConversion"/>
  </si>
  <si>
    <t>제품_명</t>
  </si>
  <si>
    <t>변경_전_제품_코드</t>
  </si>
  <si>
    <t>변경_전_제품_명</t>
  </si>
  <si>
    <t>변경_후_제품_코드</t>
  </si>
  <si>
    <t>변경_후_제품_명</t>
  </si>
  <si>
    <t>1:생산투입, 3:재작업, 5:출하, 9:기타, C:요청취소</t>
  </si>
  <si>
    <t>MES</t>
    <phoneticPr fontId="3" type="noConversion"/>
  </si>
  <si>
    <t>검사_의뢰_일자</t>
  </si>
  <si>
    <t>검사_의뢰_순번</t>
  </si>
  <si>
    <t>검사_LOT</t>
  </si>
  <si>
    <t>A합격,F불합격</t>
  </si>
  <si>
    <t>LOT 분할--입고예정정보</t>
    <phoneticPr fontId="3" type="noConversion"/>
  </si>
  <si>
    <t>LOT 간 중량 이동-입고예정정보</t>
    <phoneticPr fontId="3" type="noConversion"/>
  </si>
  <si>
    <t>코드_전환_후_출고_여부</t>
  </si>
  <si>
    <t>Y/N</t>
  </si>
  <si>
    <t>출고 전 제품코드 전환</t>
  </si>
  <si>
    <t>PRD_NAME</t>
  </si>
  <si>
    <t>CD_CHG_NXT_DLV_YN</t>
  </si>
  <si>
    <t>32</t>
  </si>
  <si>
    <t>33</t>
  </si>
  <si>
    <t>코드_전환_전_제품_코드</t>
  </si>
  <si>
    <t>CD_CHG_BF_PRD_CD</t>
  </si>
  <si>
    <t>코드전환 하기 전 제품코드</t>
  </si>
  <si>
    <t>코드_전환_전_제품_명</t>
  </si>
  <si>
    <t>CD_CHG_BF_PRD_NAME</t>
  </si>
  <si>
    <t>코드전환 하기 전 제품명</t>
  </si>
  <si>
    <t>34</t>
  </si>
  <si>
    <t>00190</t>
  </si>
  <si>
    <t>생산 사용 시 출고전 전환, 재작업, 기타--출고요청/출고에서 처리</t>
    <phoneticPr fontId="3" type="noConversion"/>
  </si>
  <si>
    <t>UDT_BF_PRD_CD</t>
  </si>
  <si>
    <t>UDT_BF_PRD_NAME</t>
  </si>
  <si>
    <t>UDT_NXT_PRD_CD</t>
  </si>
  <si>
    <t>전환 제품코드</t>
  </si>
  <si>
    <t>UDT_NXT_PRD_NAME</t>
  </si>
  <si>
    <t>전환 제품명</t>
  </si>
  <si>
    <t>INS_REQ_DATE</t>
  </si>
  <si>
    <t>INS_REQ_SEQ</t>
  </si>
  <si>
    <t>검사_판정_일시</t>
  </si>
  <si>
    <t>INS_JDG_DTM</t>
  </si>
  <si>
    <t>INS_LOT</t>
  </si>
  <si>
    <t>▶</t>
  </si>
  <si>
    <t xml:space="preserve">1:생산불출, 3:제품출하, 5:재작업, 9:기타출고 </t>
  </si>
  <si>
    <t>요청_취소_구분</t>
  </si>
  <si>
    <t>REQ_CNL_FG</t>
  </si>
  <si>
    <t>자재_코드</t>
  </si>
  <si>
    <t>MATR_CD</t>
  </si>
  <si>
    <t>자재_명</t>
  </si>
  <si>
    <t>MATR_NAME</t>
  </si>
  <si>
    <t>코드_전환_반제품_코드</t>
  </si>
  <si>
    <t>CD_CHG_SPRD_CD</t>
  </si>
  <si>
    <t>코드_전환_반제품_명</t>
  </si>
  <si>
    <t>CD_CHG_SPRD_NAME</t>
  </si>
  <si>
    <t>불출_요청_일자</t>
  </si>
  <si>
    <t>CRO_REQ_DATE</t>
  </si>
  <si>
    <t>35</t>
  </si>
  <si>
    <t>LAPPING_여부</t>
  </si>
  <si>
    <t>LAPPING_YN</t>
  </si>
  <si>
    <t xml:space="preserve">합격A,불합격F </t>
  </si>
  <si>
    <t>MW001100</t>
  </si>
  <si>
    <t>MW001200</t>
  </si>
  <si>
    <t>MW001300</t>
  </si>
  <si>
    <t>공정_라인</t>
  </si>
  <si>
    <t>PROC_LINE</t>
  </si>
  <si>
    <t>포장(생산)라인</t>
  </si>
  <si>
    <t>제품_구분</t>
  </si>
  <si>
    <t>PRD_FG</t>
  </si>
  <si>
    <t>WM001400</t>
  </si>
  <si>
    <t>WM001500</t>
  </si>
  <si>
    <t>WM001600</t>
  </si>
  <si>
    <t>WM001700</t>
  </si>
  <si>
    <t>WM001800</t>
  </si>
  <si>
    <t>요청_구분</t>
  </si>
  <si>
    <t>REQ_FG</t>
  </si>
  <si>
    <t>MW001900</t>
  </si>
  <si>
    <t>이진성</t>
    <phoneticPr fontId="3" type="noConversion"/>
  </si>
  <si>
    <t>I/F 명</t>
    <phoneticPr fontId="3" type="noConversion"/>
  </si>
  <si>
    <t>자동창고 설비상태</t>
    <phoneticPr fontId="3" type="noConversion"/>
  </si>
  <si>
    <t>개요</t>
    <phoneticPr fontId="3" type="noConversion"/>
  </si>
  <si>
    <t>자동창고에서 설비 가동 및 에러상태를 주기적으로 DCS에 전송한다.</t>
    <phoneticPr fontId="3" type="noConversion"/>
  </si>
  <si>
    <t>2. Interface 상세정보</t>
    <phoneticPr fontId="3" type="noConversion"/>
  </si>
  <si>
    <t>TC CODE</t>
    <phoneticPr fontId="3" type="noConversion"/>
  </si>
  <si>
    <t>WM000101</t>
    <phoneticPr fontId="3" type="noConversion"/>
  </si>
  <si>
    <t>전송처</t>
    <phoneticPr fontId="3" type="noConversion"/>
  </si>
  <si>
    <t>자동창고</t>
    <phoneticPr fontId="3" type="noConversion"/>
  </si>
  <si>
    <t>DCS</t>
    <phoneticPr fontId="3" type="noConversion"/>
  </si>
  <si>
    <t>전문 항목수</t>
    <phoneticPr fontId="3" type="noConversion"/>
  </si>
  <si>
    <t>발생시점</t>
    <phoneticPr fontId="3" type="noConversion"/>
  </si>
  <si>
    <t>주기적으로(1~10초)</t>
    <phoneticPr fontId="3" type="noConversion"/>
  </si>
  <si>
    <t>순번</t>
    <phoneticPr fontId="3" type="noConversion"/>
  </si>
  <si>
    <t>항목구분</t>
    <phoneticPr fontId="3" type="noConversion"/>
  </si>
  <si>
    <t>한글항목명</t>
    <phoneticPr fontId="3" type="noConversion"/>
  </si>
  <si>
    <t>영문항목명</t>
    <phoneticPr fontId="3" type="noConversion"/>
  </si>
  <si>
    <t>데이터타입</t>
    <phoneticPr fontId="3" type="noConversion"/>
  </si>
  <si>
    <t>길이</t>
    <phoneticPr fontId="3" type="noConversion"/>
  </si>
  <si>
    <t>소수점</t>
    <phoneticPr fontId="3" type="noConversion"/>
  </si>
  <si>
    <t>Group</t>
    <phoneticPr fontId="3" type="noConversion"/>
  </si>
  <si>
    <t>Start</t>
  </si>
  <si>
    <t>End</t>
  </si>
  <si>
    <t>E</t>
    <phoneticPr fontId="5" type="noConversion"/>
  </si>
  <si>
    <t>TC Code</t>
  </si>
  <si>
    <t>VARCHAR2</t>
  </si>
  <si>
    <t>송신공장구분</t>
  </si>
  <si>
    <t>TRSM_FAC_TP</t>
  </si>
  <si>
    <t>송신프로세스구분</t>
  </si>
  <si>
    <t>TRSM_PROC_TP</t>
  </si>
  <si>
    <t>E</t>
    <phoneticPr fontId="5" type="noConversion"/>
  </si>
  <si>
    <t>수신공장구분</t>
  </si>
  <si>
    <t>RCPTN_FAC_TP</t>
  </si>
  <si>
    <t>수신프로세스구분</t>
  </si>
  <si>
    <t>RCPTN_PROC_TP</t>
  </si>
  <si>
    <t>E</t>
    <phoneticPr fontId="5" type="noConversion"/>
  </si>
  <si>
    <t>수신송신시간</t>
  </si>
  <si>
    <t>RCPTN_TRSM_HOUR</t>
  </si>
  <si>
    <t>송신프로그램</t>
  </si>
  <si>
    <t>TRSM_PROG</t>
  </si>
  <si>
    <t>Interface Id</t>
  </si>
  <si>
    <t>INFC_ID</t>
  </si>
  <si>
    <t>전문 TYPE</t>
  </si>
  <si>
    <t>IF_MSG_TP</t>
  </si>
  <si>
    <t>전문 SEQ</t>
  </si>
  <si>
    <t>IF_MSG_SEQ</t>
  </si>
  <si>
    <t>Interface Data Type</t>
  </si>
  <si>
    <t>INFC_DATA_TP</t>
  </si>
  <si>
    <t>전문길이</t>
  </si>
  <si>
    <t>IF_MSG_LTH</t>
  </si>
  <si>
    <t>여분항목</t>
  </si>
  <si>
    <t>SPR_ITEM</t>
  </si>
  <si>
    <t>VARCHAR2</t>
    <phoneticPr fontId="3" type="noConversion"/>
  </si>
  <si>
    <t>E</t>
  </si>
  <si>
    <t>컨베이어 화물</t>
    <phoneticPr fontId="3" type="noConversion"/>
  </si>
  <si>
    <t>CV_CARGO</t>
    <phoneticPr fontId="3" type="noConversion"/>
  </si>
  <si>
    <t>VARCHAR2</t>
    <phoneticPr fontId="3" type="noConversion"/>
  </si>
  <si>
    <t xml:space="preserve"> 0=화물없음, 1=화물있음 (참조1)</t>
    <phoneticPr fontId="3" type="noConversion"/>
  </si>
  <si>
    <t>컨베이어 에러</t>
    <phoneticPr fontId="3" type="noConversion"/>
  </si>
  <si>
    <t>CV_ERROR</t>
    <phoneticPr fontId="3" type="noConversion"/>
  </si>
  <si>
    <t xml:space="preserve"> 0=정상, 1=에러 (참조1)</t>
    <phoneticPr fontId="3" type="noConversion"/>
  </si>
  <si>
    <t>오토카 가동</t>
    <phoneticPr fontId="3" type="noConversion"/>
  </si>
  <si>
    <t>AC_RUN</t>
    <phoneticPr fontId="3" type="noConversion"/>
  </si>
  <si>
    <t xml:space="preserve"> 0=대기, 1=오토카 작업중</t>
    <phoneticPr fontId="3" type="noConversion"/>
  </si>
  <si>
    <t>오토카 화물</t>
    <phoneticPr fontId="3" type="noConversion"/>
  </si>
  <si>
    <t>AC_CARGO</t>
    <phoneticPr fontId="3" type="noConversion"/>
  </si>
  <si>
    <t>VARCHAR2</t>
    <phoneticPr fontId="3" type="noConversion"/>
  </si>
  <si>
    <t xml:space="preserve"> 0=화물없음, 1=오토카 내 화물있음</t>
    <phoneticPr fontId="3" type="noConversion"/>
  </si>
  <si>
    <t>오토카 에러</t>
    <phoneticPr fontId="3" type="noConversion"/>
  </si>
  <si>
    <t>AC_ERROR</t>
    <phoneticPr fontId="3" type="noConversion"/>
  </si>
  <si>
    <t>VARCHAR2</t>
    <phoneticPr fontId="3" type="noConversion"/>
  </si>
  <si>
    <t xml:space="preserve"> 0=정상, 1=오토카 에러</t>
    <phoneticPr fontId="3" type="noConversion"/>
  </si>
  <si>
    <t>오토카 위치</t>
    <phoneticPr fontId="3" type="noConversion"/>
  </si>
  <si>
    <t>AC_POS</t>
    <phoneticPr fontId="3" type="noConversion"/>
  </si>
  <si>
    <t xml:space="preserve"> 오토카 현재위치 (참조2)</t>
    <phoneticPr fontId="3" type="noConversion"/>
  </si>
  <si>
    <t>스태커크레인 가동 (1~3호기)</t>
    <phoneticPr fontId="3" type="noConversion"/>
  </si>
  <si>
    <t>SC_RUN</t>
    <phoneticPr fontId="3" type="noConversion"/>
  </si>
  <si>
    <t xml:space="preserve"> 0=대기, 1=크레인 작업중 (1~3호기 Length=3)</t>
    <phoneticPr fontId="3" type="noConversion"/>
  </si>
  <si>
    <t>스태커크레인 화물 (1~3호기)</t>
    <phoneticPr fontId="3" type="noConversion"/>
  </si>
  <si>
    <t>SC_CARGO</t>
    <phoneticPr fontId="3" type="noConversion"/>
  </si>
  <si>
    <t xml:space="preserve"> 0=화물없음, 1=크레인 내 화물있음 (1~3호기 Length=3)</t>
    <phoneticPr fontId="3" type="noConversion"/>
  </si>
  <si>
    <t>스태커크레인 에러 (1~3호기)</t>
    <phoneticPr fontId="3" type="noConversion"/>
  </si>
  <si>
    <t>SC_ERROR</t>
    <phoneticPr fontId="3" type="noConversion"/>
  </si>
  <si>
    <t xml:space="preserve"> 0=정상, 1=크레인 에러</t>
    <phoneticPr fontId="3" type="noConversion"/>
  </si>
  <si>
    <t>스태커크레인 위치 (1~3호기)</t>
    <phoneticPr fontId="3" type="noConversion"/>
  </si>
  <si>
    <t>SC_POS</t>
    <phoneticPr fontId="3" type="noConversion"/>
  </si>
  <si>
    <t xml:space="preserve"> 스태커크레인 크레인 현재위치 (직진위치2+높이위치1) (참조3)</t>
    <phoneticPr fontId="3" type="noConversion"/>
  </si>
  <si>
    <t>E</t>
    <phoneticPr fontId="3" type="noConversion"/>
  </si>
  <si>
    <t>컨베이어 LOP상태(2개)</t>
    <phoneticPr fontId="3" type="noConversion"/>
  </si>
  <si>
    <t>CV_LOP</t>
    <phoneticPr fontId="3" type="noConversion"/>
  </si>
  <si>
    <t xml:space="preserve"> 0=자동아님(수동/세미), 1=자동       LOP1상태 + LOP2 상태</t>
    <phoneticPr fontId="3" type="noConversion"/>
  </si>
  <si>
    <t>E</t>
    <phoneticPr fontId="3" type="noConversion"/>
  </si>
  <si>
    <t>스태커크레인 OP 상태(3개)</t>
    <phoneticPr fontId="3" type="noConversion"/>
  </si>
  <si>
    <t>SC_OP</t>
    <phoneticPr fontId="3" type="noConversion"/>
  </si>
  <si>
    <t xml:space="preserve"> 0=자동아님(수동/세미), 1=자동       SC1상태 + SC2상태 + SC3상태</t>
    <phoneticPr fontId="3" type="noConversion"/>
  </si>
  <si>
    <t>E</t>
    <phoneticPr fontId="3" type="noConversion"/>
  </si>
  <si>
    <t>랩핑머신상태</t>
    <phoneticPr fontId="3" type="noConversion"/>
  </si>
  <si>
    <t>LAP_STAT</t>
    <phoneticPr fontId="3" type="noConversion"/>
  </si>
  <si>
    <t xml:space="preserve"> 랩핑머신 상태(작업가능+랩핑완료+비상정지) 0=신호OFF, 1=신호ON</t>
    <phoneticPr fontId="3" type="noConversion"/>
  </si>
  <si>
    <t>로드셀중량</t>
    <phoneticPr fontId="3" type="noConversion"/>
  </si>
  <si>
    <t>LDC_WEIGHT</t>
    <phoneticPr fontId="3" type="noConversion"/>
  </si>
  <si>
    <t>NUMBER</t>
    <phoneticPr fontId="3" type="noConversion"/>
  </si>
  <si>
    <t xml:space="preserve"> 로드셀 중량 (정수길이5+점1+소수길이3)(12345.678 또는 □□999.123 ) □=공백(스페이스)</t>
    <phoneticPr fontId="3" type="noConversion"/>
  </si>
  <si>
    <t xml:space="preserve">참조1. 컨베이어 버퍼 순번 (길이27) </t>
    <phoneticPr fontId="3" type="noConversion"/>
  </si>
  <si>
    <t xml:space="preserve">         순번 → 100, 101, 110, 111, 120, 121, 122, 123, 124, 130, 131, 140, 141, 150, 151, 160, 161, 170, 171, 180, 181, 190, 191, 192, WrappingMachine, 193, 194</t>
    <phoneticPr fontId="3" type="noConversion"/>
  </si>
  <si>
    <t xml:space="preserve">         예시 → CV_CARGO는 '100000000000000000000000010' 인 경우 컨베이어 100번, 193번에 화물있음</t>
    <phoneticPr fontId="3" type="noConversion"/>
  </si>
  <si>
    <t xml:space="preserve">         예시 → CV_ERROR는 '000010000000000000000000000' 인 경우 컨베이어 120번 에러발생</t>
    <phoneticPr fontId="3" type="noConversion"/>
  </si>
  <si>
    <t xml:space="preserve">참조2. 오토카 위치 (길이3) </t>
    <phoneticPr fontId="3" type="noConversion"/>
  </si>
  <si>
    <t xml:space="preserve">         오토카 작업위치 → 124, 131, 140, 150, 161, 171, 180, 190</t>
    <phoneticPr fontId="3" type="noConversion"/>
  </si>
  <si>
    <t xml:space="preserve">         예시 → AC_POS는 '180' 인 경우 현재 오토카 위치는 컨베이어 180번과 마주 닿아 있는 상태</t>
    <phoneticPr fontId="3" type="noConversion"/>
  </si>
  <si>
    <t xml:space="preserve">참조3. 스태커크레인 </t>
    <phoneticPr fontId="3" type="noConversion"/>
  </si>
  <si>
    <t xml:space="preserve">         예시 → SC_RUN은 '101' 인 경우 스태커크레인 1호기 작업중, 스태커크레인 2호기 대기중, 스태커크레인 3호기 작업중    </t>
    <phoneticPr fontId="3" type="noConversion"/>
  </si>
  <si>
    <t xml:space="preserve">         가동, 화물, 에러 동일</t>
    <phoneticPr fontId="3" type="noConversion"/>
  </si>
  <si>
    <t xml:space="preserve">         예시 → SC_POS은 '011122058' 인 경우</t>
    <phoneticPr fontId="3" type="noConversion"/>
  </si>
  <si>
    <r>
      <t xml:space="preserve">                    스태커크레인 1호기 위치 '</t>
    </r>
    <r>
      <rPr>
        <b/>
        <sz val="11"/>
        <color theme="1"/>
        <rFont val="맑은 고딕"/>
        <family val="3"/>
        <charset val="129"/>
        <scheme val="minor"/>
      </rPr>
      <t>011</t>
    </r>
    <r>
      <rPr>
        <sz val="11"/>
        <color theme="1"/>
        <rFont val="맑은 고딕"/>
        <family val="3"/>
        <charset val="129"/>
        <scheme val="minor"/>
      </rPr>
      <t>122058'            1전진 했으며, 1높이에 있음</t>
    </r>
    <phoneticPr fontId="3" type="noConversion"/>
  </si>
  <si>
    <r>
      <t xml:space="preserve">                    스태커크레인 2호기 위치 '011</t>
    </r>
    <r>
      <rPr>
        <b/>
        <sz val="11"/>
        <color theme="1"/>
        <rFont val="맑은 고딕"/>
        <family val="3"/>
        <charset val="129"/>
        <scheme val="minor"/>
      </rPr>
      <t>122</t>
    </r>
    <r>
      <rPr>
        <sz val="11"/>
        <color theme="1"/>
        <rFont val="맑은 고딕"/>
        <family val="3"/>
        <charset val="129"/>
        <scheme val="minor"/>
      </rPr>
      <t>058'           12전진 했으며, 2높이에 있음</t>
    </r>
    <phoneticPr fontId="3" type="noConversion"/>
  </si>
  <si>
    <r>
      <t xml:space="preserve">                    스태커크레인 3호기 위치 '011122</t>
    </r>
    <r>
      <rPr>
        <b/>
        <sz val="11"/>
        <color theme="1"/>
        <rFont val="맑은 고딕"/>
        <family val="3"/>
        <charset val="129"/>
        <scheme val="minor"/>
      </rPr>
      <t>058</t>
    </r>
    <r>
      <rPr>
        <sz val="11"/>
        <color theme="1"/>
        <rFont val="맑은 고딕"/>
        <family val="3"/>
        <charset val="129"/>
        <scheme val="minor"/>
      </rPr>
      <t>'            5전진 했으며, 8높이에 있음</t>
    </r>
    <phoneticPr fontId="3" type="noConversion"/>
  </si>
  <si>
    <t xml:space="preserve">         전진= 0~12, 높이 1~8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</si>
</sst>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_ "/>
    <numFmt numFmtId="177" formatCode="#,##0_ "/>
    <numFmt numFmtId="178" formatCode="#,###"/>
    <numFmt numFmtId="179" formatCode="0_);[Red]\(0\)"/>
    <numFmt numFmtId="180" formatCode="#,###,###,##0"/>
    <numFmt numFmtId="181" formatCode="0_ "/>
  </numFmts>
  <fonts count="29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2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</font>
    <font>
      <sz val="8"/>
      <name val="돋움"/>
      <family val="3"/>
      <charset val="129"/>
    </font>
    <font>
      <b/>
      <sz val="28"/>
      <name val="맑은 고딕"/>
      <family val="3"/>
      <charset val="129"/>
    </font>
    <font>
      <b/>
      <sz val="12"/>
      <name val="맑은 고딕"/>
      <family val="3"/>
      <charset val="129"/>
    </font>
    <font>
      <b/>
      <sz val="14"/>
      <name val="맑은 고딕"/>
      <family val="3"/>
      <charset val="129"/>
    </font>
    <font>
      <b/>
      <sz val="13"/>
      <name val="맑은 고딕"/>
      <family val="3"/>
      <charset val="129"/>
    </font>
    <font>
      <b/>
      <sz val="24"/>
      <name val="맑은 고딕"/>
      <family val="3"/>
      <charset val="129"/>
    </font>
    <font>
      <sz val="8"/>
      <name val="맑은 고딕"/>
      <family val="3"/>
      <charset val="129"/>
    </font>
    <font>
      <b/>
      <u/>
      <sz val="14"/>
      <name val="맑은 고딕"/>
      <family val="3"/>
      <charset val="129"/>
    </font>
    <font>
      <b/>
      <sz val="11"/>
      <name val="맑은 고딕"/>
      <family val="3"/>
      <charset val="129"/>
    </font>
    <font>
      <sz val="9"/>
      <name val="맑은 고딕"/>
      <family val="3"/>
      <charset val="129"/>
    </font>
    <font>
      <b/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</font>
    <font>
      <sz val="11"/>
      <color indexed="8"/>
      <name val="맑은 고딕"/>
      <family val="3"/>
      <charset val="134"/>
    </font>
    <font>
      <b/>
      <sz val="10"/>
      <color theme="1"/>
      <name val="맑은 고딕"/>
      <family val="3"/>
      <charset val="129"/>
      <scheme val="minor"/>
    </font>
    <font>
      <sz val="9"/>
      <color rgb="FF333333"/>
      <name val="Dotum"/>
      <family val="3"/>
    </font>
    <font>
      <b/>
      <sz val="9"/>
      <color rgb="FF000000"/>
      <name val="Dotum"/>
      <family val="3"/>
      <charset val="129"/>
    </font>
    <font>
      <b/>
      <sz val="9"/>
      <color rgb="FF000000"/>
      <name val="Dotum"/>
      <family val="3"/>
    </font>
    <font>
      <u/>
      <sz val="11"/>
      <color theme="10"/>
      <name val="맑은 고딕"/>
      <family val="2"/>
      <charset val="129"/>
      <scheme val="minor"/>
    </font>
    <font>
      <b/>
      <sz val="14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/>
    <xf numFmtId="0" fontId="1" fillId="0" borderId="0"/>
    <xf numFmtId="0" fontId="25" fillId="0" borderId="0" applyNumberFormat="0" applyFill="0" applyBorder="0" applyAlignment="0" applyProtection="0">
      <alignment vertical="center"/>
    </xf>
    <xf numFmtId="0" fontId="19" fillId="0" borderId="0"/>
  </cellStyleXfs>
  <cellXfs count="386">
    <xf numFmtId="0" fontId="0" fillId="0" borderId="0" xfId="0">
      <alignment vertical="center"/>
    </xf>
    <xf numFmtId="0" fontId="2" fillId="2" borderId="0" xfId="1" applyFont="1" applyFill="1" applyAlignment="1">
      <alignment horizontal="right"/>
    </xf>
    <xf numFmtId="0" fontId="4" fillId="2" borderId="0" xfId="1" applyFont="1" applyFill="1" applyAlignment="1"/>
    <xf numFmtId="0" fontId="4" fillId="2" borderId="0" xfId="1" applyFont="1" applyFill="1" applyAlignment="1">
      <alignment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right"/>
    </xf>
    <xf numFmtId="0" fontId="4" fillId="2" borderId="0" xfId="1" applyFont="1" applyFill="1" applyBorder="1" applyAlignment="1"/>
    <xf numFmtId="0" fontId="4" fillId="2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horizontal="right" vertical="center"/>
    </xf>
    <xf numFmtId="0" fontId="4" fillId="2" borderId="10" xfId="1" applyFont="1" applyFill="1" applyBorder="1" applyAlignment="1">
      <alignment vertical="center"/>
    </xf>
    <xf numFmtId="0" fontId="4" fillId="2" borderId="10" xfId="1" applyFont="1" applyFill="1" applyBorder="1" applyAlignment="1"/>
    <xf numFmtId="0" fontId="6" fillId="2" borderId="10" xfId="1" applyFont="1" applyFill="1" applyBorder="1" applyAlignment="1">
      <alignment horizontal="right"/>
    </xf>
    <xf numFmtId="0" fontId="7" fillId="2" borderId="0" xfId="1" applyFont="1" applyFill="1" applyBorder="1" applyAlignment="1">
      <alignment horizontal="right"/>
    </xf>
    <xf numFmtId="0" fontId="8" fillId="2" borderId="0" xfId="1" applyFont="1" applyFill="1" applyBorder="1" applyAlignment="1">
      <alignment horizontal="right"/>
    </xf>
    <xf numFmtId="0" fontId="8" fillId="2" borderId="0" xfId="1" applyFont="1" applyFill="1" applyBorder="1" applyAlignment="1">
      <alignment horizontal="left"/>
    </xf>
    <xf numFmtId="0" fontId="9" fillId="2" borderId="0" xfId="1" applyFont="1" applyFill="1" applyBorder="1" applyAlignment="1">
      <alignment vertical="top"/>
    </xf>
    <xf numFmtId="0" fontId="9" fillId="2" borderId="0" xfId="1" applyFont="1" applyFill="1" applyBorder="1" applyAlignment="1">
      <alignment horizontal="justify" vertical="top"/>
    </xf>
    <xf numFmtId="0" fontId="4" fillId="2" borderId="0" xfId="1" applyFont="1" applyFill="1" applyBorder="1"/>
    <xf numFmtId="0" fontId="6" fillId="2" borderId="0" xfId="1" applyFont="1" applyFill="1" applyBorder="1" applyAlignment="1">
      <alignment horizontal="right"/>
    </xf>
    <xf numFmtId="0" fontId="10" fillId="2" borderId="0" xfId="1" applyFont="1" applyFill="1" applyBorder="1" applyAlignment="1">
      <alignment horizontal="right"/>
    </xf>
    <xf numFmtId="0" fontId="11" fillId="2" borderId="0" xfId="1" applyFont="1" applyFill="1" applyBorder="1" applyAlignment="1">
      <alignment horizontal="center"/>
    </xf>
    <xf numFmtId="0" fontId="4" fillId="0" borderId="0" xfId="1" applyFont="1" applyBorder="1"/>
    <xf numFmtId="0" fontId="13" fillId="3" borderId="5" xfId="1" applyFont="1" applyFill="1" applyBorder="1" applyAlignment="1">
      <alignment horizontal="center" vertical="center" wrapText="1"/>
    </xf>
    <xf numFmtId="0" fontId="4" fillId="0" borderId="5" xfId="1" quotePrefix="1" applyFont="1" applyBorder="1" applyAlignment="1">
      <alignment horizontal="center" vertical="center" wrapText="1"/>
    </xf>
    <xf numFmtId="14" fontId="4" fillId="0" borderId="5" xfId="1" applyNumberFormat="1" applyFont="1" applyBorder="1" applyAlignment="1">
      <alignment horizontal="center" vertical="center" wrapText="1"/>
    </xf>
    <xf numFmtId="0" fontId="4" fillId="0" borderId="5" xfId="1" applyFont="1" applyBorder="1" applyAlignment="1">
      <alignment horizontal="justify" vertical="center" wrapText="1"/>
    </xf>
    <xf numFmtId="0" fontId="4" fillId="0" borderId="5" xfId="1" applyFont="1" applyBorder="1" applyAlignment="1">
      <alignment horizontal="center" vertical="center" wrapText="1"/>
    </xf>
    <xf numFmtId="0" fontId="14" fillId="0" borderId="5" xfId="1" applyFont="1" applyBorder="1" applyAlignment="1">
      <alignment horizontal="justify" vertical="center" wrapText="1"/>
    </xf>
    <xf numFmtId="176" fontId="14" fillId="0" borderId="5" xfId="1" applyNumberFormat="1" applyFont="1" applyBorder="1" applyAlignment="1">
      <alignment horizontal="justify" vertical="center" wrapText="1"/>
    </xf>
    <xf numFmtId="0" fontId="16" fillId="2" borderId="0" xfId="0" applyFont="1" applyFill="1">
      <alignment vertical="center"/>
    </xf>
    <xf numFmtId="0" fontId="18" fillId="2" borderId="0" xfId="0" applyFont="1" applyFill="1">
      <alignment vertical="center"/>
    </xf>
    <xf numFmtId="14" fontId="16" fillId="2" borderId="3" xfId="0" applyNumberFormat="1" applyFont="1" applyFill="1" applyBorder="1" applyAlignment="1">
      <alignment horizontal="center" vertical="center"/>
    </xf>
    <xf numFmtId="0" fontId="15" fillId="5" borderId="2" xfId="4" applyFont="1" applyFill="1" applyBorder="1" applyAlignment="1">
      <alignment horizontal="center" vertical="center" wrapText="1"/>
    </xf>
    <xf numFmtId="0" fontId="15" fillId="5" borderId="8" xfId="4" applyFont="1" applyFill="1" applyBorder="1" applyAlignment="1">
      <alignment horizontal="center" vertical="center" wrapText="1"/>
    </xf>
    <xf numFmtId="0" fontId="16" fillId="2" borderId="12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/>
    </xf>
    <xf numFmtId="0" fontId="16" fillId="6" borderId="5" xfId="0" applyFont="1" applyFill="1" applyBorder="1" applyAlignment="1">
      <alignment horizontal="center" vertical="center"/>
    </xf>
    <xf numFmtId="0" fontId="16" fillId="0" borderId="5" xfId="0" quotePrefix="1" applyFont="1" applyFill="1" applyBorder="1" applyAlignment="1">
      <alignment horizontal="center" vertical="center"/>
    </xf>
    <xf numFmtId="0" fontId="16" fillId="0" borderId="5" xfId="0" applyFont="1" applyFill="1" applyBorder="1">
      <alignment vertical="center"/>
    </xf>
    <xf numFmtId="0" fontId="15" fillId="5" borderId="2" xfId="4" applyFont="1" applyFill="1" applyBorder="1" applyAlignment="1">
      <alignment horizontal="center" vertical="center" wrapText="1"/>
    </xf>
    <xf numFmtId="0" fontId="15" fillId="5" borderId="8" xfId="4" applyFont="1" applyFill="1" applyBorder="1" applyAlignment="1">
      <alignment horizontal="center" vertical="center" wrapText="1"/>
    </xf>
    <xf numFmtId="49" fontId="23" fillId="10" borderId="35" xfId="0" applyNumberFormat="1" applyFont="1" applyFill="1" applyBorder="1" applyAlignment="1">
      <alignment horizontal="center" vertical="center" wrapText="1"/>
    </xf>
    <xf numFmtId="0" fontId="24" fillId="10" borderId="35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/>
    </xf>
    <xf numFmtId="179" fontId="16" fillId="2" borderId="0" xfId="0" applyNumberFormat="1" applyFont="1" applyFill="1">
      <alignment vertical="center"/>
    </xf>
    <xf numFmtId="179" fontId="16" fillId="2" borderId="3" xfId="0" applyNumberFormat="1" applyFont="1" applyFill="1" applyBorder="1" applyAlignment="1">
      <alignment horizontal="center" vertical="center"/>
    </xf>
    <xf numFmtId="179" fontId="18" fillId="2" borderId="0" xfId="0" applyNumberFormat="1" applyFont="1" applyFill="1">
      <alignment vertical="center"/>
    </xf>
    <xf numFmtId="179" fontId="23" fillId="10" borderId="35" xfId="0" applyNumberFormat="1" applyFont="1" applyFill="1" applyBorder="1" applyAlignment="1">
      <alignment horizontal="center" vertical="center" wrapText="1"/>
    </xf>
    <xf numFmtId="0" fontId="21" fillId="7" borderId="5" xfId="0" applyFont="1" applyFill="1" applyBorder="1" applyAlignment="1">
      <alignment vertical="center"/>
    </xf>
    <xf numFmtId="0" fontId="21" fillId="7" borderId="5" xfId="0" applyFont="1" applyFill="1" applyBorder="1" applyAlignment="1">
      <alignment horizontal="center" vertical="center"/>
    </xf>
    <xf numFmtId="0" fontId="16" fillId="2" borderId="5" xfId="0" applyFont="1" applyFill="1" applyBorder="1">
      <alignment vertical="center"/>
    </xf>
    <xf numFmtId="0" fontId="16" fillId="2" borderId="5" xfId="0" applyFont="1" applyFill="1" applyBorder="1" applyAlignment="1">
      <alignment horizontal="left" vertical="center"/>
    </xf>
    <xf numFmtId="0" fontId="16" fillId="2" borderId="16" xfId="0" applyFont="1" applyFill="1" applyBorder="1">
      <alignment vertical="center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Fill="1">
      <alignment vertical="center"/>
    </xf>
    <xf numFmtId="0" fontId="16" fillId="11" borderId="5" xfId="0" applyFont="1" applyFill="1" applyBorder="1" applyAlignment="1">
      <alignment horizontal="center" vertical="center"/>
    </xf>
    <xf numFmtId="0" fontId="16" fillId="11" borderId="5" xfId="0" applyFont="1" applyFill="1" applyBorder="1">
      <alignment vertical="center"/>
    </xf>
    <xf numFmtId="0" fontId="16" fillId="11" borderId="5" xfId="0" quotePrefix="1" applyFont="1" applyFill="1" applyBorder="1" applyAlignment="1">
      <alignment horizontal="center" vertical="center"/>
    </xf>
    <xf numFmtId="0" fontId="16" fillId="11" borderId="5" xfId="0" applyFont="1" applyFill="1" applyBorder="1" applyAlignment="1">
      <alignment horizontal="left" vertical="center"/>
    </xf>
    <xf numFmtId="49" fontId="22" fillId="8" borderId="35" xfId="0" applyNumberFormat="1" applyFont="1" applyFill="1" applyBorder="1" applyAlignment="1">
      <alignment horizontal="center" vertical="center" wrapText="1"/>
    </xf>
    <xf numFmtId="0" fontId="22" fillId="8" borderId="35" xfId="0" applyFont="1" applyFill="1" applyBorder="1" applyAlignment="1">
      <alignment horizontal="center" vertical="center" wrapText="1"/>
    </xf>
    <xf numFmtId="177" fontId="22" fillId="8" borderId="35" xfId="0" applyNumberFormat="1" applyFont="1" applyFill="1" applyBorder="1" applyAlignment="1">
      <alignment horizontal="center" vertical="center" wrapText="1"/>
    </xf>
    <xf numFmtId="49" fontId="22" fillId="8" borderId="35" xfId="0" applyNumberFormat="1" applyFont="1" applyFill="1" applyBorder="1" applyAlignment="1">
      <alignment horizontal="left" vertical="center" wrapText="1"/>
    </xf>
    <xf numFmtId="3" fontId="22" fillId="8" borderId="35" xfId="0" applyNumberFormat="1" applyFont="1" applyFill="1" applyBorder="1" applyAlignment="1">
      <alignment horizontal="right" vertical="center" wrapText="1"/>
    </xf>
    <xf numFmtId="180" fontId="22" fillId="8" borderId="35" xfId="0" applyNumberFormat="1" applyFont="1" applyFill="1" applyBorder="1" applyAlignment="1">
      <alignment horizontal="right" vertical="center" wrapText="1"/>
    </xf>
    <xf numFmtId="178" fontId="22" fillId="8" borderId="35" xfId="0" applyNumberFormat="1" applyFont="1" applyFill="1" applyBorder="1" applyAlignment="1">
      <alignment horizontal="right" vertical="center" wrapText="1"/>
    </xf>
    <xf numFmtId="49" fontId="22" fillId="8" borderId="35" xfId="0" applyNumberFormat="1" applyFont="1" applyFill="1" applyBorder="1" applyAlignment="1">
      <alignment horizontal="right" vertical="center" wrapText="1"/>
    </xf>
    <xf numFmtId="49" fontId="22" fillId="9" borderId="36" xfId="0" applyNumberFormat="1" applyFont="1" applyFill="1" applyBorder="1" applyAlignment="1">
      <alignment horizontal="center" vertical="center" wrapText="1"/>
    </xf>
    <xf numFmtId="0" fontId="22" fillId="9" borderId="36" xfId="0" applyFont="1" applyFill="1" applyBorder="1" applyAlignment="1">
      <alignment horizontal="center" vertical="center" wrapText="1"/>
    </xf>
    <xf numFmtId="177" fontId="22" fillId="9" borderId="36" xfId="0" applyNumberFormat="1" applyFont="1" applyFill="1" applyBorder="1" applyAlignment="1">
      <alignment horizontal="center" vertical="center" wrapText="1"/>
    </xf>
    <xf numFmtId="49" fontId="22" fillId="9" borderId="36" xfId="0" applyNumberFormat="1" applyFont="1" applyFill="1" applyBorder="1" applyAlignment="1">
      <alignment horizontal="left" vertical="center" wrapText="1"/>
    </xf>
    <xf numFmtId="3" fontId="22" fillId="9" borderId="36" xfId="0" applyNumberFormat="1" applyFont="1" applyFill="1" applyBorder="1" applyAlignment="1">
      <alignment horizontal="right" vertical="center" wrapText="1"/>
    </xf>
    <xf numFmtId="180" fontId="22" fillId="9" borderId="36" xfId="0" applyNumberFormat="1" applyFont="1" applyFill="1" applyBorder="1" applyAlignment="1">
      <alignment horizontal="right" vertical="center" wrapText="1"/>
    </xf>
    <xf numFmtId="178" fontId="22" fillId="9" borderId="36" xfId="0" applyNumberFormat="1" applyFont="1" applyFill="1" applyBorder="1" applyAlignment="1">
      <alignment horizontal="right" vertical="center" wrapText="1"/>
    </xf>
    <xf numFmtId="49" fontId="22" fillId="9" borderId="36" xfId="0" applyNumberFormat="1" applyFont="1" applyFill="1" applyBorder="1" applyAlignment="1">
      <alignment horizontal="right" vertical="center" wrapText="1"/>
    </xf>
    <xf numFmtId="49" fontId="22" fillId="8" borderId="36" xfId="0" applyNumberFormat="1" applyFont="1" applyFill="1" applyBorder="1" applyAlignment="1">
      <alignment horizontal="center" vertical="center" wrapText="1"/>
    </xf>
    <xf numFmtId="0" fontId="22" fillId="8" borderId="36" xfId="0" applyFont="1" applyFill="1" applyBorder="1" applyAlignment="1">
      <alignment horizontal="center" vertical="center" wrapText="1"/>
    </xf>
    <xf numFmtId="177" fontId="22" fillId="8" borderId="36" xfId="0" applyNumberFormat="1" applyFont="1" applyFill="1" applyBorder="1" applyAlignment="1">
      <alignment horizontal="center" vertical="center" wrapText="1"/>
    </xf>
    <xf numFmtId="49" fontId="22" fillId="8" borderId="36" xfId="0" applyNumberFormat="1" applyFont="1" applyFill="1" applyBorder="1" applyAlignment="1">
      <alignment horizontal="left" vertical="center" wrapText="1"/>
    </xf>
    <xf numFmtId="3" fontId="22" fillId="8" borderId="36" xfId="0" applyNumberFormat="1" applyFont="1" applyFill="1" applyBorder="1" applyAlignment="1">
      <alignment horizontal="right" vertical="center" wrapText="1"/>
    </xf>
    <xf numFmtId="180" fontId="22" fillId="8" borderId="36" xfId="0" applyNumberFormat="1" applyFont="1" applyFill="1" applyBorder="1" applyAlignment="1">
      <alignment horizontal="right" vertical="center" wrapText="1"/>
    </xf>
    <xf numFmtId="178" fontId="22" fillId="8" borderId="36" xfId="0" applyNumberFormat="1" applyFont="1" applyFill="1" applyBorder="1" applyAlignment="1">
      <alignment horizontal="right" vertical="center" wrapText="1"/>
    </xf>
    <xf numFmtId="49" fontId="22" fillId="8" borderId="36" xfId="0" applyNumberFormat="1" applyFont="1" applyFill="1" applyBorder="1" applyAlignment="1">
      <alignment horizontal="right" vertical="center" wrapText="1"/>
    </xf>
    <xf numFmtId="49" fontId="22" fillId="8" borderId="35" xfId="0" applyNumberFormat="1" applyFont="1" applyFill="1" applyBorder="1" applyAlignment="1">
      <alignment horizontal="center" vertical="center" wrapText="1"/>
    </xf>
    <xf numFmtId="0" fontId="22" fillId="8" borderId="35" xfId="0" applyFont="1" applyFill="1" applyBorder="1" applyAlignment="1">
      <alignment horizontal="center" vertical="center" wrapText="1"/>
    </xf>
    <xf numFmtId="177" fontId="22" fillId="8" borderId="35" xfId="0" applyNumberFormat="1" applyFont="1" applyFill="1" applyBorder="1" applyAlignment="1">
      <alignment horizontal="center" vertical="center" wrapText="1"/>
    </xf>
    <xf numFmtId="49" fontId="22" fillId="8" borderId="35" xfId="0" applyNumberFormat="1" applyFont="1" applyFill="1" applyBorder="1" applyAlignment="1">
      <alignment horizontal="left" vertical="center" wrapText="1"/>
    </xf>
    <xf numFmtId="3" fontId="22" fillId="8" borderId="35" xfId="0" applyNumberFormat="1" applyFont="1" applyFill="1" applyBorder="1" applyAlignment="1">
      <alignment horizontal="right" vertical="center" wrapText="1"/>
    </xf>
    <xf numFmtId="180" fontId="22" fillId="8" borderId="35" xfId="0" applyNumberFormat="1" applyFont="1" applyFill="1" applyBorder="1" applyAlignment="1">
      <alignment horizontal="right" vertical="center" wrapText="1"/>
    </xf>
    <xf numFmtId="178" fontId="22" fillId="8" borderId="35" xfId="0" applyNumberFormat="1" applyFont="1" applyFill="1" applyBorder="1" applyAlignment="1">
      <alignment horizontal="right" vertical="center" wrapText="1"/>
    </xf>
    <xf numFmtId="49" fontId="22" fillId="8" borderId="35" xfId="0" applyNumberFormat="1" applyFont="1" applyFill="1" applyBorder="1" applyAlignment="1">
      <alignment horizontal="right" vertical="center" wrapText="1"/>
    </xf>
    <xf numFmtId="49" fontId="22" fillId="9" borderId="36" xfId="0" applyNumberFormat="1" applyFont="1" applyFill="1" applyBorder="1" applyAlignment="1">
      <alignment horizontal="center" vertical="center" wrapText="1"/>
    </xf>
    <xf numFmtId="0" fontId="22" fillId="9" borderId="36" xfId="0" applyFont="1" applyFill="1" applyBorder="1" applyAlignment="1">
      <alignment horizontal="center" vertical="center" wrapText="1"/>
    </xf>
    <xf numFmtId="177" fontId="22" fillId="9" borderId="36" xfId="0" applyNumberFormat="1" applyFont="1" applyFill="1" applyBorder="1" applyAlignment="1">
      <alignment horizontal="center" vertical="center" wrapText="1"/>
    </xf>
    <xf numFmtId="49" fontId="22" fillId="9" borderId="36" xfId="0" applyNumberFormat="1" applyFont="1" applyFill="1" applyBorder="1" applyAlignment="1">
      <alignment horizontal="left" vertical="center" wrapText="1"/>
    </xf>
    <xf numFmtId="3" fontId="22" fillId="9" borderId="36" xfId="0" applyNumberFormat="1" applyFont="1" applyFill="1" applyBorder="1" applyAlignment="1">
      <alignment horizontal="right" vertical="center" wrapText="1"/>
    </xf>
    <xf numFmtId="180" fontId="22" fillId="9" borderId="36" xfId="0" applyNumberFormat="1" applyFont="1" applyFill="1" applyBorder="1" applyAlignment="1">
      <alignment horizontal="right" vertical="center" wrapText="1"/>
    </xf>
    <xf numFmtId="178" fontId="22" fillId="9" borderId="36" xfId="0" applyNumberFormat="1" applyFont="1" applyFill="1" applyBorder="1" applyAlignment="1">
      <alignment horizontal="right" vertical="center" wrapText="1"/>
    </xf>
    <xf numFmtId="49" fontId="22" fillId="9" borderId="36" xfId="0" applyNumberFormat="1" applyFont="1" applyFill="1" applyBorder="1" applyAlignment="1">
      <alignment horizontal="right" vertical="center" wrapText="1"/>
    </xf>
    <xf numFmtId="49" fontId="22" fillId="8" borderId="36" xfId="0" applyNumberFormat="1" applyFont="1" applyFill="1" applyBorder="1" applyAlignment="1">
      <alignment horizontal="center" vertical="center" wrapText="1"/>
    </xf>
    <xf numFmtId="0" fontId="22" fillId="8" borderId="36" xfId="0" applyFont="1" applyFill="1" applyBorder="1" applyAlignment="1">
      <alignment horizontal="center" vertical="center" wrapText="1"/>
    </xf>
    <xf numFmtId="177" fontId="22" fillId="8" borderId="36" xfId="0" applyNumberFormat="1" applyFont="1" applyFill="1" applyBorder="1" applyAlignment="1">
      <alignment horizontal="center" vertical="center" wrapText="1"/>
    </xf>
    <xf numFmtId="49" fontId="22" fillId="8" borderId="36" xfId="0" applyNumberFormat="1" applyFont="1" applyFill="1" applyBorder="1" applyAlignment="1">
      <alignment horizontal="left" vertical="center" wrapText="1"/>
    </xf>
    <xf numFmtId="3" fontId="22" fillId="8" borderId="36" xfId="0" applyNumberFormat="1" applyFont="1" applyFill="1" applyBorder="1" applyAlignment="1">
      <alignment horizontal="right" vertical="center" wrapText="1"/>
    </xf>
    <xf numFmtId="180" fontId="22" fillId="8" borderId="36" xfId="0" applyNumberFormat="1" applyFont="1" applyFill="1" applyBorder="1" applyAlignment="1">
      <alignment horizontal="right" vertical="center" wrapText="1"/>
    </xf>
    <xf numFmtId="178" fontId="22" fillId="8" borderId="36" xfId="0" applyNumberFormat="1" applyFont="1" applyFill="1" applyBorder="1" applyAlignment="1">
      <alignment horizontal="right" vertical="center" wrapText="1"/>
    </xf>
    <xf numFmtId="49" fontId="22" fillId="8" borderId="36" xfId="0" applyNumberFormat="1" applyFont="1" applyFill="1" applyBorder="1" applyAlignment="1">
      <alignment horizontal="right" vertical="center" wrapText="1"/>
    </xf>
    <xf numFmtId="49" fontId="22" fillId="8" borderId="35" xfId="0" applyNumberFormat="1" applyFont="1" applyFill="1" applyBorder="1" applyAlignment="1">
      <alignment horizontal="center" vertical="center" wrapText="1"/>
    </xf>
    <xf numFmtId="0" fontId="22" fillId="8" borderId="35" xfId="0" applyFont="1" applyFill="1" applyBorder="1" applyAlignment="1">
      <alignment horizontal="center" vertical="center" wrapText="1"/>
    </xf>
    <xf numFmtId="177" fontId="22" fillId="8" borderId="35" xfId="0" applyNumberFormat="1" applyFont="1" applyFill="1" applyBorder="1" applyAlignment="1">
      <alignment horizontal="center" vertical="center" wrapText="1"/>
    </xf>
    <xf numFmtId="49" fontId="22" fillId="8" borderId="35" xfId="0" applyNumberFormat="1" applyFont="1" applyFill="1" applyBorder="1" applyAlignment="1">
      <alignment horizontal="left" vertical="center" wrapText="1"/>
    </xf>
    <xf numFmtId="3" fontId="22" fillId="8" borderId="35" xfId="0" applyNumberFormat="1" applyFont="1" applyFill="1" applyBorder="1" applyAlignment="1">
      <alignment horizontal="right" vertical="center" wrapText="1"/>
    </xf>
    <xf numFmtId="180" fontId="22" fillId="8" borderId="35" xfId="0" applyNumberFormat="1" applyFont="1" applyFill="1" applyBorder="1" applyAlignment="1">
      <alignment horizontal="right" vertical="center" wrapText="1"/>
    </xf>
    <xf numFmtId="178" fontId="22" fillId="8" borderId="35" xfId="0" applyNumberFormat="1" applyFont="1" applyFill="1" applyBorder="1" applyAlignment="1">
      <alignment horizontal="right" vertical="center" wrapText="1"/>
    </xf>
    <xf numFmtId="49" fontId="22" fillId="8" borderId="35" xfId="0" applyNumberFormat="1" applyFont="1" applyFill="1" applyBorder="1" applyAlignment="1">
      <alignment horizontal="right" vertical="center" wrapText="1"/>
    </xf>
    <xf numFmtId="49" fontId="22" fillId="9" borderId="36" xfId="0" applyNumberFormat="1" applyFont="1" applyFill="1" applyBorder="1" applyAlignment="1">
      <alignment horizontal="center" vertical="center" wrapText="1"/>
    </xf>
    <xf numFmtId="0" fontId="22" fillId="9" borderId="36" xfId="0" applyFont="1" applyFill="1" applyBorder="1" applyAlignment="1">
      <alignment horizontal="center" vertical="center" wrapText="1"/>
    </xf>
    <xf numFmtId="177" fontId="22" fillId="9" borderId="36" xfId="0" applyNumberFormat="1" applyFont="1" applyFill="1" applyBorder="1" applyAlignment="1">
      <alignment horizontal="center" vertical="center" wrapText="1"/>
    </xf>
    <xf numFmtId="49" fontId="22" fillId="9" borderId="36" xfId="0" applyNumberFormat="1" applyFont="1" applyFill="1" applyBorder="1" applyAlignment="1">
      <alignment horizontal="left" vertical="center" wrapText="1"/>
    </xf>
    <xf numFmtId="3" fontId="22" fillId="9" borderId="36" xfId="0" applyNumberFormat="1" applyFont="1" applyFill="1" applyBorder="1" applyAlignment="1">
      <alignment horizontal="right" vertical="center" wrapText="1"/>
    </xf>
    <xf numFmtId="180" fontId="22" fillId="9" borderId="36" xfId="0" applyNumberFormat="1" applyFont="1" applyFill="1" applyBorder="1" applyAlignment="1">
      <alignment horizontal="right" vertical="center" wrapText="1"/>
    </xf>
    <xf numFmtId="178" fontId="22" fillId="9" borderId="36" xfId="0" applyNumberFormat="1" applyFont="1" applyFill="1" applyBorder="1" applyAlignment="1">
      <alignment horizontal="right" vertical="center" wrapText="1"/>
    </xf>
    <xf numFmtId="49" fontId="22" fillId="9" borderId="36" xfId="0" applyNumberFormat="1" applyFont="1" applyFill="1" applyBorder="1" applyAlignment="1">
      <alignment horizontal="right" vertical="center" wrapText="1"/>
    </xf>
    <xf numFmtId="49" fontId="22" fillId="8" borderId="36" xfId="0" applyNumberFormat="1" applyFont="1" applyFill="1" applyBorder="1" applyAlignment="1">
      <alignment horizontal="center" vertical="center" wrapText="1"/>
    </xf>
    <xf numFmtId="0" fontId="22" fillId="8" borderId="36" xfId="0" applyFont="1" applyFill="1" applyBorder="1" applyAlignment="1">
      <alignment horizontal="center" vertical="center" wrapText="1"/>
    </xf>
    <xf numFmtId="177" fontId="22" fillId="8" borderId="36" xfId="0" applyNumberFormat="1" applyFont="1" applyFill="1" applyBorder="1" applyAlignment="1">
      <alignment horizontal="center" vertical="center" wrapText="1"/>
    </xf>
    <xf numFmtId="49" fontId="22" fillId="8" borderId="36" xfId="0" applyNumberFormat="1" applyFont="1" applyFill="1" applyBorder="1" applyAlignment="1">
      <alignment horizontal="left" vertical="center" wrapText="1"/>
    </xf>
    <xf numFmtId="3" fontId="22" fillId="8" borderId="36" xfId="0" applyNumberFormat="1" applyFont="1" applyFill="1" applyBorder="1" applyAlignment="1">
      <alignment horizontal="right" vertical="center" wrapText="1"/>
    </xf>
    <xf numFmtId="180" fontId="22" fillId="8" borderId="36" xfId="0" applyNumberFormat="1" applyFont="1" applyFill="1" applyBorder="1" applyAlignment="1">
      <alignment horizontal="right" vertical="center" wrapText="1"/>
    </xf>
    <xf numFmtId="178" fontId="22" fillId="8" borderId="36" xfId="0" applyNumberFormat="1" applyFont="1" applyFill="1" applyBorder="1" applyAlignment="1">
      <alignment horizontal="right" vertical="center" wrapText="1"/>
    </xf>
    <xf numFmtId="49" fontId="22" fillId="8" borderId="36" xfId="0" applyNumberFormat="1" applyFont="1" applyFill="1" applyBorder="1" applyAlignment="1">
      <alignment horizontal="right" vertical="center" wrapText="1"/>
    </xf>
    <xf numFmtId="49" fontId="22" fillId="8" borderId="35" xfId="0" applyNumberFormat="1" applyFont="1" applyFill="1" applyBorder="1" applyAlignment="1">
      <alignment horizontal="center" vertical="center" wrapText="1"/>
    </xf>
    <xf numFmtId="0" fontId="22" fillId="8" borderId="35" xfId="0" applyFont="1" applyFill="1" applyBorder="1" applyAlignment="1">
      <alignment horizontal="center" vertical="center" wrapText="1"/>
    </xf>
    <xf numFmtId="177" fontId="22" fillId="8" borderId="35" xfId="0" applyNumberFormat="1" applyFont="1" applyFill="1" applyBorder="1" applyAlignment="1">
      <alignment horizontal="center" vertical="center" wrapText="1"/>
    </xf>
    <xf numFmtId="49" fontId="22" fillId="8" borderId="35" xfId="0" applyNumberFormat="1" applyFont="1" applyFill="1" applyBorder="1" applyAlignment="1">
      <alignment horizontal="left" vertical="center" wrapText="1"/>
    </xf>
    <xf numFmtId="3" fontId="22" fillId="8" borderId="35" xfId="0" applyNumberFormat="1" applyFont="1" applyFill="1" applyBorder="1" applyAlignment="1">
      <alignment horizontal="right" vertical="center" wrapText="1"/>
    </xf>
    <xf numFmtId="180" fontId="22" fillId="8" borderId="35" xfId="0" applyNumberFormat="1" applyFont="1" applyFill="1" applyBorder="1" applyAlignment="1">
      <alignment horizontal="right" vertical="center" wrapText="1"/>
    </xf>
    <xf numFmtId="178" fontId="22" fillId="8" borderId="35" xfId="0" applyNumberFormat="1" applyFont="1" applyFill="1" applyBorder="1" applyAlignment="1">
      <alignment horizontal="right" vertical="center" wrapText="1"/>
    </xf>
    <xf numFmtId="49" fontId="22" fillId="8" borderId="35" xfId="0" applyNumberFormat="1" applyFont="1" applyFill="1" applyBorder="1" applyAlignment="1">
      <alignment horizontal="right" vertical="center" wrapText="1"/>
    </xf>
    <xf numFmtId="49" fontId="22" fillId="9" borderId="36" xfId="0" applyNumberFormat="1" applyFont="1" applyFill="1" applyBorder="1" applyAlignment="1">
      <alignment horizontal="center" vertical="center" wrapText="1"/>
    </xf>
    <xf numFmtId="0" fontId="22" fillId="9" borderId="36" xfId="0" applyFont="1" applyFill="1" applyBorder="1" applyAlignment="1">
      <alignment horizontal="center" vertical="center" wrapText="1"/>
    </xf>
    <xf numFmtId="177" fontId="22" fillId="9" borderId="36" xfId="0" applyNumberFormat="1" applyFont="1" applyFill="1" applyBorder="1" applyAlignment="1">
      <alignment horizontal="center" vertical="center" wrapText="1"/>
    </xf>
    <xf numFmtId="49" fontId="22" fillId="9" borderId="36" xfId="0" applyNumberFormat="1" applyFont="1" applyFill="1" applyBorder="1" applyAlignment="1">
      <alignment horizontal="left" vertical="center" wrapText="1"/>
    </xf>
    <xf numFmtId="3" fontId="22" fillId="9" borderId="36" xfId="0" applyNumberFormat="1" applyFont="1" applyFill="1" applyBorder="1" applyAlignment="1">
      <alignment horizontal="right" vertical="center" wrapText="1"/>
    </xf>
    <xf numFmtId="180" fontId="22" fillId="9" borderId="36" xfId="0" applyNumberFormat="1" applyFont="1" applyFill="1" applyBorder="1" applyAlignment="1">
      <alignment horizontal="right" vertical="center" wrapText="1"/>
    </xf>
    <xf numFmtId="178" fontId="22" fillId="9" borderId="36" xfId="0" applyNumberFormat="1" applyFont="1" applyFill="1" applyBorder="1" applyAlignment="1">
      <alignment horizontal="right" vertical="center" wrapText="1"/>
    </xf>
    <xf numFmtId="49" fontId="22" fillId="9" borderId="36" xfId="0" applyNumberFormat="1" applyFont="1" applyFill="1" applyBorder="1" applyAlignment="1">
      <alignment horizontal="right" vertical="center" wrapText="1"/>
    </xf>
    <xf numFmtId="49" fontId="22" fillId="8" borderId="36" xfId="0" applyNumberFormat="1" applyFont="1" applyFill="1" applyBorder="1" applyAlignment="1">
      <alignment horizontal="center" vertical="center" wrapText="1"/>
    </xf>
    <xf numFmtId="0" fontId="22" fillId="8" borderId="36" xfId="0" applyFont="1" applyFill="1" applyBorder="1" applyAlignment="1">
      <alignment horizontal="center" vertical="center" wrapText="1"/>
    </xf>
    <xf numFmtId="177" fontId="22" fillId="8" borderId="36" xfId="0" applyNumberFormat="1" applyFont="1" applyFill="1" applyBorder="1" applyAlignment="1">
      <alignment horizontal="center" vertical="center" wrapText="1"/>
    </xf>
    <xf numFmtId="49" fontId="22" fillId="8" borderId="36" xfId="0" applyNumberFormat="1" applyFont="1" applyFill="1" applyBorder="1" applyAlignment="1">
      <alignment horizontal="left" vertical="center" wrapText="1"/>
    </xf>
    <xf numFmtId="3" fontId="22" fillId="8" borderId="36" xfId="0" applyNumberFormat="1" applyFont="1" applyFill="1" applyBorder="1" applyAlignment="1">
      <alignment horizontal="right" vertical="center" wrapText="1"/>
    </xf>
    <xf numFmtId="180" fontId="22" fillId="8" borderId="36" xfId="0" applyNumberFormat="1" applyFont="1" applyFill="1" applyBorder="1" applyAlignment="1">
      <alignment horizontal="right" vertical="center" wrapText="1"/>
    </xf>
    <xf numFmtId="178" fontId="22" fillId="8" borderId="36" xfId="0" applyNumberFormat="1" applyFont="1" applyFill="1" applyBorder="1" applyAlignment="1">
      <alignment horizontal="right" vertical="center" wrapText="1"/>
    </xf>
    <xf numFmtId="49" fontId="22" fillId="8" borderId="36" xfId="0" applyNumberFormat="1" applyFont="1" applyFill="1" applyBorder="1" applyAlignment="1">
      <alignment horizontal="right" vertical="center" wrapText="1"/>
    </xf>
    <xf numFmtId="49" fontId="22" fillId="8" borderId="35" xfId="0" applyNumberFormat="1" applyFont="1" applyFill="1" applyBorder="1" applyAlignment="1">
      <alignment horizontal="center" vertical="center" wrapText="1"/>
    </xf>
    <xf numFmtId="0" fontId="22" fillId="8" borderId="35" xfId="0" applyFont="1" applyFill="1" applyBorder="1" applyAlignment="1">
      <alignment horizontal="center" vertical="center" wrapText="1"/>
    </xf>
    <xf numFmtId="177" fontId="22" fillId="8" borderId="35" xfId="0" applyNumberFormat="1" applyFont="1" applyFill="1" applyBorder="1" applyAlignment="1">
      <alignment horizontal="center" vertical="center" wrapText="1"/>
    </xf>
    <xf numFmtId="49" fontId="22" fillId="8" borderId="35" xfId="0" applyNumberFormat="1" applyFont="1" applyFill="1" applyBorder="1" applyAlignment="1">
      <alignment horizontal="left" vertical="center" wrapText="1"/>
    </xf>
    <xf numFmtId="3" fontId="22" fillId="8" borderId="35" xfId="0" applyNumberFormat="1" applyFont="1" applyFill="1" applyBorder="1" applyAlignment="1">
      <alignment horizontal="right" vertical="center" wrapText="1"/>
    </xf>
    <xf numFmtId="180" fontId="22" fillId="8" borderId="35" xfId="0" applyNumberFormat="1" applyFont="1" applyFill="1" applyBorder="1" applyAlignment="1">
      <alignment horizontal="right" vertical="center" wrapText="1"/>
    </xf>
    <xf numFmtId="178" fontId="22" fillId="8" borderId="35" xfId="0" applyNumberFormat="1" applyFont="1" applyFill="1" applyBorder="1" applyAlignment="1">
      <alignment horizontal="right" vertical="center" wrapText="1"/>
    </xf>
    <xf numFmtId="49" fontId="22" fillId="8" borderId="35" xfId="0" applyNumberFormat="1" applyFont="1" applyFill="1" applyBorder="1" applyAlignment="1">
      <alignment horizontal="right" vertical="center" wrapText="1"/>
    </xf>
    <xf numFmtId="49" fontId="22" fillId="9" borderId="36" xfId="0" applyNumberFormat="1" applyFont="1" applyFill="1" applyBorder="1" applyAlignment="1">
      <alignment horizontal="center" vertical="center" wrapText="1"/>
    </xf>
    <xf numFmtId="0" fontId="22" fillId="9" borderId="36" xfId="0" applyFont="1" applyFill="1" applyBorder="1" applyAlignment="1">
      <alignment horizontal="center" vertical="center" wrapText="1"/>
    </xf>
    <xf numFmtId="177" fontId="22" fillId="9" borderId="36" xfId="0" applyNumberFormat="1" applyFont="1" applyFill="1" applyBorder="1" applyAlignment="1">
      <alignment horizontal="center" vertical="center" wrapText="1"/>
    </xf>
    <xf numFmtId="49" fontId="22" fillId="9" borderId="36" xfId="0" applyNumberFormat="1" applyFont="1" applyFill="1" applyBorder="1" applyAlignment="1">
      <alignment horizontal="left" vertical="center" wrapText="1"/>
    </xf>
    <xf numFmtId="3" fontId="22" fillId="9" borderId="36" xfId="0" applyNumberFormat="1" applyFont="1" applyFill="1" applyBorder="1" applyAlignment="1">
      <alignment horizontal="right" vertical="center" wrapText="1"/>
    </xf>
    <xf numFmtId="180" fontId="22" fillId="9" borderId="36" xfId="0" applyNumberFormat="1" applyFont="1" applyFill="1" applyBorder="1" applyAlignment="1">
      <alignment horizontal="right" vertical="center" wrapText="1"/>
    </xf>
    <xf numFmtId="178" fontId="22" fillId="9" borderId="36" xfId="0" applyNumberFormat="1" applyFont="1" applyFill="1" applyBorder="1" applyAlignment="1">
      <alignment horizontal="right" vertical="center" wrapText="1"/>
    </xf>
    <xf numFmtId="49" fontId="22" fillId="9" borderId="36" xfId="0" applyNumberFormat="1" applyFont="1" applyFill="1" applyBorder="1" applyAlignment="1">
      <alignment horizontal="right" vertical="center" wrapText="1"/>
    </xf>
    <xf numFmtId="49" fontId="22" fillId="8" borderId="36" xfId="0" applyNumberFormat="1" applyFont="1" applyFill="1" applyBorder="1" applyAlignment="1">
      <alignment horizontal="center" vertical="center" wrapText="1"/>
    </xf>
    <xf numFmtId="0" fontId="22" fillId="8" borderId="36" xfId="0" applyFont="1" applyFill="1" applyBorder="1" applyAlignment="1">
      <alignment horizontal="center" vertical="center" wrapText="1"/>
    </xf>
    <xf numFmtId="177" fontId="22" fillId="8" borderId="36" xfId="0" applyNumberFormat="1" applyFont="1" applyFill="1" applyBorder="1" applyAlignment="1">
      <alignment horizontal="center" vertical="center" wrapText="1"/>
    </xf>
    <xf numFmtId="49" fontId="22" fillId="8" borderId="36" xfId="0" applyNumberFormat="1" applyFont="1" applyFill="1" applyBorder="1" applyAlignment="1">
      <alignment horizontal="left" vertical="center" wrapText="1"/>
    </xf>
    <xf numFmtId="3" fontId="22" fillId="8" borderId="36" xfId="0" applyNumberFormat="1" applyFont="1" applyFill="1" applyBorder="1" applyAlignment="1">
      <alignment horizontal="right" vertical="center" wrapText="1"/>
    </xf>
    <xf numFmtId="180" fontId="22" fillId="8" borderId="36" xfId="0" applyNumberFormat="1" applyFont="1" applyFill="1" applyBorder="1" applyAlignment="1">
      <alignment horizontal="right" vertical="center" wrapText="1"/>
    </xf>
    <xf numFmtId="178" fontId="22" fillId="8" borderId="36" xfId="0" applyNumberFormat="1" applyFont="1" applyFill="1" applyBorder="1" applyAlignment="1">
      <alignment horizontal="right" vertical="center" wrapText="1"/>
    </xf>
    <xf numFmtId="49" fontId="22" fillId="8" borderId="36" xfId="0" applyNumberFormat="1" applyFont="1" applyFill="1" applyBorder="1" applyAlignment="1">
      <alignment horizontal="right" vertical="center" wrapText="1"/>
    </xf>
    <xf numFmtId="49" fontId="22" fillId="8" borderId="35" xfId="0" applyNumberFormat="1" applyFont="1" applyFill="1" applyBorder="1" applyAlignment="1">
      <alignment horizontal="center" vertical="center" wrapText="1"/>
    </xf>
    <xf numFmtId="0" fontId="22" fillId="8" borderId="35" xfId="0" applyFont="1" applyFill="1" applyBorder="1" applyAlignment="1">
      <alignment horizontal="center" vertical="center" wrapText="1"/>
    </xf>
    <xf numFmtId="177" fontId="22" fillId="8" borderId="35" xfId="0" applyNumberFormat="1" applyFont="1" applyFill="1" applyBorder="1" applyAlignment="1">
      <alignment horizontal="center" vertical="center" wrapText="1"/>
    </xf>
    <xf numFmtId="49" fontId="22" fillId="8" borderId="35" xfId="0" applyNumberFormat="1" applyFont="1" applyFill="1" applyBorder="1" applyAlignment="1">
      <alignment horizontal="left" vertical="center" wrapText="1"/>
    </xf>
    <xf numFmtId="3" fontId="22" fillId="8" borderId="35" xfId="0" applyNumberFormat="1" applyFont="1" applyFill="1" applyBorder="1" applyAlignment="1">
      <alignment horizontal="right" vertical="center" wrapText="1"/>
    </xf>
    <xf numFmtId="180" fontId="22" fillId="8" borderId="35" xfId="0" applyNumberFormat="1" applyFont="1" applyFill="1" applyBorder="1" applyAlignment="1">
      <alignment horizontal="right" vertical="center" wrapText="1"/>
    </xf>
    <xf numFmtId="178" fontId="22" fillId="8" borderId="35" xfId="0" applyNumberFormat="1" applyFont="1" applyFill="1" applyBorder="1" applyAlignment="1">
      <alignment horizontal="right" vertical="center" wrapText="1"/>
    </xf>
    <xf numFmtId="49" fontId="22" fillId="8" borderId="35" xfId="0" applyNumberFormat="1" applyFont="1" applyFill="1" applyBorder="1" applyAlignment="1">
      <alignment horizontal="right" vertical="center" wrapText="1"/>
    </xf>
    <xf numFmtId="49" fontId="22" fillId="9" borderId="36" xfId="0" applyNumberFormat="1" applyFont="1" applyFill="1" applyBorder="1" applyAlignment="1">
      <alignment horizontal="center" vertical="center" wrapText="1"/>
    </xf>
    <xf numFmtId="0" fontId="22" fillId="9" borderId="36" xfId="0" applyFont="1" applyFill="1" applyBorder="1" applyAlignment="1">
      <alignment horizontal="center" vertical="center" wrapText="1"/>
    </xf>
    <xf numFmtId="177" fontId="22" fillId="9" borderId="36" xfId="0" applyNumberFormat="1" applyFont="1" applyFill="1" applyBorder="1" applyAlignment="1">
      <alignment horizontal="center" vertical="center" wrapText="1"/>
    </xf>
    <xf numFmtId="49" fontId="22" fillId="9" borderId="36" xfId="0" applyNumberFormat="1" applyFont="1" applyFill="1" applyBorder="1" applyAlignment="1">
      <alignment horizontal="left" vertical="center" wrapText="1"/>
    </xf>
    <xf numFmtId="3" fontId="22" fillId="9" borderId="36" xfId="0" applyNumberFormat="1" applyFont="1" applyFill="1" applyBorder="1" applyAlignment="1">
      <alignment horizontal="right" vertical="center" wrapText="1"/>
    </xf>
    <xf numFmtId="180" fontId="22" fillId="9" borderId="36" xfId="0" applyNumberFormat="1" applyFont="1" applyFill="1" applyBorder="1" applyAlignment="1">
      <alignment horizontal="right" vertical="center" wrapText="1"/>
    </xf>
    <xf numFmtId="178" fontId="22" fillId="9" borderId="36" xfId="0" applyNumberFormat="1" applyFont="1" applyFill="1" applyBorder="1" applyAlignment="1">
      <alignment horizontal="right" vertical="center" wrapText="1"/>
    </xf>
    <xf numFmtId="49" fontId="22" fillId="9" borderId="36" xfId="0" applyNumberFormat="1" applyFont="1" applyFill="1" applyBorder="1" applyAlignment="1">
      <alignment horizontal="right" vertical="center" wrapText="1"/>
    </xf>
    <xf numFmtId="49" fontId="22" fillId="8" borderId="36" xfId="0" applyNumberFormat="1" applyFont="1" applyFill="1" applyBorder="1" applyAlignment="1">
      <alignment horizontal="center" vertical="center" wrapText="1"/>
    </xf>
    <xf numFmtId="0" fontId="22" fillId="8" borderId="36" xfId="0" applyFont="1" applyFill="1" applyBorder="1" applyAlignment="1">
      <alignment horizontal="center" vertical="center" wrapText="1"/>
    </xf>
    <xf numFmtId="177" fontId="22" fillId="8" borderId="36" xfId="0" applyNumberFormat="1" applyFont="1" applyFill="1" applyBorder="1" applyAlignment="1">
      <alignment horizontal="center" vertical="center" wrapText="1"/>
    </xf>
    <xf numFmtId="49" fontId="22" fillId="8" borderId="36" xfId="0" applyNumberFormat="1" applyFont="1" applyFill="1" applyBorder="1" applyAlignment="1">
      <alignment horizontal="left" vertical="center" wrapText="1"/>
    </xf>
    <xf numFmtId="3" fontId="22" fillId="8" borderId="36" xfId="0" applyNumberFormat="1" applyFont="1" applyFill="1" applyBorder="1" applyAlignment="1">
      <alignment horizontal="right" vertical="center" wrapText="1"/>
    </xf>
    <xf numFmtId="180" fontId="22" fillId="8" borderId="36" xfId="0" applyNumberFormat="1" applyFont="1" applyFill="1" applyBorder="1" applyAlignment="1">
      <alignment horizontal="right" vertical="center" wrapText="1"/>
    </xf>
    <xf numFmtId="178" fontId="22" fillId="8" borderId="36" xfId="0" applyNumberFormat="1" applyFont="1" applyFill="1" applyBorder="1" applyAlignment="1">
      <alignment horizontal="right" vertical="center" wrapText="1"/>
    </xf>
    <xf numFmtId="49" fontId="22" fillId="8" borderId="36" xfId="0" applyNumberFormat="1" applyFont="1" applyFill="1" applyBorder="1" applyAlignment="1">
      <alignment horizontal="right" vertical="center" wrapText="1"/>
    </xf>
    <xf numFmtId="49" fontId="22" fillId="8" borderId="35" xfId="0" applyNumberFormat="1" applyFont="1" applyFill="1" applyBorder="1" applyAlignment="1">
      <alignment horizontal="center" vertical="center" wrapText="1"/>
    </xf>
    <xf numFmtId="0" fontId="22" fillId="8" borderId="35" xfId="0" applyFont="1" applyFill="1" applyBorder="1" applyAlignment="1">
      <alignment horizontal="center" vertical="center" wrapText="1"/>
    </xf>
    <xf numFmtId="177" fontId="22" fillId="8" borderId="35" xfId="0" applyNumberFormat="1" applyFont="1" applyFill="1" applyBorder="1" applyAlignment="1">
      <alignment horizontal="center" vertical="center" wrapText="1"/>
    </xf>
    <xf numFmtId="49" fontId="22" fillId="8" borderId="35" xfId="0" applyNumberFormat="1" applyFont="1" applyFill="1" applyBorder="1" applyAlignment="1">
      <alignment horizontal="left" vertical="center" wrapText="1"/>
    </xf>
    <xf numFmtId="3" fontId="22" fillId="8" borderId="35" xfId="0" applyNumberFormat="1" applyFont="1" applyFill="1" applyBorder="1" applyAlignment="1">
      <alignment horizontal="right" vertical="center" wrapText="1"/>
    </xf>
    <xf numFmtId="180" fontId="22" fillId="8" borderId="35" xfId="0" applyNumberFormat="1" applyFont="1" applyFill="1" applyBorder="1" applyAlignment="1">
      <alignment horizontal="right" vertical="center" wrapText="1"/>
    </xf>
    <xf numFmtId="178" fontId="22" fillId="8" borderId="35" xfId="0" applyNumberFormat="1" applyFont="1" applyFill="1" applyBorder="1" applyAlignment="1">
      <alignment horizontal="right" vertical="center" wrapText="1"/>
    </xf>
    <xf numFmtId="49" fontId="22" fillId="8" borderId="35" xfId="0" applyNumberFormat="1" applyFont="1" applyFill="1" applyBorder="1" applyAlignment="1">
      <alignment horizontal="right" vertical="center" wrapText="1"/>
    </xf>
    <xf numFmtId="49" fontId="22" fillId="9" borderId="36" xfId="0" applyNumberFormat="1" applyFont="1" applyFill="1" applyBorder="1" applyAlignment="1">
      <alignment horizontal="center" vertical="center" wrapText="1"/>
    </xf>
    <xf numFmtId="0" fontId="22" fillId="9" borderId="36" xfId="0" applyFont="1" applyFill="1" applyBorder="1" applyAlignment="1">
      <alignment horizontal="center" vertical="center" wrapText="1"/>
    </xf>
    <xf numFmtId="177" fontId="22" fillId="9" borderId="36" xfId="0" applyNumberFormat="1" applyFont="1" applyFill="1" applyBorder="1" applyAlignment="1">
      <alignment horizontal="center" vertical="center" wrapText="1"/>
    </xf>
    <xf numFmtId="49" fontId="22" fillId="9" borderId="36" xfId="0" applyNumberFormat="1" applyFont="1" applyFill="1" applyBorder="1" applyAlignment="1">
      <alignment horizontal="left" vertical="center" wrapText="1"/>
    </xf>
    <xf numFmtId="3" fontId="22" fillId="9" borderId="36" xfId="0" applyNumberFormat="1" applyFont="1" applyFill="1" applyBorder="1" applyAlignment="1">
      <alignment horizontal="right" vertical="center" wrapText="1"/>
    </xf>
    <xf numFmtId="180" fontId="22" fillId="9" borderId="36" xfId="0" applyNumberFormat="1" applyFont="1" applyFill="1" applyBorder="1" applyAlignment="1">
      <alignment horizontal="right" vertical="center" wrapText="1"/>
    </xf>
    <xf numFmtId="178" fontId="22" fillId="9" borderId="36" xfId="0" applyNumberFormat="1" applyFont="1" applyFill="1" applyBorder="1" applyAlignment="1">
      <alignment horizontal="right" vertical="center" wrapText="1"/>
    </xf>
    <xf numFmtId="49" fontId="22" fillId="9" borderId="36" xfId="0" applyNumberFormat="1" applyFont="1" applyFill="1" applyBorder="1" applyAlignment="1">
      <alignment horizontal="right" vertical="center" wrapText="1"/>
    </xf>
    <xf numFmtId="49" fontId="22" fillId="8" borderId="36" xfId="0" applyNumberFormat="1" applyFont="1" applyFill="1" applyBorder="1" applyAlignment="1">
      <alignment horizontal="center" vertical="center" wrapText="1"/>
    </xf>
    <xf numFmtId="0" fontId="22" fillId="8" borderId="36" xfId="0" applyFont="1" applyFill="1" applyBorder="1" applyAlignment="1">
      <alignment horizontal="center" vertical="center" wrapText="1"/>
    </xf>
    <xf numFmtId="177" fontId="22" fillId="8" borderId="36" xfId="0" applyNumberFormat="1" applyFont="1" applyFill="1" applyBorder="1" applyAlignment="1">
      <alignment horizontal="center" vertical="center" wrapText="1"/>
    </xf>
    <xf numFmtId="49" fontId="22" fillId="8" borderId="36" xfId="0" applyNumberFormat="1" applyFont="1" applyFill="1" applyBorder="1" applyAlignment="1">
      <alignment horizontal="left" vertical="center" wrapText="1"/>
    </xf>
    <xf numFmtId="3" fontId="22" fillId="8" borderId="36" xfId="0" applyNumberFormat="1" applyFont="1" applyFill="1" applyBorder="1" applyAlignment="1">
      <alignment horizontal="right" vertical="center" wrapText="1"/>
    </xf>
    <xf numFmtId="180" fontId="22" fillId="8" borderId="36" xfId="0" applyNumberFormat="1" applyFont="1" applyFill="1" applyBorder="1" applyAlignment="1">
      <alignment horizontal="right" vertical="center" wrapText="1"/>
    </xf>
    <xf numFmtId="178" fontId="22" fillId="8" borderId="36" xfId="0" applyNumberFormat="1" applyFont="1" applyFill="1" applyBorder="1" applyAlignment="1">
      <alignment horizontal="right" vertical="center" wrapText="1"/>
    </xf>
    <xf numFmtId="49" fontId="22" fillId="8" borderId="36" xfId="0" applyNumberFormat="1" applyFont="1" applyFill="1" applyBorder="1" applyAlignment="1">
      <alignment horizontal="right" vertical="center" wrapText="1"/>
    </xf>
    <xf numFmtId="49" fontId="22" fillId="8" borderId="35" xfId="0" applyNumberFormat="1" applyFont="1" applyFill="1" applyBorder="1" applyAlignment="1">
      <alignment horizontal="center" vertical="center" wrapText="1"/>
    </xf>
    <xf numFmtId="0" fontId="22" fillId="8" borderId="35" xfId="0" applyFont="1" applyFill="1" applyBorder="1" applyAlignment="1">
      <alignment horizontal="center" vertical="center" wrapText="1"/>
    </xf>
    <xf numFmtId="177" fontId="22" fillId="8" borderId="35" xfId="0" applyNumberFormat="1" applyFont="1" applyFill="1" applyBorder="1" applyAlignment="1">
      <alignment horizontal="center" vertical="center" wrapText="1"/>
    </xf>
    <xf numFmtId="49" fontId="22" fillId="8" borderId="35" xfId="0" applyNumberFormat="1" applyFont="1" applyFill="1" applyBorder="1" applyAlignment="1">
      <alignment horizontal="left" vertical="center" wrapText="1"/>
    </xf>
    <xf numFmtId="3" fontId="22" fillId="8" borderId="35" xfId="0" applyNumberFormat="1" applyFont="1" applyFill="1" applyBorder="1" applyAlignment="1">
      <alignment horizontal="right" vertical="center" wrapText="1"/>
    </xf>
    <xf numFmtId="180" fontId="22" fillId="8" borderId="35" xfId="0" applyNumberFormat="1" applyFont="1" applyFill="1" applyBorder="1" applyAlignment="1">
      <alignment horizontal="right" vertical="center" wrapText="1"/>
    </xf>
    <xf numFmtId="178" fontId="22" fillId="8" borderId="35" xfId="0" applyNumberFormat="1" applyFont="1" applyFill="1" applyBorder="1" applyAlignment="1">
      <alignment horizontal="right" vertical="center" wrapText="1"/>
    </xf>
    <xf numFmtId="49" fontId="22" fillId="8" borderId="35" xfId="0" applyNumberFormat="1" applyFont="1" applyFill="1" applyBorder="1" applyAlignment="1">
      <alignment horizontal="right" vertical="center" wrapText="1"/>
    </xf>
    <xf numFmtId="49" fontId="22" fillId="9" borderId="36" xfId="0" applyNumberFormat="1" applyFont="1" applyFill="1" applyBorder="1" applyAlignment="1">
      <alignment horizontal="center" vertical="center" wrapText="1"/>
    </xf>
    <xf numFmtId="0" fontId="22" fillId="9" borderId="36" xfId="0" applyFont="1" applyFill="1" applyBorder="1" applyAlignment="1">
      <alignment horizontal="center" vertical="center" wrapText="1"/>
    </xf>
    <xf numFmtId="177" fontId="22" fillId="9" borderId="36" xfId="0" applyNumberFormat="1" applyFont="1" applyFill="1" applyBorder="1" applyAlignment="1">
      <alignment horizontal="center" vertical="center" wrapText="1"/>
    </xf>
    <xf numFmtId="49" fontId="22" fillId="9" borderId="36" xfId="0" applyNumberFormat="1" applyFont="1" applyFill="1" applyBorder="1" applyAlignment="1">
      <alignment horizontal="left" vertical="center" wrapText="1"/>
    </xf>
    <xf numFmtId="3" fontId="22" fillId="9" borderId="36" xfId="0" applyNumberFormat="1" applyFont="1" applyFill="1" applyBorder="1" applyAlignment="1">
      <alignment horizontal="right" vertical="center" wrapText="1"/>
    </xf>
    <xf numFmtId="180" fontId="22" fillId="9" borderId="36" xfId="0" applyNumberFormat="1" applyFont="1" applyFill="1" applyBorder="1" applyAlignment="1">
      <alignment horizontal="right" vertical="center" wrapText="1"/>
    </xf>
    <xf numFmtId="178" fontId="22" fillId="9" borderId="36" xfId="0" applyNumberFormat="1" applyFont="1" applyFill="1" applyBorder="1" applyAlignment="1">
      <alignment horizontal="right" vertical="center" wrapText="1"/>
    </xf>
    <xf numFmtId="49" fontId="22" fillId="9" borderId="36" xfId="0" applyNumberFormat="1" applyFont="1" applyFill="1" applyBorder="1" applyAlignment="1">
      <alignment horizontal="right" vertical="center" wrapText="1"/>
    </xf>
    <xf numFmtId="49" fontId="22" fillId="8" borderId="36" xfId="0" applyNumberFormat="1" applyFont="1" applyFill="1" applyBorder="1" applyAlignment="1">
      <alignment horizontal="center" vertical="center" wrapText="1"/>
    </xf>
    <xf numFmtId="0" fontId="22" fillId="8" borderId="36" xfId="0" applyFont="1" applyFill="1" applyBorder="1" applyAlignment="1">
      <alignment horizontal="center" vertical="center" wrapText="1"/>
    </xf>
    <xf numFmtId="177" fontId="22" fillId="8" borderId="36" xfId="0" applyNumberFormat="1" applyFont="1" applyFill="1" applyBorder="1" applyAlignment="1">
      <alignment horizontal="center" vertical="center" wrapText="1"/>
    </xf>
    <xf numFmtId="49" fontId="22" fillId="8" borderId="36" xfId="0" applyNumberFormat="1" applyFont="1" applyFill="1" applyBorder="1" applyAlignment="1">
      <alignment horizontal="left" vertical="center" wrapText="1"/>
    </xf>
    <xf numFmtId="3" fontId="22" fillId="8" borderId="36" xfId="0" applyNumberFormat="1" applyFont="1" applyFill="1" applyBorder="1" applyAlignment="1">
      <alignment horizontal="right" vertical="center" wrapText="1"/>
    </xf>
    <xf numFmtId="180" fontId="22" fillId="8" borderId="36" xfId="0" applyNumberFormat="1" applyFont="1" applyFill="1" applyBorder="1" applyAlignment="1">
      <alignment horizontal="right" vertical="center" wrapText="1"/>
    </xf>
    <xf numFmtId="178" fontId="22" fillId="8" borderId="36" xfId="0" applyNumberFormat="1" applyFont="1" applyFill="1" applyBorder="1" applyAlignment="1">
      <alignment horizontal="right" vertical="center" wrapText="1"/>
    </xf>
    <xf numFmtId="49" fontId="22" fillId="8" borderId="36" xfId="0" applyNumberFormat="1" applyFont="1" applyFill="1" applyBorder="1" applyAlignment="1">
      <alignment horizontal="right" vertical="center" wrapText="1"/>
    </xf>
    <xf numFmtId="49" fontId="22" fillId="8" borderId="35" xfId="0" applyNumberFormat="1" applyFont="1" applyFill="1" applyBorder="1" applyAlignment="1">
      <alignment horizontal="center" vertical="center" wrapText="1"/>
    </xf>
    <xf numFmtId="0" fontId="22" fillId="8" borderId="35" xfId="0" applyFont="1" applyFill="1" applyBorder="1" applyAlignment="1">
      <alignment horizontal="center" vertical="center" wrapText="1"/>
    </xf>
    <xf numFmtId="177" fontId="22" fillId="8" borderId="35" xfId="0" applyNumberFormat="1" applyFont="1" applyFill="1" applyBorder="1" applyAlignment="1">
      <alignment horizontal="center" vertical="center" wrapText="1"/>
    </xf>
    <xf numFmtId="49" fontId="22" fillId="8" borderId="35" xfId="0" applyNumberFormat="1" applyFont="1" applyFill="1" applyBorder="1" applyAlignment="1">
      <alignment horizontal="left" vertical="center" wrapText="1"/>
    </xf>
    <xf numFmtId="3" fontId="22" fillId="8" borderId="35" xfId="0" applyNumberFormat="1" applyFont="1" applyFill="1" applyBorder="1" applyAlignment="1">
      <alignment horizontal="right" vertical="center" wrapText="1"/>
    </xf>
    <xf numFmtId="180" fontId="22" fillId="8" borderId="35" xfId="0" applyNumberFormat="1" applyFont="1" applyFill="1" applyBorder="1" applyAlignment="1">
      <alignment horizontal="right" vertical="center" wrapText="1"/>
    </xf>
    <xf numFmtId="178" fontId="22" fillId="8" borderId="35" xfId="0" applyNumberFormat="1" applyFont="1" applyFill="1" applyBorder="1" applyAlignment="1">
      <alignment horizontal="right" vertical="center" wrapText="1"/>
    </xf>
    <xf numFmtId="49" fontId="22" fillId="8" borderId="35" xfId="0" applyNumberFormat="1" applyFont="1" applyFill="1" applyBorder="1" applyAlignment="1">
      <alignment horizontal="right" vertical="center" wrapText="1"/>
    </xf>
    <xf numFmtId="49" fontId="22" fillId="9" borderId="36" xfId="0" applyNumberFormat="1" applyFont="1" applyFill="1" applyBorder="1" applyAlignment="1">
      <alignment horizontal="center" vertical="center" wrapText="1"/>
    </xf>
    <xf numFmtId="0" fontId="22" fillId="9" borderId="36" xfId="0" applyFont="1" applyFill="1" applyBorder="1" applyAlignment="1">
      <alignment horizontal="center" vertical="center" wrapText="1"/>
    </xf>
    <xf numFmtId="177" fontId="22" fillId="9" borderId="36" xfId="0" applyNumberFormat="1" applyFont="1" applyFill="1" applyBorder="1" applyAlignment="1">
      <alignment horizontal="center" vertical="center" wrapText="1"/>
    </xf>
    <xf numFmtId="49" fontId="22" fillId="9" borderId="36" xfId="0" applyNumberFormat="1" applyFont="1" applyFill="1" applyBorder="1" applyAlignment="1">
      <alignment horizontal="left" vertical="center" wrapText="1"/>
    </xf>
    <xf numFmtId="3" fontId="22" fillId="9" borderId="36" xfId="0" applyNumberFormat="1" applyFont="1" applyFill="1" applyBorder="1" applyAlignment="1">
      <alignment horizontal="right" vertical="center" wrapText="1"/>
    </xf>
    <xf numFmtId="180" fontId="22" fillId="9" borderId="36" xfId="0" applyNumberFormat="1" applyFont="1" applyFill="1" applyBorder="1" applyAlignment="1">
      <alignment horizontal="right" vertical="center" wrapText="1"/>
    </xf>
    <xf numFmtId="178" fontId="22" fillId="9" borderId="36" xfId="0" applyNumberFormat="1" applyFont="1" applyFill="1" applyBorder="1" applyAlignment="1">
      <alignment horizontal="right" vertical="center" wrapText="1"/>
    </xf>
    <xf numFmtId="49" fontId="22" fillId="9" borderId="36" xfId="0" applyNumberFormat="1" applyFont="1" applyFill="1" applyBorder="1" applyAlignment="1">
      <alignment horizontal="right" vertical="center" wrapText="1"/>
    </xf>
    <xf numFmtId="49" fontId="22" fillId="8" borderId="36" xfId="0" applyNumberFormat="1" applyFont="1" applyFill="1" applyBorder="1" applyAlignment="1">
      <alignment horizontal="center" vertical="center" wrapText="1"/>
    </xf>
    <xf numFmtId="0" fontId="22" fillId="8" borderId="36" xfId="0" applyFont="1" applyFill="1" applyBorder="1" applyAlignment="1">
      <alignment horizontal="center" vertical="center" wrapText="1"/>
    </xf>
    <xf numFmtId="177" fontId="22" fillId="8" borderId="36" xfId="0" applyNumberFormat="1" applyFont="1" applyFill="1" applyBorder="1" applyAlignment="1">
      <alignment horizontal="center" vertical="center" wrapText="1"/>
    </xf>
    <xf numFmtId="49" fontId="22" fillId="8" borderId="36" xfId="0" applyNumberFormat="1" applyFont="1" applyFill="1" applyBorder="1" applyAlignment="1">
      <alignment horizontal="left" vertical="center" wrapText="1"/>
    </xf>
    <xf numFmtId="3" fontId="22" fillId="8" borderId="36" xfId="0" applyNumberFormat="1" applyFont="1" applyFill="1" applyBorder="1" applyAlignment="1">
      <alignment horizontal="right" vertical="center" wrapText="1"/>
    </xf>
    <xf numFmtId="180" fontId="22" fillId="8" borderId="36" xfId="0" applyNumberFormat="1" applyFont="1" applyFill="1" applyBorder="1" applyAlignment="1">
      <alignment horizontal="right" vertical="center" wrapText="1"/>
    </xf>
    <xf numFmtId="178" fontId="22" fillId="8" borderId="36" xfId="0" applyNumberFormat="1" applyFont="1" applyFill="1" applyBorder="1" applyAlignment="1">
      <alignment horizontal="right" vertical="center" wrapText="1"/>
    </xf>
    <xf numFmtId="49" fontId="22" fillId="8" borderId="36" xfId="0" applyNumberFormat="1" applyFont="1" applyFill="1" applyBorder="1" applyAlignment="1">
      <alignment horizontal="right" vertical="center" wrapText="1"/>
    </xf>
    <xf numFmtId="0" fontId="15" fillId="5" borderId="2" xfId="4" applyFont="1" applyFill="1" applyBorder="1" applyAlignment="1">
      <alignment horizontal="center" vertical="center" wrapText="1"/>
    </xf>
    <xf numFmtId="0" fontId="15" fillId="5" borderId="8" xfId="4" applyFont="1" applyFill="1" applyBorder="1" applyAlignment="1">
      <alignment horizontal="center" vertical="center" wrapText="1"/>
    </xf>
    <xf numFmtId="0" fontId="16" fillId="2" borderId="8" xfId="0" applyFont="1" applyFill="1" applyBorder="1" applyAlignment="1">
      <alignment horizontal="center" vertical="center"/>
    </xf>
    <xf numFmtId="0" fontId="15" fillId="5" borderId="5" xfId="4" applyFont="1" applyFill="1" applyBorder="1" applyAlignment="1">
      <alignment horizontal="center" vertical="center" wrapText="1"/>
    </xf>
    <xf numFmtId="0" fontId="27" fillId="5" borderId="5" xfId="0" applyFont="1" applyFill="1" applyBorder="1" applyAlignment="1">
      <alignment horizontal="center" vertical="center"/>
    </xf>
    <xf numFmtId="0" fontId="15" fillId="5" borderId="5" xfId="3" applyFont="1" applyFill="1" applyBorder="1" applyAlignment="1">
      <alignment horizontal="center" vertical="center" wrapText="1"/>
    </xf>
    <xf numFmtId="0" fontId="28" fillId="12" borderId="5" xfId="3" applyFont="1" applyFill="1" applyBorder="1" applyAlignment="1">
      <alignment horizontal="center" vertical="center"/>
    </xf>
    <xf numFmtId="0" fontId="18" fillId="12" borderId="5" xfId="6" applyFont="1" applyFill="1" applyBorder="1" applyAlignment="1">
      <alignment horizontal="center" vertical="center"/>
    </xf>
    <xf numFmtId="0" fontId="28" fillId="12" borderId="5" xfId="0" applyFont="1" applyFill="1" applyBorder="1" applyAlignment="1">
      <alignment horizontal="left" vertical="center"/>
    </xf>
    <xf numFmtId="181" fontId="28" fillId="12" borderId="5" xfId="0" applyNumberFormat="1" applyFont="1" applyFill="1" applyBorder="1" applyAlignment="1" applyProtection="1">
      <alignment horizontal="left" vertical="center" wrapText="1"/>
    </xf>
    <xf numFmtId="49" fontId="18" fillId="12" borderId="5" xfId="7" applyNumberFormat="1" applyFont="1" applyFill="1" applyBorder="1" applyAlignment="1">
      <alignment horizontal="center" vertical="center"/>
    </xf>
    <xf numFmtId="181" fontId="28" fillId="12" borderId="5" xfId="3" applyNumberFormat="1" applyFont="1" applyFill="1" applyBorder="1" applyAlignment="1">
      <alignment horizontal="right" vertical="center"/>
    </xf>
    <xf numFmtId="0" fontId="28" fillId="12" borderId="5" xfId="3" applyFont="1" applyFill="1" applyBorder="1" applyAlignment="1">
      <alignment vertical="center"/>
    </xf>
    <xf numFmtId="0" fontId="28" fillId="12" borderId="5" xfId="3" applyFont="1" applyFill="1" applyBorder="1" applyAlignment="1">
      <alignment horizontal="left" vertical="center"/>
    </xf>
    <xf numFmtId="0" fontId="28" fillId="0" borderId="5" xfId="3" applyFont="1" applyFill="1" applyBorder="1" applyAlignment="1">
      <alignment horizontal="center" vertical="center"/>
    </xf>
    <xf numFmtId="0" fontId="28" fillId="0" borderId="5" xfId="5" applyNumberFormat="1" applyFont="1" applyFill="1" applyBorder="1" applyAlignment="1" applyProtection="1">
      <alignment horizontal="center" vertical="center"/>
      <protection locked="0"/>
    </xf>
    <xf numFmtId="0" fontId="28" fillId="0" borderId="5" xfId="1" applyFont="1" applyBorder="1" applyAlignment="1">
      <alignment vertical="center"/>
    </xf>
    <xf numFmtId="0" fontId="28" fillId="0" borderId="5" xfId="1" applyFont="1" applyBorder="1" applyAlignment="1">
      <alignment horizontal="center" vertical="center"/>
    </xf>
    <xf numFmtId="181" fontId="28" fillId="0" borderId="5" xfId="3" applyNumberFormat="1" applyFont="1" applyFill="1" applyBorder="1" applyAlignment="1">
      <alignment horizontal="right" vertical="center"/>
    </xf>
    <xf numFmtId="0" fontId="28" fillId="0" borderId="5" xfId="5" applyFont="1" applyBorder="1" applyAlignment="1">
      <alignment vertical="center"/>
    </xf>
    <xf numFmtId="0" fontId="28" fillId="0" borderId="37" xfId="5" applyFont="1" applyBorder="1" applyAlignment="1">
      <alignment vertical="center"/>
    </xf>
    <xf numFmtId="0" fontId="28" fillId="0" borderId="5" xfId="5" applyFont="1" applyBorder="1" applyAlignment="1">
      <alignment horizontal="left" vertical="center"/>
    </xf>
    <xf numFmtId="0" fontId="28" fillId="0" borderId="5" xfId="11" applyFont="1" applyFill="1" applyBorder="1" applyAlignment="1">
      <alignment horizontal="right"/>
    </xf>
    <xf numFmtId="0" fontId="0" fillId="0" borderId="5" xfId="0" applyFill="1" applyBorder="1" applyAlignment="1">
      <alignment horizontal="left" vertical="center"/>
    </xf>
    <xf numFmtId="0" fontId="4" fillId="2" borderId="2" xfId="1" applyFont="1" applyFill="1" applyBorder="1" applyAlignment="1">
      <alignment vertical="center"/>
    </xf>
    <xf numFmtId="0" fontId="4" fillId="2" borderId="3" xfId="1" applyFont="1" applyFill="1" applyBorder="1" applyAlignment="1">
      <alignment vertical="center"/>
    </xf>
    <xf numFmtId="0" fontId="4" fillId="2" borderId="5" xfId="1" applyFont="1" applyFill="1" applyBorder="1" applyAlignment="1">
      <alignment vertical="center"/>
    </xf>
    <xf numFmtId="0" fontId="4" fillId="2" borderId="6" xfId="1" applyFont="1" applyFill="1" applyBorder="1" applyAlignment="1">
      <alignment vertical="center"/>
    </xf>
    <xf numFmtId="0" fontId="4" fillId="2" borderId="8" xfId="1" applyFont="1" applyFill="1" applyBorder="1" applyAlignment="1">
      <alignment vertical="center"/>
    </xf>
    <xf numFmtId="0" fontId="4" fillId="2" borderId="9" xfId="1" applyFont="1" applyFill="1" applyBorder="1" applyAlignment="1">
      <alignment vertical="center"/>
    </xf>
    <xf numFmtId="0" fontId="12" fillId="0" borderId="0" xfId="1" applyFont="1" applyBorder="1" applyAlignment="1">
      <alignment horizontal="center" vertical="center"/>
    </xf>
    <xf numFmtId="0" fontId="21" fillId="7" borderId="32" xfId="0" applyFont="1" applyFill="1" applyBorder="1" applyAlignment="1">
      <alignment horizontal="center" vertical="center"/>
    </xf>
    <xf numFmtId="0" fontId="21" fillId="7" borderId="33" xfId="0" applyFont="1" applyFill="1" applyBorder="1" applyAlignment="1">
      <alignment horizontal="center" vertical="center"/>
    </xf>
    <xf numFmtId="0" fontId="21" fillId="7" borderId="34" xfId="0" applyFont="1" applyFill="1" applyBorder="1" applyAlignment="1">
      <alignment horizontal="center" vertical="center"/>
    </xf>
    <xf numFmtId="0" fontId="17" fillId="4" borderId="11" xfId="0" applyFont="1" applyFill="1" applyBorder="1" applyAlignment="1">
      <alignment horizontal="center" vertical="center"/>
    </xf>
    <xf numFmtId="0" fontId="17" fillId="4" borderId="12" xfId="0" applyFont="1" applyFill="1" applyBorder="1" applyAlignment="1">
      <alignment horizontal="center" vertical="center"/>
    </xf>
    <xf numFmtId="0" fontId="17" fillId="4" borderId="29" xfId="0" applyFont="1" applyFill="1" applyBorder="1" applyAlignment="1">
      <alignment horizontal="center" vertical="center"/>
    </xf>
    <xf numFmtId="0" fontId="17" fillId="4" borderId="13" xfId="0" applyFont="1" applyFill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/>
    </xf>
    <xf numFmtId="0" fontId="17" fillId="4" borderId="14" xfId="0" applyFont="1" applyFill="1" applyBorder="1" applyAlignment="1">
      <alignment horizontal="center" vertical="center"/>
    </xf>
    <xf numFmtId="0" fontId="17" fillId="4" borderId="15" xfId="0" applyFont="1" applyFill="1" applyBorder="1" applyAlignment="1">
      <alignment horizontal="center" vertical="center"/>
    </xf>
    <xf numFmtId="0" fontId="17" fillId="4" borderId="30" xfId="0" applyFont="1" applyFill="1" applyBorder="1" applyAlignment="1">
      <alignment horizontal="center" vertical="center"/>
    </xf>
    <xf numFmtId="179" fontId="16" fillId="2" borderId="28" xfId="0" applyNumberFormat="1" applyFont="1" applyFill="1" applyBorder="1" applyAlignment="1">
      <alignment horizontal="center" vertical="center"/>
    </xf>
    <xf numFmtId="179" fontId="16" fillId="2" borderId="31" xfId="0" applyNumberFormat="1" applyFont="1" applyFill="1" applyBorder="1" applyAlignment="1">
      <alignment horizontal="center" vertical="center"/>
    </xf>
    <xf numFmtId="0" fontId="15" fillId="5" borderId="18" xfId="4" applyFont="1" applyFill="1" applyBorder="1" applyAlignment="1">
      <alignment horizontal="center" vertical="center" wrapText="1"/>
    </xf>
    <xf numFmtId="0" fontId="15" fillId="5" borderId="20" xfId="4" applyFont="1" applyFill="1" applyBorder="1" applyAlignment="1">
      <alignment horizontal="center" vertical="center" wrapText="1"/>
    </xf>
    <xf numFmtId="0" fontId="16" fillId="2" borderId="21" xfId="0" applyFont="1" applyFill="1" applyBorder="1" applyAlignment="1">
      <alignment horizontal="left" vertical="center"/>
    </xf>
    <xf numFmtId="0" fontId="16" fillId="2" borderId="19" xfId="0" applyFont="1" applyFill="1" applyBorder="1" applyAlignment="1">
      <alignment horizontal="left" vertical="center"/>
    </xf>
    <xf numFmtId="0" fontId="16" fillId="2" borderId="22" xfId="0" applyFont="1" applyFill="1" applyBorder="1" applyAlignment="1">
      <alignment horizontal="left" vertical="center"/>
    </xf>
    <xf numFmtId="0" fontId="15" fillId="5" borderId="26" xfId="4" applyFont="1" applyFill="1" applyBorder="1" applyAlignment="1">
      <alignment horizontal="center" vertical="center" wrapText="1"/>
    </xf>
    <xf numFmtId="0" fontId="15" fillId="5" borderId="27" xfId="4" applyFont="1" applyFill="1" applyBorder="1" applyAlignment="1">
      <alignment horizontal="center" vertical="center" wrapText="1"/>
    </xf>
    <xf numFmtId="0" fontId="16" fillId="2" borderId="23" xfId="0" applyFont="1" applyFill="1" applyBorder="1" applyAlignment="1">
      <alignment horizontal="left" vertical="center"/>
    </xf>
    <xf numFmtId="0" fontId="16" fillId="2" borderId="24" xfId="0" applyFont="1" applyFill="1" applyBorder="1" applyAlignment="1">
      <alignment horizontal="left" vertical="center"/>
    </xf>
    <xf numFmtId="0" fontId="16" fillId="2" borderId="25" xfId="0" applyFont="1" applyFill="1" applyBorder="1" applyAlignment="1">
      <alignment horizontal="left" vertical="center"/>
    </xf>
    <xf numFmtId="0" fontId="16" fillId="2" borderId="2" xfId="0" applyFont="1" applyFill="1" applyBorder="1" applyAlignment="1">
      <alignment horizontal="center" vertical="center"/>
    </xf>
    <xf numFmtId="0" fontId="15" fillId="5" borderId="2" xfId="4" applyFont="1" applyFill="1" applyBorder="1" applyAlignment="1">
      <alignment horizontal="center" vertical="center" wrapText="1"/>
    </xf>
    <xf numFmtId="179" fontId="16" fillId="2" borderId="2" xfId="0" applyNumberFormat="1" applyFont="1" applyFill="1" applyBorder="1" applyAlignment="1">
      <alignment horizontal="center" vertical="center"/>
    </xf>
    <xf numFmtId="179" fontId="16" fillId="2" borderId="3" xfId="0" applyNumberFormat="1" applyFont="1" applyFill="1" applyBorder="1" applyAlignment="1">
      <alignment horizontal="center" vertical="center"/>
    </xf>
    <xf numFmtId="179" fontId="18" fillId="2" borderId="23" xfId="0" applyNumberFormat="1" applyFont="1" applyFill="1" applyBorder="1" applyAlignment="1">
      <alignment horizontal="center" vertical="center"/>
    </xf>
    <xf numFmtId="0" fontId="18" fillId="2" borderId="27" xfId="0" applyFont="1" applyFill="1" applyBorder="1" applyAlignment="1">
      <alignment horizontal="center" vertical="center"/>
    </xf>
    <xf numFmtId="0" fontId="15" fillId="5" borderId="23" xfId="4" applyFont="1" applyFill="1" applyBorder="1" applyAlignment="1">
      <alignment horizontal="center" vertical="center" wrapText="1"/>
    </xf>
    <xf numFmtId="0" fontId="15" fillId="5" borderId="24" xfId="4" applyFont="1" applyFill="1" applyBorder="1" applyAlignment="1">
      <alignment horizontal="center" vertical="center" wrapText="1"/>
    </xf>
    <xf numFmtId="179" fontId="16" fillId="2" borderId="23" xfId="0" applyNumberFormat="1" applyFont="1" applyFill="1" applyBorder="1" applyAlignment="1">
      <alignment horizontal="left" vertical="center"/>
    </xf>
    <xf numFmtId="179" fontId="16" fillId="2" borderId="25" xfId="0" applyNumberFormat="1" applyFont="1" applyFill="1" applyBorder="1" applyAlignment="1">
      <alignment horizontal="left" vertical="center"/>
    </xf>
    <xf numFmtId="0" fontId="16" fillId="2" borderId="21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/>
    </xf>
    <xf numFmtId="0" fontId="15" fillId="5" borderId="21" xfId="4" applyFont="1" applyFill="1" applyBorder="1" applyAlignment="1">
      <alignment horizontal="center" vertical="center" wrapText="1"/>
    </xf>
    <xf numFmtId="0" fontId="15" fillId="5" borderId="19" xfId="4" applyFont="1" applyFill="1" applyBorder="1" applyAlignment="1">
      <alignment horizontal="center" vertical="center" wrapText="1"/>
    </xf>
    <xf numFmtId="179" fontId="16" fillId="2" borderId="21" xfId="0" applyNumberFormat="1" applyFont="1" applyFill="1" applyBorder="1" applyAlignment="1">
      <alignment horizontal="center" vertical="center"/>
    </xf>
    <xf numFmtId="179" fontId="16" fillId="2" borderId="22" xfId="0" applyNumberFormat="1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 wrapText="1"/>
    </xf>
    <xf numFmtId="0" fontId="15" fillId="5" borderId="7" xfId="4" applyFont="1" applyFill="1" applyBorder="1" applyAlignment="1">
      <alignment horizontal="center" vertical="center" wrapText="1"/>
    </xf>
    <xf numFmtId="0" fontId="15" fillId="5" borderId="8" xfId="4" applyFont="1" applyFill="1" applyBorder="1" applyAlignment="1">
      <alignment horizontal="center" vertical="center" wrapText="1"/>
    </xf>
    <xf numFmtId="179" fontId="16" fillId="2" borderId="8" xfId="0" applyNumberFormat="1" applyFont="1" applyFill="1" applyBorder="1" applyAlignment="1">
      <alignment horizontal="left" vertical="center"/>
    </xf>
    <xf numFmtId="179" fontId="16" fillId="2" borderId="9" xfId="0" applyNumberFormat="1" applyFont="1" applyFill="1" applyBorder="1" applyAlignment="1">
      <alignment horizontal="left" vertical="center"/>
    </xf>
    <xf numFmtId="0" fontId="16" fillId="2" borderId="28" xfId="0" applyFont="1" applyFill="1" applyBorder="1" applyAlignment="1">
      <alignment horizontal="center" vertical="center"/>
    </xf>
    <xf numFmtId="0" fontId="16" fillId="2" borderId="31" xfId="0" applyFont="1" applyFill="1" applyBorder="1" applyAlignment="1">
      <alignment horizontal="center" vertical="center"/>
    </xf>
    <xf numFmtId="0" fontId="16" fillId="2" borderId="22" xfId="0" applyFont="1" applyFill="1" applyBorder="1" applyAlignment="1">
      <alignment horizontal="center" vertical="center"/>
    </xf>
    <xf numFmtId="0" fontId="18" fillId="2" borderId="38" xfId="0" applyFont="1" applyFill="1" applyBorder="1" applyAlignment="1">
      <alignment horizontal="left" vertical="center"/>
    </xf>
    <xf numFmtId="0" fontId="18" fillId="2" borderId="0" xfId="0" applyFont="1" applyFill="1" applyBorder="1" applyAlignment="1">
      <alignment horizontal="left" vertical="center"/>
    </xf>
    <xf numFmtId="0" fontId="18" fillId="2" borderId="17" xfId="0" applyFont="1" applyFill="1" applyBorder="1" applyAlignment="1">
      <alignment horizontal="left" vertical="center"/>
    </xf>
    <xf numFmtId="0" fontId="18" fillId="2" borderId="39" xfId="0" applyFont="1" applyFill="1" applyBorder="1" applyAlignment="1">
      <alignment horizontal="left" vertical="center"/>
    </xf>
    <xf numFmtId="0" fontId="18" fillId="2" borderId="40" xfId="0" applyFont="1" applyFill="1" applyBorder="1" applyAlignment="1">
      <alignment horizontal="left" vertical="center"/>
    </xf>
    <xf numFmtId="0" fontId="18" fillId="2" borderId="41" xfId="0" applyFont="1" applyFill="1" applyBorder="1" applyAlignment="1">
      <alignment horizontal="left" vertical="center"/>
    </xf>
    <xf numFmtId="0" fontId="27" fillId="6" borderId="32" xfId="0" applyFont="1" applyFill="1" applyBorder="1" applyAlignment="1">
      <alignment horizontal="left" vertical="center"/>
    </xf>
    <xf numFmtId="0" fontId="27" fillId="6" borderId="33" xfId="0" applyFont="1" applyFill="1" applyBorder="1" applyAlignment="1">
      <alignment horizontal="left" vertical="center"/>
    </xf>
    <xf numFmtId="0" fontId="27" fillId="6" borderId="34" xfId="0" applyFont="1" applyFill="1" applyBorder="1" applyAlignment="1">
      <alignment horizontal="left" vertical="center"/>
    </xf>
    <xf numFmtId="0" fontId="16" fillId="2" borderId="23" xfId="0" applyFont="1" applyFill="1" applyBorder="1" applyAlignment="1">
      <alignment horizontal="center" vertical="center"/>
    </xf>
    <xf numFmtId="0" fontId="16" fillId="2" borderId="27" xfId="0" applyFont="1" applyFill="1" applyBorder="1" applyAlignment="1">
      <alignment horizontal="center" vertical="center"/>
    </xf>
    <xf numFmtId="0" fontId="26" fillId="4" borderId="11" xfId="10" applyFont="1" applyFill="1" applyBorder="1" applyAlignment="1">
      <alignment horizontal="center" vertical="center"/>
    </xf>
    <xf numFmtId="0" fontId="26" fillId="4" borderId="12" xfId="10" applyFont="1" applyFill="1" applyBorder="1" applyAlignment="1">
      <alignment horizontal="center" vertical="center"/>
    </xf>
    <xf numFmtId="0" fontId="26" fillId="4" borderId="29" xfId="10" applyFont="1" applyFill="1" applyBorder="1" applyAlignment="1">
      <alignment horizontal="center" vertical="center"/>
    </xf>
    <xf numFmtId="0" fontId="26" fillId="4" borderId="13" xfId="10" applyFont="1" applyFill="1" applyBorder="1" applyAlignment="1">
      <alignment horizontal="center" vertical="center"/>
    </xf>
    <xf numFmtId="0" fontId="26" fillId="4" borderId="0" xfId="10" applyFont="1" applyFill="1" applyBorder="1" applyAlignment="1">
      <alignment horizontal="center" vertical="center"/>
    </xf>
    <xf numFmtId="0" fontId="26" fillId="4" borderId="17" xfId="10" applyFont="1" applyFill="1" applyBorder="1" applyAlignment="1">
      <alignment horizontal="center" vertical="center"/>
    </xf>
    <xf numFmtId="0" fontId="26" fillId="4" borderId="14" xfId="10" applyFont="1" applyFill="1" applyBorder="1" applyAlignment="1">
      <alignment horizontal="center" vertical="center"/>
    </xf>
    <xf numFmtId="0" fontId="26" fillId="4" borderId="15" xfId="10" applyFont="1" applyFill="1" applyBorder="1" applyAlignment="1">
      <alignment horizontal="center" vertical="center"/>
    </xf>
    <xf numFmtId="0" fontId="26" fillId="4" borderId="30" xfId="10" applyFont="1" applyFill="1" applyBorder="1" applyAlignment="1">
      <alignment horizontal="center" vertical="center"/>
    </xf>
    <xf numFmtId="49" fontId="22" fillId="12" borderId="36" xfId="0" applyNumberFormat="1" applyFont="1" applyFill="1" applyBorder="1" applyAlignment="1">
      <alignment horizontal="center" vertical="center" wrapText="1"/>
    </xf>
    <xf numFmtId="0" fontId="22" fillId="12" borderId="36" xfId="0" applyFont="1" applyFill="1" applyBorder="1" applyAlignment="1">
      <alignment horizontal="center" vertical="center" wrapText="1"/>
    </xf>
    <xf numFmtId="177" fontId="22" fillId="12" borderId="36" xfId="0" applyNumberFormat="1" applyFont="1" applyFill="1" applyBorder="1" applyAlignment="1">
      <alignment horizontal="center" vertical="center" wrapText="1"/>
    </xf>
    <xf numFmtId="49" fontId="22" fillId="12" borderId="36" xfId="0" applyNumberFormat="1" applyFont="1" applyFill="1" applyBorder="1" applyAlignment="1">
      <alignment horizontal="left" vertical="center" wrapText="1"/>
    </xf>
    <xf numFmtId="3" fontId="22" fillId="12" borderId="36" xfId="0" applyNumberFormat="1" applyFont="1" applyFill="1" applyBorder="1" applyAlignment="1">
      <alignment horizontal="right" vertical="center" wrapText="1"/>
    </xf>
    <xf numFmtId="180" fontId="22" fillId="12" borderId="36" xfId="0" applyNumberFormat="1" applyFont="1" applyFill="1" applyBorder="1" applyAlignment="1">
      <alignment horizontal="right" vertical="center" wrapText="1"/>
    </xf>
    <xf numFmtId="178" fontId="22" fillId="12" borderId="36" xfId="0" applyNumberFormat="1" applyFont="1" applyFill="1" applyBorder="1" applyAlignment="1">
      <alignment horizontal="right" vertical="center" wrapText="1"/>
    </xf>
    <xf numFmtId="49" fontId="22" fillId="12" borderId="36" xfId="0" applyNumberFormat="1" applyFont="1" applyFill="1" applyBorder="1" applyAlignment="1">
      <alignment horizontal="right" vertical="center" wrapText="1"/>
    </xf>
  </cellXfs>
  <cellStyles count="12">
    <cellStyle name="표준" xfId="0" builtinId="0"/>
    <cellStyle name="표준 18" xfId="6"/>
    <cellStyle name="표준 2" xfId="1"/>
    <cellStyle name="표준 2 2" xfId="2"/>
    <cellStyle name="표준 20" xfId="9"/>
    <cellStyle name="표준 26" xfId="8"/>
    <cellStyle name="표준 3" xfId="3"/>
    <cellStyle name="표준 3 2" xfId="5"/>
    <cellStyle name="표준 32" xfId="7"/>
    <cellStyle name="표준_MES제강 IF(040312-V1.13)" xfId="4"/>
    <cellStyle name="표준_수신_철도PC05_LADLE차입인출Layout_030221제강_전문항목일람_InsertTbl 2" xfId="11"/>
    <cellStyle name="하이퍼링크" xfId="10" builtinId="8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7</xdr:row>
      <xdr:rowOff>0</xdr:rowOff>
    </xdr:from>
    <xdr:to>
      <xdr:col>11</xdr:col>
      <xdr:colOff>762000</xdr:colOff>
      <xdr:row>8</xdr:row>
      <xdr:rowOff>209550</xdr:rowOff>
    </xdr:to>
    <xdr:grpSp>
      <xdr:nvGrpSpPr>
        <xdr:cNvPr id="2" name="그룹 2"/>
        <xdr:cNvGrpSpPr>
          <a:grpSpLocks/>
        </xdr:cNvGrpSpPr>
      </xdr:nvGrpSpPr>
      <xdr:grpSpPr bwMode="auto">
        <a:xfrm>
          <a:off x="5210175" y="2486025"/>
          <a:ext cx="4352925" cy="609600"/>
          <a:chOff x="5550354" y="2445204"/>
          <a:chExt cx="3985532" cy="602796"/>
        </a:xfrm>
      </xdr:grpSpPr>
      <xdr:sp macro="" textlink="">
        <xdr:nvSpPr>
          <xdr:cNvPr id="3" name="Rectangle 3" descr="좁은 체크 보드"/>
          <xdr:cNvSpPr>
            <a:spLocks noChangeArrowheads="1"/>
          </xdr:cNvSpPr>
        </xdr:nvSpPr>
        <xdr:spPr bwMode="auto">
          <a:xfrm>
            <a:off x="6718978" y="2746602"/>
            <a:ext cx="2816908" cy="30139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ctr" anchorCtr="0" upright="1"/>
          <a:lstStyle/>
          <a:p>
            <a:pPr algn="l" rtl="0">
              <a:defRPr sz="1000"/>
            </a:pPr>
            <a:r>
              <a:rPr lang="ko-KR" altLang="en-US" sz="14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상세설계 및 개발</a:t>
            </a:r>
          </a:p>
        </xdr:txBody>
      </xdr:sp>
      <xdr:sp macro="" textlink="">
        <xdr:nvSpPr>
          <xdr:cNvPr id="4" name="Rectangle 4" descr="좁은 체크 보드"/>
          <xdr:cNvSpPr>
            <a:spLocks noChangeArrowheads="1"/>
          </xdr:cNvSpPr>
        </xdr:nvSpPr>
        <xdr:spPr bwMode="auto">
          <a:xfrm>
            <a:off x="5550354" y="2746602"/>
            <a:ext cx="1168624" cy="30139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ctr" anchorCtr="0" upright="1"/>
          <a:lstStyle/>
          <a:p>
            <a:pPr algn="l" rtl="1">
              <a:defRPr sz="1000"/>
            </a:pPr>
            <a:r>
              <a:rPr lang="ko-KR" altLang="en-US" sz="1400" b="0" i="0" strike="noStrike">
                <a:solidFill>
                  <a:srgbClr val="000000"/>
                </a:solidFill>
                <a:latin typeface="+mn-ea"/>
                <a:ea typeface="+mn-ea"/>
              </a:rPr>
              <a:t>단계</a:t>
            </a:r>
          </a:p>
        </xdr:txBody>
      </xdr:sp>
      <xdr:sp macro="" textlink="">
        <xdr:nvSpPr>
          <xdr:cNvPr id="5" name="Rectangle 5" descr="좁은 체크 보드"/>
          <xdr:cNvSpPr>
            <a:spLocks noChangeArrowheads="1"/>
          </xdr:cNvSpPr>
        </xdr:nvSpPr>
        <xdr:spPr bwMode="auto">
          <a:xfrm>
            <a:off x="6718978" y="2445204"/>
            <a:ext cx="2816908" cy="30139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ctr" anchorCtr="0" upright="1"/>
          <a:lstStyle/>
          <a:p>
            <a:pPr algn="l" rtl="1">
              <a:defRPr sz="1000"/>
            </a:pPr>
            <a:r>
              <a:rPr lang="en-US" altLang="ko-KR" sz="1400" b="0" i="0" strike="noStrike">
                <a:solidFill>
                  <a:srgbClr val="000000"/>
                </a:solidFill>
                <a:latin typeface="+mn-ea"/>
                <a:ea typeface="+mn-ea"/>
                <a:cs typeface="Times New Roman"/>
              </a:rPr>
              <a:t> </a:t>
            </a:r>
            <a:r>
              <a:rPr lang="ko-KR" altLang="en-US" sz="1400" b="0" i="0" strike="noStrike">
                <a:solidFill>
                  <a:srgbClr val="000000"/>
                </a:solidFill>
                <a:latin typeface="+mn-ea"/>
                <a:ea typeface="+mn-ea"/>
                <a:cs typeface="Times New Roman"/>
              </a:rPr>
              <a:t>포스코</a:t>
            </a:r>
            <a:r>
              <a:rPr lang="en-US" altLang="ko-KR" sz="1400" b="0" i="0" strike="noStrike">
                <a:solidFill>
                  <a:srgbClr val="000000"/>
                </a:solidFill>
                <a:latin typeface="+mn-ea"/>
                <a:ea typeface="+mn-ea"/>
                <a:cs typeface="Times New Roman"/>
              </a:rPr>
              <a:t>ESM MES</a:t>
            </a:r>
            <a:r>
              <a:rPr lang="ko-KR" altLang="en-US" sz="1400" b="0" i="0" strike="noStrike">
                <a:solidFill>
                  <a:srgbClr val="000000"/>
                </a:solidFill>
                <a:latin typeface="+mn-ea"/>
                <a:ea typeface="+mn-ea"/>
              </a:rPr>
              <a:t>구축</a:t>
            </a:r>
          </a:p>
        </xdr:txBody>
      </xdr:sp>
      <xdr:sp macro="" textlink="">
        <xdr:nvSpPr>
          <xdr:cNvPr id="6" name="Rectangle 6" descr="좁은 체크 보드"/>
          <xdr:cNvSpPr>
            <a:spLocks noChangeArrowheads="1"/>
          </xdr:cNvSpPr>
        </xdr:nvSpPr>
        <xdr:spPr bwMode="auto">
          <a:xfrm>
            <a:off x="5550354" y="2445204"/>
            <a:ext cx="1168624" cy="30139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ctr" anchorCtr="0" upright="1"/>
          <a:lstStyle/>
          <a:p>
            <a:pPr algn="l" rtl="1">
              <a:defRPr sz="1000"/>
            </a:pPr>
            <a:r>
              <a:rPr lang="ko-KR" altLang="en-US" sz="1400" b="0" i="0" strike="noStrike">
                <a:solidFill>
                  <a:srgbClr val="000000"/>
                </a:solidFill>
                <a:latin typeface="+mn-ea"/>
                <a:ea typeface="+mn-ea"/>
              </a:rPr>
              <a:t>프로젝트명</a:t>
            </a:r>
          </a:p>
        </xdr:txBody>
      </xdr:sp>
      <xdr:sp macro="" textlink="">
        <xdr:nvSpPr>
          <xdr:cNvPr id="7" name="Line 7"/>
          <xdr:cNvSpPr>
            <a:spLocks noChangeShapeType="1"/>
          </xdr:cNvSpPr>
        </xdr:nvSpPr>
        <xdr:spPr bwMode="auto">
          <a:xfrm>
            <a:off x="5550354" y="2746602"/>
            <a:ext cx="3985532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" name="Line 8"/>
          <xdr:cNvSpPr>
            <a:spLocks noChangeShapeType="1"/>
          </xdr:cNvSpPr>
        </xdr:nvSpPr>
        <xdr:spPr bwMode="auto">
          <a:xfrm>
            <a:off x="5550354" y="3048000"/>
            <a:ext cx="3985532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" name="Line 9"/>
          <xdr:cNvSpPr>
            <a:spLocks noChangeShapeType="1"/>
          </xdr:cNvSpPr>
        </xdr:nvSpPr>
        <xdr:spPr bwMode="auto">
          <a:xfrm>
            <a:off x="5550354" y="2445204"/>
            <a:ext cx="0" cy="602796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" name="Line 10"/>
          <xdr:cNvSpPr>
            <a:spLocks noChangeShapeType="1"/>
          </xdr:cNvSpPr>
        </xdr:nvSpPr>
        <xdr:spPr bwMode="auto">
          <a:xfrm>
            <a:off x="6722062" y="2445204"/>
            <a:ext cx="0" cy="60279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1" name="Line 11"/>
          <xdr:cNvSpPr>
            <a:spLocks noChangeShapeType="1"/>
          </xdr:cNvSpPr>
        </xdr:nvSpPr>
        <xdr:spPr bwMode="auto">
          <a:xfrm>
            <a:off x="9535886" y="2445204"/>
            <a:ext cx="0" cy="602796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" name="Line 12"/>
          <xdr:cNvSpPr>
            <a:spLocks noChangeShapeType="1"/>
          </xdr:cNvSpPr>
        </xdr:nvSpPr>
        <xdr:spPr bwMode="auto">
          <a:xfrm>
            <a:off x="5550354" y="2445204"/>
            <a:ext cx="3985532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 editAs="oneCell">
    <xdr:from>
      <xdr:col>9</xdr:col>
      <xdr:colOff>180975</xdr:colOff>
      <xdr:row>3</xdr:row>
      <xdr:rowOff>57150</xdr:rowOff>
    </xdr:from>
    <xdr:to>
      <xdr:col>11</xdr:col>
      <xdr:colOff>285750</xdr:colOff>
      <xdr:row>5</xdr:row>
      <xdr:rowOff>9525</xdr:rowOff>
    </xdr:to>
    <xdr:pic>
      <xdr:nvPicPr>
        <xdr:cNvPr id="1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81875" y="800100"/>
          <a:ext cx="1704975" cy="7524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65</xdr:row>
      <xdr:rowOff>0</xdr:rowOff>
    </xdr:from>
    <xdr:to>
      <xdr:col>11</xdr:col>
      <xdr:colOff>5362572</xdr:colOff>
      <xdr:row>101</xdr:row>
      <xdr:rowOff>9524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3677900"/>
          <a:ext cx="13944597" cy="75533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5"/>
  <sheetViews>
    <sheetView view="pageBreakPreview" topLeftCell="A4" zoomScaleSheetLayoutView="100" workbookViewId="0">
      <selection activeCell="M12" sqref="M12"/>
    </sheetView>
  </sheetViews>
  <sheetFormatPr defaultColWidth="9" defaultRowHeight="16.5"/>
  <cols>
    <col min="1" max="12" width="10.5" style="9" customWidth="1"/>
    <col min="13" max="16384" width="9" style="9"/>
  </cols>
  <sheetData>
    <row r="1" spans="1:12" s="3" customFormat="1" ht="20.100000000000001" customHeight="1">
      <c r="A1" s="1"/>
      <c r="B1" s="2"/>
      <c r="J1" s="4" t="s">
        <v>0</v>
      </c>
      <c r="K1" s="303" t="s">
        <v>1</v>
      </c>
      <c r="L1" s="304"/>
    </row>
    <row r="2" spans="1:12" s="3" customFormat="1" ht="20.100000000000001" customHeight="1">
      <c r="A2" s="1"/>
      <c r="B2" s="2"/>
      <c r="J2" s="5" t="s">
        <v>2</v>
      </c>
      <c r="K2" s="305" t="s">
        <v>3</v>
      </c>
      <c r="L2" s="306"/>
    </row>
    <row r="3" spans="1:12" s="3" customFormat="1" ht="20.100000000000001" customHeight="1" thickBot="1">
      <c r="B3" s="2"/>
      <c r="J3" s="6" t="s">
        <v>4</v>
      </c>
      <c r="K3" s="307" t="s">
        <v>7</v>
      </c>
      <c r="L3" s="308"/>
    </row>
    <row r="4" spans="1:12" ht="31.5">
      <c r="A4" s="7"/>
      <c r="B4" s="8"/>
      <c r="L4" s="10"/>
    </row>
    <row r="5" spans="1:12" ht="31.5">
      <c r="A5" s="7"/>
      <c r="B5" s="8"/>
      <c r="L5" s="10"/>
    </row>
    <row r="6" spans="1:12" ht="42" thickBot="1">
      <c r="A6" s="11"/>
      <c r="B6" s="12"/>
      <c r="C6" s="11"/>
      <c r="D6" s="11"/>
      <c r="E6" s="11"/>
      <c r="F6" s="11"/>
      <c r="G6" s="11"/>
      <c r="H6" s="11"/>
      <c r="I6" s="11"/>
      <c r="J6" s="11"/>
      <c r="K6" s="11"/>
      <c r="L6" s="13" t="s">
        <v>5</v>
      </c>
    </row>
    <row r="7" spans="1:12" ht="32.25" thickTop="1">
      <c r="A7" s="7"/>
      <c r="B7" s="8"/>
      <c r="L7" s="10"/>
    </row>
    <row r="8" spans="1:12" ht="31.5">
      <c r="B8" s="8"/>
      <c r="L8" s="7"/>
    </row>
    <row r="9" spans="1:12" ht="31.5">
      <c r="B9" s="8"/>
      <c r="L9" s="7"/>
    </row>
    <row r="10" spans="1:12" ht="17.25">
      <c r="B10" s="8"/>
      <c r="L10" s="14"/>
    </row>
    <row r="11" spans="1:12" ht="17.25">
      <c r="A11" s="14"/>
      <c r="B11" s="8"/>
    </row>
    <row r="12" spans="1:12" ht="23.25" customHeight="1">
      <c r="A12" s="14"/>
      <c r="B12" s="8"/>
      <c r="H12" s="15"/>
      <c r="I12" s="16"/>
    </row>
    <row r="13" spans="1:12" ht="23.25" customHeight="1">
      <c r="A13" s="14"/>
      <c r="B13" s="8"/>
      <c r="H13" s="15"/>
      <c r="I13" s="16"/>
    </row>
    <row r="14" spans="1:12" ht="19.5">
      <c r="B14" s="17"/>
      <c r="I14" s="18"/>
      <c r="L14" s="18"/>
    </row>
    <row r="15" spans="1:12" ht="19.5">
      <c r="B15" s="17"/>
      <c r="I15" s="18"/>
      <c r="L15" s="18"/>
    </row>
    <row r="16" spans="1:12" ht="41.25">
      <c r="B16" s="17"/>
      <c r="E16" s="18"/>
      <c r="H16" s="19"/>
      <c r="K16" s="20"/>
      <c r="L16" s="21" t="s">
        <v>6</v>
      </c>
    </row>
    <row r="17" spans="2:12" ht="19.5">
      <c r="B17" s="17"/>
      <c r="I17" s="18"/>
      <c r="L17" s="18"/>
    </row>
    <row r="18" spans="2:12" ht="19.5">
      <c r="B18" s="17"/>
      <c r="E18" s="18"/>
      <c r="H18" s="18"/>
    </row>
    <row r="22" spans="2:12" ht="15" customHeight="1"/>
    <row r="23" spans="2:12" ht="20.25" customHeight="1"/>
    <row r="24" spans="2:12" ht="12.75" customHeight="1"/>
    <row r="25" spans="2:12">
      <c r="H25" s="22"/>
    </row>
  </sheetData>
  <mergeCells count="3">
    <mergeCell ref="K1:L1"/>
    <mergeCell ref="K2:L2"/>
    <mergeCell ref="K3:L3"/>
  </mergeCells>
  <phoneticPr fontId="3" type="noConversion"/>
  <pageMargins left="0.74803149606299213" right="0.74803149606299213" top="0.98425196850393704" bottom="0.98425196850393704" header="0.51181102362204722" footer="0.51181102362204722"/>
  <pageSetup paperSize="9" scale="78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U40"/>
  <sheetViews>
    <sheetView zoomScaleNormal="100" workbookViewId="0">
      <selection activeCell="G40" sqref="G40"/>
    </sheetView>
  </sheetViews>
  <sheetFormatPr defaultColWidth="9" defaultRowHeight="13.5"/>
  <cols>
    <col min="1" max="1" width="3.75" style="31" customWidth="1"/>
    <col min="2" max="2" width="20.5" style="31" bestFit="1" customWidth="1"/>
    <col min="3" max="3" width="2.75" style="31" bestFit="1" customWidth="1"/>
    <col min="4" max="5" width="9.75" style="31" bestFit="1" customWidth="1"/>
    <col min="6" max="6" width="11.75" style="31" bestFit="1" customWidth="1"/>
    <col min="7" max="7" width="21.25" style="31" bestFit="1" customWidth="1"/>
    <col min="8" max="8" width="15.25" style="31" bestFit="1" customWidth="1"/>
    <col min="9" max="9" width="8.5" style="31" bestFit="1" customWidth="1"/>
    <col min="10" max="10" width="8.5" style="48" bestFit="1" customWidth="1"/>
    <col min="11" max="11" width="10.25" style="48" bestFit="1" customWidth="1"/>
    <col min="12" max="12" width="11.25" style="48" bestFit="1" customWidth="1"/>
    <col min="13" max="14" width="8.5" style="48" bestFit="1" customWidth="1"/>
    <col min="15" max="15" width="9.25" style="31" bestFit="1" customWidth="1"/>
    <col min="16" max="16" width="8.5" style="31" bestFit="1" customWidth="1"/>
    <col min="17" max="17" width="13" style="31" bestFit="1" customWidth="1"/>
    <col min="18" max="18" width="11.75" style="31" bestFit="1" customWidth="1"/>
    <col min="19" max="19" width="6.75" style="31" bestFit="1" customWidth="1"/>
    <col min="20" max="20" width="12.375" style="31" bestFit="1" customWidth="1"/>
    <col min="21" max="21" width="5.625" style="31" customWidth="1"/>
    <col min="22" max="16384" width="9" style="31"/>
  </cols>
  <sheetData>
    <row r="1" spans="2:21" ht="14.25" thickBot="1"/>
    <row r="2" spans="2:21">
      <c r="B2" s="313" t="str">
        <f>CONCATENATE("Interface정의서 :  (",T($D$11), ") ", T($D$7))</f>
        <v>Interface정의서 :  (WM00170) 저장위치 이동 실적</v>
      </c>
      <c r="C2" s="314"/>
      <c r="D2" s="314"/>
      <c r="E2" s="314"/>
      <c r="F2" s="314"/>
      <c r="G2" s="314"/>
      <c r="H2" s="314"/>
      <c r="I2" s="314"/>
      <c r="J2" s="314"/>
      <c r="K2" s="315"/>
      <c r="L2" s="49">
        <v>43478</v>
      </c>
    </row>
    <row r="3" spans="2:21">
      <c r="B3" s="316"/>
      <c r="C3" s="317"/>
      <c r="D3" s="317"/>
      <c r="E3" s="317"/>
      <c r="F3" s="317"/>
      <c r="G3" s="317"/>
      <c r="H3" s="317"/>
      <c r="I3" s="317"/>
      <c r="J3" s="317"/>
      <c r="K3" s="318"/>
      <c r="L3" s="322" t="s">
        <v>21</v>
      </c>
    </row>
    <row r="4" spans="2:21" ht="14.25" thickBot="1">
      <c r="B4" s="319"/>
      <c r="C4" s="320"/>
      <c r="D4" s="320"/>
      <c r="E4" s="320"/>
      <c r="F4" s="320"/>
      <c r="G4" s="320"/>
      <c r="H4" s="320"/>
      <c r="I4" s="320"/>
      <c r="J4" s="320"/>
      <c r="K4" s="321"/>
      <c r="L4" s="323"/>
    </row>
    <row r="6" spans="2:21" ht="17.25" thickBot="1">
      <c r="B6" s="32" t="s">
        <v>18</v>
      </c>
    </row>
    <row r="7" spans="2:21" ht="16.5">
      <c r="B7" s="324" t="s">
        <v>19</v>
      </c>
      <c r="C7" s="325"/>
      <c r="D7" s="326" t="str">
        <f>인터페이스정의!E8</f>
        <v>저장위치 이동 실적</v>
      </c>
      <c r="E7" s="327"/>
      <c r="F7" s="327"/>
      <c r="G7" s="327"/>
      <c r="H7" s="327"/>
      <c r="I7" s="327"/>
      <c r="J7" s="327"/>
      <c r="K7" s="327"/>
      <c r="L7" s="328"/>
    </row>
    <row r="8" spans="2:21" ht="17.25" thickBot="1">
      <c r="B8" s="329" t="s">
        <v>22</v>
      </c>
      <c r="C8" s="330"/>
      <c r="D8" s="331"/>
      <c r="E8" s="332"/>
      <c r="F8" s="332"/>
      <c r="G8" s="332"/>
      <c r="H8" s="332"/>
      <c r="I8" s="332"/>
      <c r="J8" s="332"/>
      <c r="K8" s="332"/>
      <c r="L8" s="333"/>
    </row>
    <row r="10" spans="2:21" ht="17.25" thickBot="1">
      <c r="B10" s="32" t="s">
        <v>20</v>
      </c>
    </row>
    <row r="11" spans="2:21" ht="16.5">
      <c r="B11" s="324" t="s">
        <v>91</v>
      </c>
      <c r="C11" s="325"/>
      <c r="D11" s="36" t="str">
        <f>인터페이스정의!D8</f>
        <v>WM00170</v>
      </c>
      <c r="E11" s="34" t="s">
        <v>29</v>
      </c>
      <c r="F11" s="334" t="s">
        <v>41</v>
      </c>
      <c r="G11" s="334"/>
      <c r="H11" s="335" t="s">
        <v>45</v>
      </c>
      <c r="I11" s="335"/>
      <c r="J11" s="335"/>
      <c r="K11" s="336" t="s">
        <v>23</v>
      </c>
      <c r="L11" s="337"/>
    </row>
    <row r="12" spans="2:21" ht="17.25" thickBot="1">
      <c r="B12" s="329" t="s">
        <v>30</v>
      </c>
      <c r="C12" s="330"/>
      <c r="D12" s="47">
        <f>COUNTA(B16:B5242)</f>
        <v>25</v>
      </c>
      <c r="E12" s="35" t="s">
        <v>31</v>
      </c>
      <c r="F12" s="338">
        <f>MAX(N16:N5328)</f>
        <v>567</v>
      </c>
      <c r="G12" s="339"/>
      <c r="H12" s="340" t="s">
        <v>33</v>
      </c>
      <c r="I12" s="341"/>
      <c r="J12" s="330"/>
      <c r="K12" s="342" t="s">
        <v>235</v>
      </c>
      <c r="L12" s="343"/>
    </row>
    <row r="13" spans="2:21" ht="16.5">
      <c r="M13" s="50"/>
      <c r="N13" s="50"/>
      <c r="O13" s="32"/>
      <c r="P13" s="32"/>
      <c r="Q13" s="32"/>
      <c r="R13" s="32"/>
      <c r="S13" s="32"/>
      <c r="T13" s="32"/>
      <c r="U13" s="32"/>
    </row>
    <row r="14" spans="2:21" ht="16.5">
      <c r="B14" s="32" t="s">
        <v>28</v>
      </c>
      <c r="M14" s="50"/>
      <c r="N14" s="50"/>
      <c r="O14" s="32"/>
      <c r="P14" s="32"/>
      <c r="Q14" s="32"/>
      <c r="R14" s="32"/>
      <c r="S14" s="32"/>
      <c r="T14" s="32"/>
      <c r="U14" s="32"/>
    </row>
    <row r="15" spans="2:21" s="32" customFormat="1" ht="16.5">
      <c r="B15" s="45" t="s">
        <v>104</v>
      </c>
      <c r="C15" s="46">
        <v>1</v>
      </c>
      <c r="D15" s="45" t="s">
        <v>105</v>
      </c>
      <c r="E15" s="45" t="s">
        <v>106</v>
      </c>
      <c r="F15" s="45" t="s">
        <v>107</v>
      </c>
      <c r="G15" s="45" t="s">
        <v>108</v>
      </c>
      <c r="H15" s="45" t="s">
        <v>109</v>
      </c>
      <c r="I15" s="45" t="s">
        <v>110</v>
      </c>
      <c r="J15" s="51" t="s">
        <v>111</v>
      </c>
      <c r="K15" s="51" t="s">
        <v>112</v>
      </c>
      <c r="L15" s="51" t="s">
        <v>113</v>
      </c>
      <c r="M15" s="51" t="s">
        <v>114</v>
      </c>
      <c r="N15" s="51" t="s">
        <v>115</v>
      </c>
      <c r="O15" s="45" t="s">
        <v>116</v>
      </c>
      <c r="P15" s="45" t="s">
        <v>117</v>
      </c>
      <c r="Q15" s="45" t="s">
        <v>118</v>
      </c>
      <c r="R15" s="45" t="s">
        <v>119</v>
      </c>
      <c r="S15" s="45" t="s">
        <v>120</v>
      </c>
      <c r="T15" s="45" t="s">
        <v>121</v>
      </c>
    </row>
    <row r="16" spans="2:21" s="32" customFormat="1" ht="16.5">
      <c r="B16" s="207" t="s">
        <v>298</v>
      </c>
      <c r="C16" s="208">
        <v>0</v>
      </c>
      <c r="D16" s="207" t="s">
        <v>327</v>
      </c>
      <c r="E16" s="209">
        <v>1</v>
      </c>
      <c r="F16" s="207" t="s">
        <v>122</v>
      </c>
      <c r="G16" s="210" t="s">
        <v>91</v>
      </c>
      <c r="H16" s="210" t="s">
        <v>27</v>
      </c>
      <c r="I16" s="207" t="s">
        <v>123</v>
      </c>
      <c r="J16" s="211">
        <v>8</v>
      </c>
      <c r="K16" s="212">
        <v>0</v>
      </c>
      <c r="L16" s="212">
        <v>0</v>
      </c>
      <c r="M16" s="213">
        <v>1</v>
      </c>
      <c r="N16" s="213">
        <v>8</v>
      </c>
      <c r="O16" s="207" t="s">
        <v>124</v>
      </c>
      <c r="P16" s="214" t="s">
        <v>125</v>
      </c>
      <c r="Q16" s="214" t="s">
        <v>125</v>
      </c>
      <c r="R16" s="210" t="s">
        <v>125</v>
      </c>
      <c r="S16" s="207" t="s">
        <v>126</v>
      </c>
      <c r="T16" s="210" t="s">
        <v>125</v>
      </c>
    </row>
    <row r="17" spans="2:20" s="32" customFormat="1" ht="16.5">
      <c r="B17" s="215" t="s">
        <v>127</v>
      </c>
      <c r="C17" s="216">
        <v>0</v>
      </c>
      <c r="D17" s="215" t="s">
        <v>327</v>
      </c>
      <c r="E17" s="217">
        <v>2</v>
      </c>
      <c r="F17" s="215" t="s">
        <v>122</v>
      </c>
      <c r="G17" s="218" t="s">
        <v>92</v>
      </c>
      <c r="H17" s="218" t="s">
        <v>128</v>
      </c>
      <c r="I17" s="215" t="s">
        <v>123</v>
      </c>
      <c r="J17" s="219">
        <v>1</v>
      </c>
      <c r="K17" s="220">
        <v>0</v>
      </c>
      <c r="L17" s="220">
        <v>0</v>
      </c>
      <c r="M17" s="221">
        <v>9</v>
      </c>
      <c r="N17" s="221">
        <v>9</v>
      </c>
      <c r="O17" s="215" t="s">
        <v>124</v>
      </c>
      <c r="P17" s="222" t="s">
        <v>125</v>
      </c>
      <c r="Q17" s="222" t="s">
        <v>125</v>
      </c>
      <c r="R17" s="218" t="s">
        <v>125</v>
      </c>
      <c r="S17" s="215" t="s">
        <v>126</v>
      </c>
      <c r="T17" s="218" t="s">
        <v>125</v>
      </c>
    </row>
    <row r="18" spans="2:20" s="32" customFormat="1" ht="16.5">
      <c r="B18" s="223" t="s">
        <v>129</v>
      </c>
      <c r="C18" s="224">
        <v>0</v>
      </c>
      <c r="D18" s="223" t="s">
        <v>327</v>
      </c>
      <c r="E18" s="225">
        <v>3</v>
      </c>
      <c r="F18" s="223" t="s">
        <v>122</v>
      </c>
      <c r="G18" s="226" t="s">
        <v>93</v>
      </c>
      <c r="H18" s="226" t="s">
        <v>130</v>
      </c>
      <c r="I18" s="223" t="s">
        <v>123</v>
      </c>
      <c r="J18" s="227">
        <v>3</v>
      </c>
      <c r="K18" s="228">
        <v>0</v>
      </c>
      <c r="L18" s="228">
        <v>0</v>
      </c>
      <c r="M18" s="229">
        <v>10</v>
      </c>
      <c r="N18" s="229">
        <v>12</v>
      </c>
      <c r="O18" s="223" t="s">
        <v>124</v>
      </c>
      <c r="P18" s="230" t="s">
        <v>125</v>
      </c>
      <c r="Q18" s="230" t="s">
        <v>125</v>
      </c>
      <c r="R18" s="226" t="s">
        <v>125</v>
      </c>
      <c r="S18" s="223" t="s">
        <v>126</v>
      </c>
      <c r="T18" s="226" t="s">
        <v>125</v>
      </c>
    </row>
    <row r="19" spans="2:20" s="32" customFormat="1" ht="16.5">
      <c r="B19" s="215" t="s">
        <v>131</v>
      </c>
      <c r="C19" s="216">
        <v>0</v>
      </c>
      <c r="D19" s="215" t="s">
        <v>327</v>
      </c>
      <c r="E19" s="217">
        <v>4</v>
      </c>
      <c r="F19" s="215" t="s">
        <v>122</v>
      </c>
      <c r="G19" s="218" t="s">
        <v>94</v>
      </c>
      <c r="H19" s="218" t="s">
        <v>132</v>
      </c>
      <c r="I19" s="215" t="s">
        <v>123</v>
      </c>
      <c r="J19" s="219">
        <v>1</v>
      </c>
      <c r="K19" s="220">
        <v>0</v>
      </c>
      <c r="L19" s="220">
        <v>0</v>
      </c>
      <c r="M19" s="221">
        <v>13</v>
      </c>
      <c r="N19" s="221">
        <v>13</v>
      </c>
      <c r="O19" s="215" t="s">
        <v>124</v>
      </c>
      <c r="P19" s="222" t="s">
        <v>125</v>
      </c>
      <c r="Q19" s="222" t="s">
        <v>125</v>
      </c>
      <c r="R19" s="218" t="s">
        <v>125</v>
      </c>
      <c r="S19" s="215" t="s">
        <v>126</v>
      </c>
      <c r="T19" s="218" t="s">
        <v>125</v>
      </c>
    </row>
    <row r="20" spans="2:20" s="32" customFormat="1" ht="16.5">
      <c r="B20" s="223" t="s">
        <v>133</v>
      </c>
      <c r="C20" s="224">
        <v>0</v>
      </c>
      <c r="D20" s="223" t="s">
        <v>327</v>
      </c>
      <c r="E20" s="225">
        <v>5</v>
      </c>
      <c r="F20" s="223" t="s">
        <v>122</v>
      </c>
      <c r="G20" s="226" t="s">
        <v>95</v>
      </c>
      <c r="H20" s="226" t="s">
        <v>134</v>
      </c>
      <c r="I20" s="223" t="s">
        <v>123</v>
      </c>
      <c r="J20" s="227">
        <v>3</v>
      </c>
      <c r="K20" s="228">
        <v>0</v>
      </c>
      <c r="L20" s="228">
        <v>0</v>
      </c>
      <c r="M20" s="229">
        <v>14</v>
      </c>
      <c r="N20" s="229">
        <v>16</v>
      </c>
      <c r="O20" s="223" t="s">
        <v>124</v>
      </c>
      <c r="P20" s="230" t="s">
        <v>125</v>
      </c>
      <c r="Q20" s="230" t="s">
        <v>125</v>
      </c>
      <c r="R20" s="226" t="s">
        <v>125</v>
      </c>
      <c r="S20" s="223" t="s">
        <v>126</v>
      </c>
      <c r="T20" s="226" t="s">
        <v>125</v>
      </c>
    </row>
    <row r="21" spans="2:20" s="32" customFormat="1" ht="16.5">
      <c r="B21" s="215" t="s">
        <v>135</v>
      </c>
      <c r="C21" s="216">
        <v>0</v>
      </c>
      <c r="D21" s="215" t="s">
        <v>327</v>
      </c>
      <c r="E21" s="217">
        <v>6</v>
      </c>
      <c r="F21" s="215" t="s">
        <v>122</v>
      </c>
      <c r="G21" s="218" t="s">
        <v>96</v>
      </c>
      <c r="H21" s="218" t="s">
        <v>136</v>
      </c>
      <c r="I21" s="215" t="s">
        <v>123</v>
      </c>
      <c r="J21" s="219">
        <v>14</v>
      </c>
      <c r="K21" s="220">
        <v>0</v>
      </c>
      <c r="L21" s="220">
        <v>0</v>
      </c>
      <c r="M21" s="221">
        <v>17</v>
      </c>
      <c r="N21" s="221">
        <v>30</v>
      </c>
      <c r="O21" s="215" t="s">
        <v>124</v>
      </c>
      <c r="P21" s="222" t="s">
        <v>125</v>
      </c>
      <c r="Q21" s="222" t="s">
        <v>125</v>
      </c>
      <c r="R21" s="218" t="s">
        <v>125</v>
      </c>
      <c r="S21" s="215" t="s">
        <v>126</v>
      </c>
      <c r="T21" s="218" t="s">
        <v>125</v>
      </c>
    </row>
    <row r="22" spans="2:20" s="32" customFormat="1" ht="16.5">
      <c r="B22" s="223" t="s">
        <v>137</v>
      </c>
      <c r="C22" s="224">
        <v>0</v>
      </c>
      <c r="D22" s="223" t="s">
        <v>327</v>
      </c>
      <c r="E22" s="225">
        <v>7</v>
      </c>
      <c r="F22" s="223" t="s">
        <v>122</v>
      </c>
      <c r="G22" s="226" t="s">
        <v>97</v>
      </c>
      <c r="H22" s="226" t="s">
        <v>138</v>
      </c>
      <c r="I22" s="223" t="s">
        <v>123</v>
      </c>
      <c r="J22" s="227">
        <v>14</v>
      </c>
      <c r="K22" s="228">
        <v>0</v>
      </c>
      <c r="L22" s="228">
        <v>0</v>
      </c>
      <c r="M22" s="229">
        <v>31</v>
      </c>
      <c r="N22" s="229">
        <v>44</v>
      </c>
      <c r="O22" s="223" t="s">
        <v>124</v>
      </c>
      <c r="P22" s="230" t="s">
        <v>125</v>
      </c>
      <c r="Q22" s="230" t="s">
        <v>125</v>
      </c>
      <c r="R22" s="226" t="s">
        <v>125</v>
      </c>
      <c r="S22" s="223" t="s">
        <v>126</v>
      </c>
      <c r="T22" s="226" t="s">
        <v>125</v>
      </c>
    </row>
    <row r="23" spans="2:20" s="32" customFormat="1" ht="16.5">
      <c r="B23" s="215" t="s">
        <v>139</v>
      </c>
      <c r="C23" s="216">
        <v>0</v>
      </c>
      <c r="D23" s="215" t="s">
        <v>327</v>
      </c>
      <c r="E23" s="217">
        <v>8</v>
      </c>
      <c r="F23" s="215" t="s">
        <v>122</v>
      </c>
      <c r="G23" s="218" t="s">
        <v>98</v>
      </c>
      <c r="H23" s="218" t="s">
        <v>140</v>
      </c>
      <c r="I23" s="215" t="s">
        <v>123</v>
      </c>
      <c r="J23" s="219">
        <v>12</v>
      </c>
      <c r="K23" s="220">
        <v>0</v>
      </c>
      <c r="L23" s="220">
        <v>0</v>
      </c>
      <c r="M23" s="221">
        <v>45</v>
      </c>
      <c r="N23" s="221">
        <v>56</v>
      </c>
      <c r="O23" s="215" t="s">
        <v>124</v>
      </c>
      <c r="P23" s="222" t="s">
        <v>125</v>
      </c>
      <c r="Q23" s="222" t="s">
        <v>125</v>
      </c>
      <c r="R23" s="218" t="s">
        <v>125</v>
      </c>
      <c r="S23" s="215" t="s">
        <v>126</v>
      </c>
      <c r="T23" s="218" t="s">
        <v>125</v>
      </c>
    </row>
    <row r="24" spans="2:20" s="32" customFormat="1" ht="16.5">
      <c r="B24" s="223" t="s">
        <v>141</v>
      </c>
      <c r="C24" s="224">
        <v>0</v>
      </c>
      <c r="D24" s="223" t="s">
        <v>327</v>
      </c>
      <c r="E24" s="225">
        <v>9</v>
      </c>
      <c r="F24" s="223" t="s">
        <v>122</v>
      </c>
      <c r="G24" s="226" t="s">
        <v>99</v>
      </c>
      <c r="H24" s="226" t="s">
        <v>142</v>
      </c>
      <c r="I24" s="223" t="s">
        <v>123</v>
      </c>
      <c r="J24" s="227">
        <v>1</v>
      </c>
      <c r="K24" s="228">
        <v>0</v>
      </c>
      <c r="L24" s="228">
        <v>0</v>
      </c>
      <c r="M24" s="229">
        <v>57</v>
      </c>
      <c r="N24" s="229">
        <v>57</v>
      </c>
      <c r="O24" s="223" t="s">
        <v>124</v>
      </c>
      <c r="P24" s="230" t="s">
        <v>125</v>
      </c>
      <c r="Q24" s="230" t="s">
        <v>125</v>
      </c>
      <c r="R24" s="226" t="s">
        <v>125</v>
      </c>
      <c r="S24" s="223" t="s">
        <v>126</v>
      </c>
      <c r="T24" s="226" t="s">
        <v>125</v>
      </c>
    </row>
    <row r="25" spans="2:20" s="32" customFormat="1" ht="16.5">
      <c r="B25" s="215" t="s">
        <v>143</v>
      </c>
      <c r="C25" s="216">
        <v>0</v>
      </c>
      <c r="D25" s="215" t="s">
        <v>327</v>
      </c>
      <c r="E25" s="217">
        <v>10</v>
      </c>
      <c r="F25" s="215" t="s">
        <v>122</v>
      </c>
      <c r="G25" s="218" t="s">
        <v>100</v>
      </c>
      <c r="H25" s="218" t="s">
        <v>144</v>
      </c>
      <c r="I25" s="215" t="s">
        <v>123</v>
      </c>
      <c r="J25" s="219">
        <v>5</v>
      </c>
      <c r="K25" s="220">
        <v>0</v>
      </c>
      <c r="L25" s="220">
        <v>0</v>
      </c>
      <c r="M25" s="221">
        <v>58</v>
      </c>
      <c r="N25" s="221">
        <v>62</v>
      </c>
      <c r="O25" s="215" t="s">
        <v>124</v>
      </c>
      <c r="P25" s="222" t="s">
        <v>125</v>
      </c>
      <c r="Q25" s="222" t="s">
        <v>125</v>
      </c>
      <c r="R25" s="218" t="s">
        <v>125</v>
      </c>
      <c r="S25" s="215" t="s">
        <v>126</v>
      </c>
      <c r="T25" s="218" t="s">
        <v>125</v>
      </c>
    </row>
    <row r="26" spans="2:20" s="32" customFormat="1" ht="16.5">
      <c r="B26" s="223" t="s">
        <v>145</v>
      </c>
      <c r="C26" s="224">
        <v>0</v>
      </c>
      <c r="D26" s="223" t="s">
        <v>327</v>
      </c>
      <c r="E26" s="225">
        <v>11</v>
      </c>
      <c r="F26" s="223" t="s">
        <v>122</v>
      </c>
      <c r="G26" s="226" t="s">
        <v>101</v>
      </c>
      <c r="H26" s="226" t="s">
        <v>146</v>
      </c>
      <c r="I26" s="223" t="s">
        <v>123</v>
      </c>
      <c r="J26" s="227">
        <v>1</v>
      </c>
      <c r="K26" s="228">
        <v>0</v>
      </c>
      <c r="L26" s="228">
        <v>0</v>
      </c>
      <c r="M26" s="229">
        <v>63</v>
      </c>
      <c r="N26" s="229">
        <v>63</v>
      </c>
      <c r="O26" s="223" t="s">
        <v>124</v>
      </c>
      <c r="P26" s="230" t="s">
        <v>125</v>
      </c>
      <c r="Q26" s="230" t="s">
        <v>125</v>
      </c>
      <c r="R26" s="226" t="s">
        <v>125</v>
      </c>
      <c r="S26" s="223" t="s">
        <v>126</v>
      </c>
      <c r="T26" s="226" t="s">
        <v>125</v>
      </c>
    </row>
    <row r="27" spans="2:20" s="32" customFormat="1" ht="16.5">
      <c r="B27" s="215" t="s">
        <v>147</v>
      </c>
      <c r="C27" s="216">
        <v>0</v>
      </c>
      <c r="D27" s="215" t="s">
        <v>327</v>
      </c>
      <c r="E27" s="217">
        <v>12</v>
      </c>
      <c r="F27" s="215" t="s">
        <v>122</v>
      </c>
      <c r="G27" s="218" t="s">
        <v>102</v>
      </c>
      <c r="H27" s="218" t="s">
        <v>148</v>
      </c>
      <c r="I27" s="215" t="s">
        <v>123</v>
      </c>
      <c r="J27" s="219">
        <v>6</v>
      </c>
      <c r="K27" s="220">
        <v>0</v>
      </c>
      <c r="L27" s="220">
        <v>0</v>
      </c>
      <c r="M27" s="221">
        <v>64</v>
      </c>
      <c r="N27" s="221">
        <v>69</v>
      </c>
      <c r="O27" s="215" t="s">
        <v>124</v>
      </c>
      <c r="P27" s="222" t="s">
        <v>125</v>
      </c>
      <c r="Q27" s="222" t="s">
        <v>125</v>
      </c>
      <c r="R27" s="218" t="s">
        <v>125</v>
      </c>
      <c r="S27" s="215" t="s">
        <v>126</v>
      </c>
      <c r="T27" s="218" t="s">
        <v>125</v>
      </c>
    </row>
    <row r="28" spans="2:20" s="32" customFormat="1" ht="16.5">
      <c r="B28" s="223" t="s">
        <v>149</v>
      </c>
      <c r="C28" s="224">
        <v>0</v>
      </c>
      <c r="D28" s="223" t="s">
        <v>327</v>
      </c>
      <c r="E28" s="225">
        <v>13</v>
      </c>
      <c r="F28" s="223" t="s">
        <v>122</v>
      </c>
      <c r="G28" s="226" t="s">
        <v>103</v>
      </c>
      <c r="H28" s="226" t="s">
        <v>150</v>
      </c>
      <c r="I28" s="223" t="s">
        <v>123</v>
      </c>
      <c r="J28" s="227">
        <v>31</v>
      </c>
      <c r="K28" s="228">
        <v>0</v>
      </c>
      <c r="L28" s="228">
        <v>0</v>
      </c>
      <c r="M28" s="229">
        <v>70</v>
      </c>
      <c r="N28" s="229">
        <v>100</v>
      </c>
      <c r="O28" s="223" t="s">
        <v>124</v>
      </c>
      <c r="P28" s="230" t="s">
        <v>125</v>
      </c>
      <c r="Q28" s="230" t="s">
        <v>125</v>
      </c>
      <c r="R28" s="226" t="s">
        <v>125</v>
      </c>
      <c r="S28" s="223" t="s">
        <v>126</v>
      </c>
      <c r="T28" s="226" t="s">
        <v>125</v>
      </c>
    </row>
    <row r="29" spans="2:20" s="32" customFormat="1" ht="16.5">
      <c r="B29" s="215" t="s">
        <v>151</v>
      </c>
      <c r="C29" s="216">
        <v>0</v>
      </c>
      <c r="D29" s="215" t="s">
        <v>327</v>
      </c>
      <c r="E29" s="217">
        <v>14</v>
      </c>
      <c r="F29" s="215" t="s">
        <v>152</v>
      </c>
      <c r="G29" s="218" t="s">
        <v>206</v>
      </c>
      <c r="H29" s="218" t="s">
        <v>207</v>
      </c>
      <c r="I29" s="215" t="s">
        <v>123</v>
      </c>
      <c r="J29" s="219">
        <v>1</v>
      </c>
      <c r="K29" s="220">
        <v>0</v>
      </c>
      <c r="L29" s="220">
        <v>0</v>
      </c>
      <c r="M29" s="221">
        <v>101</v>
      </c>
      <c r="N29" s="221">
        <v>101</v>
      </c>
      <c r="O29" s="215" t="s">
        <v>124</v>
      </c>
      <c r="P29" s="222" t="s">
        <v>125</v>
      </c>
      <c r="Q29" s="222" t="s">
        <v>125</v>
      </c>
      <c r="R29" s="218" t="s">
        <v>125</v>
      </c>
      <c r="S29" s="215" t="s">
        <v>126</v>
      </c>
      <c r="T29" s="218" t="s">
        <v>236</v>
      </c>
    </row>
    <row r="30" spans="2:20" s="32" customFormat="1" ht="16.5">
      <c r="B30" s="223" t="s">
        <v>155</v>
      </c>
      <c r="C30" s="224">
        <v>0</v>
      </c>
      <c r="D30" s="223" t="s">
        <v>327</v>
      </c>
      <c r="E30" s="225">
        <v>15</v>
      </c>
      <c r="F30" s="223" t="s">
        <v>152</v>
      </c>
      <c r="G30" s="226" t="s">
        <v>237</v>
      </c>
      <c r="H30" s="226" t="s">
        <v>238</v>
      </c>
      <c r="I30" s="223" t="s">
        <v>123</v>
      </c>
      <c r="J30" s="227">
        <v>14</v>
      </c>
      <c r="K30" s="228">
        <v>0</v>
      </c>
      <c r="L30" s="228">
        <v>0</v>
      </c>
      <c r="M30" s="229">
        <v>102</v>
      </c>
      <c r="N30" s="229">
        <v>115</v>
      </c>
      <c r="O30" s="223" t="s">
        <v>124</v>
      </c>
      <c r="P30" s="230" t="s">
        <v>125</v>
      </c>
      <c r="Q30" s="230" t="s">
        <v>125</v>
      </c>
      <c r="R30" s="226" t="s">
        <v>125</v>
      </c>
      <c r="S30" s="223" t="s">
        <v>126</v>
      </c>
      <c r="T30" s="226" t="s">
        <v>125</v>
      </c>
    </row>
    <row r="31" spans="2:20" s="32" customFormat="1" ht="16.5">
      <c r="B31" s="215" t="s">
        <v>158</v>
      </c>
      <c r="C31" s="216">
        <v>0</v>
      </c>
      <c r="D31" s="215" t="s">
        <v>327</v>
      </c>
      <c r="E31" s="217">
        <v>16</v>
      </c>
      <c r="F31" s="215" t="s">
        <v>152</v>
      </c>
      <c r="G31" s="218" t="s">
        <v>156</v>
      </c>
      <c r="H31" s="218" t="s">
        <v>157</v>
      </c>
      <c r="I31" s="215" t="s">
        <v>123</v>
      </c>
      <c r="J31" s="219">
        <v>30</v>
      </c>
      <c r="K31" s="220">
        <v>0</v>
      </c>
      <c r="L31" s="220">
        <v>0</v>
      </c>
      <c r="M31" s="221">
        <v>116</v>
      </c>
      <c r="N31" s="221">
        <v>145</v>
      </c>
      <c r="O31" s="215" t="s">
        <v>124</v>
      </c>
      <c r="P31" s="222" t="s">
        <v>125</v>
      </c>
      <c r="Q31" s="222" t="s">
        <v>125</v>
      </c>
      <c r="R31" s="218" t="s">
        <v>125</v>
      </c>
      <c r="S31" s="215" t="s">
        <v>126</v>
      </c>
      <c r="T31" s="218" t="s">
        <v>125</v>
      </c>
    </row>
    <row r="32" spans="2:20" s="32" customFormat="1" ht="16.5">
      <c r="B32" s="223" t="s">
        <v>161</v>
      </c>
      <c r="C32" s="224">
        <v>0</v>
      </c>
      <c r="D32" s="223" t="s">
        <v>327</v>
      </c>
      <c r="E32" s="225">
        <v>17</v>
      </c>
      <c r="F32" s="223" t="s">
        <v>152</v>
      </c>
      <c r="G32" s="226" t="s">
        <v>239</v>
      </c>
      <c r="H32" s="226" t="s">
        <v>240</v>
      </c>
      <c r="I32" s="223" t="s">
        <v>123</v>
      </c>
      <c r="J32" s="227">
        <v>30</v>
      </c>
      <c r="K32" s="228">
        <v>0</v>
      </c>
      <c r="L32" s="228">
        <v>0</v>
      </c>
      <c r="M32" s="229">
        <v>146</v>
      </c>
      <c r="N32" s="229">
        <v>175</v>
      </c>
      <c r="O32" s="223" t="s">
        <v>124</v>
      </c>
      <c r="P32" s="230" t="s">
        <v>125</v>
      </c>
      <c r="Q32" s="230" t="s">
        <v>125</v>
      </c>
      <c r="R32" s="226" t="s">
        <v>125</v>
      </c>
      <c r="S32" s="223" t="s">
        <v>126</v>
      </c>
      <c r="T32" s="226" t="s">
        <v>125</v>
      </c>
    </row>
    <row r="33" spans="2:20" s="32" customFormat="1" ht="16.5">
      <c r="B33" s="215" t="s">
        <v>162</v>
      </c>
      <c r="C33" s="216">
        <v>0</v>
      </c>
      <c r="D33" s="215" t="s">
        <v>327</v>
      </c>
      <c r="E33" s="217">
        <v>18</v>
      </c>
      <c r="F33" s="215" t="s">
        <v>152</v>
      </c>
      <c r="G33" s="218" t="s">
        <v>241</v>
      </c>
      <c r="H33" s="218" t="s">
        <v>242</v>
      </c>
      <c r="I33" s="215" t="s">
        <v>123</v>
      </c>
      <c r="J33" s="219">
        <v>30</v>
      </c>
      <c r="K33" s="220">
        <v>0</v>
      </c>
      <c r="L33" s="220">
        <v>0</v>
      </c>
      <c r="M33" s="221">
        <v>176</v>
      </c>
      <c r="N33" s="221">
        <v>205</v>
      </c>
      <c r="O33" s="215" t="s">
        <v>124</v>
      </c>
      <c r="P33" s="222" t="s">
        <v>125</v>
      </c>
      <c r="Q33" s="222" t="s">
        <v>125</v>
      </c>
      <c r="R33" s="218" t="s">
        <v>125</v>
      </c>
      <c r="S33" s="215" t="s">
        <v>126</v>
      </c>
      <c r="T33" s="218" t="s">
        <v>125</v>
      </c>
    </row>
    <row r="34" spans="2:20" s="32" customFormat="1" ht="16.5">
      <c r="B34" s="223" t="s">
        <v>165</v>
      </c>
      <c r="C34" s="224">
        <v>0</v>
      </c>
      <c r="D34" s="223" t="s">
        <v>327</v>
      </c>
      <c r="E34" s="225">
        <v>19</v>
      </c>
      <c r="F34" s="223" t="s">
        <v>152</v>
      </c>
      <c r="G34" s="226" t="s">
        <v>163</v>
      </c>
      <c r="H34" s="226" t="s">
        <v>164</v>
      </c>
      <c r="I34" s="223" t="s">
        <v>123</v>
      </c>
      <c r="J34" s="227">
        <v>20</v>
      </c>
      <c r="K34" s="228">
        <v>0</v>
      </c>
      <c r="L34" s="228">
        <v>0</v>
      </c>
      <c r="M34" s="229">
        <v>206</v>
      </c>
      <c r="N34" s="229">
        <v>225</v>
      </c>
      <c r="O34" s="223" t="s">
        <v>124</v>
      </c>
      <c r="P34" s="230" t="s">
        <v>125</v>
      </c>
      <c r="Q34" s="230" t="s">
        <v>125</v>
      </c>
      <c r="R34" s="226" t="s">
        <v>125</v>
      </c>
      <c r="S34" s="223" t="s">
        <v>126</v>
      </c>
      <c r="T34" s="226" t="s">
        <v>125</v>
      </c>
    </row>
    <row r="35" spans="2:20" s="32" customFormat="1" ht="16.5">
      <c r="B35" s="215" t="s">
        <v>170</v>
      </c>
      <c r="C35" s="216">
        <v>0</v>
      </c>
      <c r="D35" s="215" t="s">
        <v>327</v>
      </c>
      <c r="E35" s="217">
        <v>20</v>
      </c>
      <c r="F35" s="215" t="s">
        <v>152</v>
      </c>
      <c r="G35" s="218" t="s">
        <v>258</v>
      </c>
      <c r="H35" s="218" t="s">
        <v>274</v>
      </c>
      <c r="I35" s="215" t="s">
        <v>123</v>
      </c>
      <c r="J35" s="219">
        <v>100</v>
      </c>
      <c r="K35" s="220">
        <v>0</v>
      </c>
      <c r="L35" s="220">
        <v>0</v>
      </c>
      <c r="M35" s="221">
        <v>226</v>
      </c>
      <c r="N35" s="221">
        <v>325</v>
      </c>
      <c r="O35" s="215" t="s">
        <v>124</v>
      </c>
      <c r="P35" s="222" t="s">
        <v>125</v>
      </c>
      <c r="Q35" s="222" t="s">
        <v>125</v>
      </c>
      <c r="R35" s="218" t="s">
        <v>125</v>
      </c>
      <c r="S35" s="215" t="s">
        <v>126</v>
      </c>
      <c r="T35" s="218" t="s">
        <v>125</v>
      </c>
    </row>
    <row r="36" spans="2:20" s="32" customFormat="1" ht="16.5">
      <c r="B36" s="223" t="s">
        <v>173</v>
      </c>
      <c r="C36" s="224">
        <v>0</v>
      </c>
      <c r="D36" s="223" t="s">
        <v>327</v>
      </c>
      <c r="E36" s="225">
        <v>21</v>
      </c>
      <c r="F36" s="223" t="s">
        <v>152</v>
      </c>
      <c r="G36" s="226" t="s">
        <v>166</v>
      </c>
      <c r="H36" s="226" t="s">
        <v>167</v>
      </c>
      <c r="I36" s="223" t="s">
        <v>168</v>
      </c>
      <c r="J36" s="227">
        <v>9</v>
      </c>
      <c r="K36" s="228">
        <v>5</v>
      </c>
      <c r="L36" s="228">
        <v>3</v>
      </c>
      <c r="M36" s="229">
        <v>326</v>
      </c>
      <c r="N36" s="229">
        <v>334</v>
      </c>
      <c r="O36" s="223" t="s">
        <v>124</v>
      </c>
      <c r="P36" s="230" t="s">
        <v>125</v>
      </c>
      <c r="Q36" s="230" t="s">
        <v>125</v>
      </c>
      <c r="R36" s="226" t="s">
        <v>125</v>
      </c>
      <c r="S36" s="223" t="s">
        <v>126</v>
      </c>
      <c r="T36" s="226" t="s">
        <v>169</v>
      </c>
    </row>
    <row r="37" spans="2:20" s="32" customFormat="1" ht="16.5">
      <c r="B37" s="215" t="s">
        <v>176</v>
      </c>
      <c r="C37" s="216">
        <v>0</v>
      </c>
      <c r="D37" s="215" t="s">
        <v>327</v>
      </c>
      <c r="E37" s="217">
        <v>22</v>
      </c>
      <c r="F37" s="215" t="s">
        <v>152</v>
      </c>
      <c r="G37" s="218" t="s">
        <v>171</v>
      </c>
      <c r="H37" s="218" t="s">
        <v>172</v>
      </c>
      <c r="I37" s="215" t="s">
        <v>123</v>
      </c>
      <c r="J37" s="219">
        <v>20</v>
      </c>
      <c r="K37" s="220">
        <v>0</v>
      </c>
      <c r="L37" s="220">
        <v>0</v>
      </c>
      <c r="M37" s="221">
        <v>335</v>
      </c>
      <c r="N37" s="221">
        <v>354</v>
      </c>
      <c r="O37" s="215" t="s">
        <v>124</v>
      </c>
      <c r="P37" s="222" t="s">
        <v>125</v>
      </c>
      <c r="Q37" s="222" t="s">
        <v>125</v>
      </c>
      <c r="R37" s="218" t="s">
        <v>125</v>
      </c>
      <c r="S37" s="215" t="s">
        <v>126</v>
      </c>
      <c r="T37" s="218" t="s">
        <v>125</v>
      </c>
    </row>
    <row r="38" spans="2:20" s="32" customFormat="1" ht="16.5">
      <c r="B38" s="223" t="s">
        <v>179</v>
      </c>
      <c r="C38" s="224">
        <v>0</v>
      </c>
      <c r="D38" s="223" t="s">
        <v>327</v>
      </c>
      <c r="E38" s="225">
        <v>23</v>
      </c>
      <c r="F38" s="223" t="s">
        <v>152</v>
      </c>
      <c r="G38" s="226" t="s">
        <v>174</v>
      </c>
      <c r="H38" s="226" t="s">
        <v>175</v>
      </c>
      <c r="I38" s="223" t="s">
        <v>123</v>
      </c>
      <c r="J38" s="227">
        <v>200</v>
      </c>
      <c r="K38" s="228">
        <v>0</v>
      </c>
      <c r="L38" s="228">
        <v>0</v>
      </c>
      <c r="M38" s="229">
        <v>355</v>
      </c>
      <c r="N38" s="229">
        <v>554</v>
      </c>
      <c r="O38" s="223" t="s">
        <v>124</v>
      </c>
      <c r="P38" s="230" t="s">
        <v>125</v>
      </c>
      <c r="Q38" s="230" t="s">
        <v>125</v>
      </c>
      <c r="R38" s="226" t="s">
        <v>125</v>
      </c>
      <c r="S38" s="223" t="s">
        <v>126</v>
      </c>
      <c r="T38" s="226" t="s">
        <v>125</v>
      </c>
    </row>
    <row r="39" spans="2:20" s="32" customFormat="1" ht="16.5">
      <c r="B39" s="215" t="s">
        <v>182</v>
      </c>
      <c r="C39" s="216">
        <v>0</v>
      </c>
      <c r="D39" s="215" t="s">
        <v>327</v>
      </c>
      <c r="E39" s="217">
        <v>24</v>
      </c>
      <c r="F39" s="215" t="s">
        <v>152</v>
      </c>
      <c r="G39" s="218" t="s">
        <v>177</v>
      </c>
      <c r="H39" s="218" t="s">
        <v>178</v>
      </c>
      <c r="I39" s="215" t="s">
        <v>123</v>
      </c>
      <c r="J39" s="219">
        <v>12</v>
      </c>
      <c r="K39" s="220">
        <v>0</v>
      </c>
      <c r="L39" s="220">
        <v>0</v>
      </c>
      <c r="M39" s="221">
        <v>555</v>
      </c>
      <c r="N39" s="221">
        <v>566</v>
      </c>
      <c r="O39" s="215" t="s">
        <v>124</v>
      </c>
      <c r="P39" s="222" t="s">
        <v>125</v>
      </c>
      <c r="Q39" s="222" t="s">
        <v>125</v>
      </c>
      <c r="R39" s="218" t="s">
        <v>125</v>
      </c>
      <c r="S39" s="215" t="s">
        <v>126</v>
      </c>
      <c r="T39" s="218" t="s">
        <v>125</v>
      </c>
    </row>
    <row r="40" spans="2:20">
      <c r="B40" s="223" t="s">
        <v>185</v>
      </c>
      <c r="C40" s="224">
        <v>0</v>
      </c>
      <c r="D40" s="223" t="s">
        <v>327</v>
      </c>
      <c r="E40" s="225">
        <v>25</v>
      </c>
      <c r="F40" s="223" t="s">
        <v>152</v>
      </c>
      <c r="G40" s="226" t="s">
        <v>221</v>
      </c>
      <c r="H40" s="226" t="s">
        <v>222</v>
      </c>
      <c r="I40" s="223" t="s">
        <v>123</v>
      </c>
      <c r="J40" s="227">
        <v>1</v>
      </c>
      <c r="K40" s="228">
        <v>0</v>
      </c>
      <c r="L40" s="228">
        <v>0</v>
      </c>
      <c r="M40" s="229">
        <v>567</v>
      </c>
      <c r="N40" s="229">
        <v>567</v>
      </c>
      <c r="O40" s="223" t="s">
        <v>124</v>
      </c>
      <c r="P40" s="230" t="s">
        <v>125</v>
      </c>
      <c r="Q40" s="230" t="s">
        <v>125</v>
      </c>
      <c r="R40" s="226" t="s">
        <v>125</v>
      </c>
      <c r="S40" s="223" t="s">
        <v>126</v>
      </c>
      <c r="T40" s="226" t="s">
        <v>223</v>
      </c>
    </row>
  </sheetData>
  <mergeCells count="14">
    <mergeCell ref="B11:C11"/>
    <mergeCell ref="F11:G11"/>
    <mergeCell ref="H11:J11"/>
    <mergeCell ref="K11:L11"/>
    <mergeCell ref="B12:C12"/>
    <mergeCell ref="F12:G12"/>
    <mergeCell ref="H12:J12"/>
    <mergeCell ref="K12:L12"/>
    <mergeCell ref="B2:K4"/>
    <mergeCell ref="L3:L4"/>
    <mergeCell ref="B7:C7"/>
    <mergeCell ref="D7:L7"/>
    <mergeCell ref="B8:C8"/>
    <mergeCell ref="D8:L8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U31"/>
  <sheetViews>
    <sheetView zoomScaleNormal="100" workbookViewId="0">
      <selection activeCell="N31" sqref="N31"/>
    </sheetView>
  </sheetViews>
  <sheetFormatPr defaultColWidth="9" defaultRowHeight="13.5"/>
  <cols>
    <col min="1" max="1" width="3.75" style="31" customWidth="1"/>
    <col min="2" max="2" width="20.5" style="31" bestFit="1" customWidth="1"/>
    <col min="3" max="3" width="2.75" style="31" bestFit="1" customWidth="1"/>
    <col min="4" max="5" width="9.75" style="31" bestFit="1" customWidth="1"/>
    <col min="6" max="6" width="11.75" style="31" bestFit="1" customWidth="1"/>
    <col min="7" max="7" width="21.25" style="31" bestFit="1" customWidth="1"/>
    <col min="8" max="8" width="14.375" style="31" bestFit="1" customWidth="1"/>
    <col min="9" max="10" width="8.5" style="31" bestFit="1" customWidth="1"/>
    <col min="11" max="11" width="10.25" style="31" bestFit="1" customWidth="1"/>
    <col min="12" max="12" width="11.25" style="31" bestFit="1" customWidth="1"/>
    <col min="13" max="14" width="8.5" style="31" bestFit="1" customWidth="1"/>
    <col min="15" max="15" width="9.25" style="31" bestFit="1" customWidth="1"/>
    <col min="16" max="16" width="8.5" style="31" bestFit="1" customWidth="1"/>
    <col min="17" max="17" width="13" style="31" bestFit="1" customWidth="1"/>
    <col min="18" max="18" width="11.75" style="31" bestFit="1" customWidth="1"/>
    <col min="19" max="19" width="6.75" style="31" bestFit="1" customWidth="1"/>
    <col min="20" max="20" width="12.375" style="31" bestFit="1" customWidth="1"/>
    <col min="21" max="21" width="5.625" style="31" customWidth="1"/>
    <col min="22" max="16384" width="9" style="31"/>
  </cols>
  <sheetData>
    <row r="1" spans="2:21" ht="14.25" thickBot="1"/>
    <row r="2" spans="2:21">
      <c r="B2" s="313" t="str">
        <f>CONCATENATE("Interface정의서 :  (",T($D$11), ") ", T($D$7))</f>
        <v>Interface정의서 :  (WM00180) BAG정보요청</v>
      </c>
      <c r="C2" s="314"/>
      <c r="D2" s="314"/>
      <c r="E2" s="314"/>
      <c r="F2" s="314"/>
      <c r="G2" s="314"/>
      <c r="H2" s="314"/>
      <c r="I2" s="314"/>
      <c r="J2" s="314"/>
      <c r="K2" s="315"/>
      <c r="L2" s="33">
        <v>43478</v>
      </c>
    </row>
    <row r="3" spans="2:21">
      <c r="B3" s="316"/>
      <c r="C3" s="317"/>
      <c r="D3" s="317"/>
      <c r="E3" s="317"/>
      <c r="F3" s="317"/>
      <c r="G3" s="317"/>
      <c r="H3" s="317"/>
      <c r="I3" s="317"/>
      <c r="J3" s="317"/>
      <c r="K3" s="318"/>
      <c r="L3" s="355" t="s">
        <v>21</v>
      </c>
    </row>
    <row r="4" spans="2:21" ht="14.25" thickBot="1">
      <c r="B4" s="319"/>
      <c r="C4" s="320"/>
      <c r="D4" s="320"/>
      <c r="E4" s="320"/>
      <c r="F4" s="320"/>
      <c r="G4" s="320"/>
      <c r="H4" s="320"/>
      <c r="I4" s="320"/>
      <c r="J4" s="320"/>
      <c r="K4" s="321"/>
      <c r="L4" s="356"/>
    </row>
    <row r="6" spans="2:21" ht="17.25" thickBot="1">
      <c r="B6" s="32" t="s">
        <v>18</v>
      </c>
    </row>
    <row r="7" spans="2:21" ht="16.5">
      <c r="B7" s="324" t="s">
        <v>19</v>
      </c>
      <c r="C7" s="325"/>
      <c r="D7" s="326" t="str">
        <f>인터페이스정의!E9</f>
        <v>BAG정보요청</v>
      </c>
      <c r="E7" s="327"/>
      <c r="F7" s="327"/>
      <c r="G7" s="327"/>
      <c r="H7" s="327"/>
      <c r="I7" s="327"/>
      <c r="J7" s="327"/>
      <c r="K7" s="327"/>
      <c r="L7" s="328"/>
    </row>
    <row r="8" spans="2:21" ht="17.25" thickBot="1">
      <c r="B8" s="329" t="s">
        <v>22</v>
      </c>
      <c r="C8" s="330"/>
      <c r="D8" s="331"/>
      <c r="E8" s="332"/>
      <c r="F8" s="332"/>
      <c r="G8" s="332"/>
      <c r="H8" s="332"/>
      <c r="I8" s="332"/>
      <c r="J8" s="332"/>
      <c r="K8" s="332"/>
      <c r="L8" s="333"/>
    </row>
    <row r="10" spans="2:21" ht="17.25" thickBot="1">
      <c r="B10" s="32" t="s">
        <v>20</v>
      </c>
    </row>
    <row r="11" spans="2:21" ht="16.5">
      <c r="B11" s="324" t="s">
        <v>91</v>
      </c>
      <c r="C11" s="325"/>
      <c r="D11" s="36" t="str">
        <f>인터페이스정의!D9</f>
        <v>WM00180</v>
      </c>
      <c r="E11" s="34" t="s">
        <v>29</v>
      </c>
      <c r="F11" s="344" t="s">
        <v>41</v>
      </c>
      <c r="G11" s="345"/>
      <c r="H11" s="346" t="s">
        <v>32</v>
      </c>
      <c r="I11" s="347"/>
      <c r="J11" s="325"/>
      <c r="K11" s="344" t="s">
        <v>23</v>
      </c>
      <c r="L11" s="357"/>
    </row>
    <row r="12" spans="2:21" ht="17.25" thickBot="1">
      <c r="B12" s="329" t="s">
        <v>30</v>
      </c>
      <c r="C12" s="330"/>
      <c r="D12" s="47">
        <f>COUNTA(B16:B5236)</f>
        <v>16</v>
      </c>
      <c r="E12" s="35" t="s">
        <v>31</v>
      </c>
      <c r="F12" s="338">
        <f>MAX(N16:N5322)</f>
        <v>145</v>
      </c>
      <c r="G12" s="339"/>
      <c r="H12" s="340" t="s">
        <v>33</v>
      </c>
      <c r="I12" s="341"/>
      <c r="J12" s="330"/>
      <c r="K12" s="331" t="s">
        <v>43</v>
      </c>
      <c r="L12" s="333"/>
    </row>
    <row r="13" spans="2:21" ht="16.5">
      <c r="M13" s="32"/>
      <c r="N13" s="32"/>
      <c r="O13" s="32"/>
      <c r="P13" s="32"/>
      <c r="Q13" s="32"/>
      <c r="R13" s="32"/>
      <c r="S13" s="32"/>
      <c r="T13" s="32"/>
      <c r="U13" s="32"/>
    </row>
    <row r="14" spans="2:21" ht="16.5">
      <c r="B14" s="32" t="s">
        <v>28</v>
      </c>
      <c r="M14" s="32"/>
      <c r="N14" s="32"/>
      <c r="O14" s="32"/>
      <c r="P14" s="32"/>
      <c r="Q14" s="32"/>
      <c r="R14" s="32"/>
      <c r="S14" s="32"/>
      <c r="T14" s="32"/>
      <c r="U14" s="32"/>
    </row>
    <row r="15" spans="2:21" s="32" customFormat="1" ht="16.5">
      <c r="B15" s="45" t="s">
        <v>104</v>
      </c>
      <c r="C15" s="46">
        <v>1</v>
      </c>
      <c r="D15" s="45" t="s">
        <v>105</v>
      </c>
      <c r="E15" s="45" t="s">
        <v>106</v>
      </c>
      <c r="F15" s="45" t="s">
        <v>107</v>
      </c>
      <c r="G15" s="45" t="s">
        <v>108</v>
      </c>
      <c r="H15" s="45" t="s">
        <v>109</v>
      </c>
      <c r="I15" s="45" t="s">
        <v>110</v>
      </c>
      <c r="J15" s="45" t="s">
        <v>111</v>
      </c>
      <c r="K15" s="45" t="s">
        <v>112</v>
      </c>
      <c r="L15" s="45" t="s">
        <v>113</v>
      </c>
      <c r="M15" s="45" t="s">
        <v>114</v>
      </c>
      <c r="N15" s="45" t="s">
        <v>115</v>
      </c>
      <c r="O15" s="45" t="s">
        <v>116</v>
      </c>
      <c r="P15" s="45" t="s">
        <v>117</v>
      </c>
      <c r="Q15" s="45" t="s">
        <v>118</v>
      </c>
      <c r="R15" s="45" t="s">
        <v>119</v>
      </c>
      <c r="S15" s="45" t="s">
        <v>120</v>
      </c>
      <c r="T15" s="45" t="s">
        <v>121</v>
      </c>
    </row>
    <row r="16" spans="2:21" s="32" customFormat="1" ht="16.5">
      <c r="B16" s="231" t="s">
        <v>298</v>
      </c>
      <c r="C16" s="232">
        <v>0</v>
      </c>
      <c r="D16" s="231" t="s">
        <v>328</v>
      </c>
      <c r="E16" s="233">
        <v>1</v>
      </c>
      <c r="F16" s="231" t="s">
        <v>122</v>
      </c>
      <c r="G16" s="234" t="s">
        <v>91</v>
      </c>
      <c r="H16" s="234" t="s">
        <v>27</v>
      </c>
      <c r="I16" s="231" t="s">
        <v>123</v>
      </c>
      <c r="J16" s="235">
        <v>8</v>
      </c>
      <c r="K16" s="236">
        <v>0</v>
      </c>
      <c r="L16" s="236">
        <v>0</v>
      </c>
      <c r="M16" s="237">
        <v>1</v>
      </c>
      <c r="N16" s="237">
        <v>8</v>
      </c>
      <c r="O16" s="231" t="s">
        <v>124</v>
      </c>
      <c r="P16" s="238" t="s">
        <v>125</v>
      </c>
      <c r="Q16" s="238" t="s">
        <v>125</v>
      </c>
      <c r="R16" s="234" t="s">
        <v>125</v>
      </c>
      <c r="S16" s="231" t="s">
        <v>126</v>
      </c>
      <c r="T16" s="234" t="s">
        <v>125</v>
      </c>
    </row>
    <row r="17" spans="2:20" s="32" customFormat="1" ht="16.5">
      <c r="B17" s="239" t="s">
        <v>127</v>
      </c>
      <c r="C17" s="240">
        <v>0</v>
      </c>
      <c r="D17" s="239" t="s">
        <v>328</v>
      </c>
      <c r="E17" s="241">
        <v>2</v>
      </c>
      <c r="F17" s="239" t="s">
        <v>122</v>
      </c>
      <c r="G17" s="242" t="s">
        <v>92</v>
      </c>
      <c r="H17" s="242" t="s">
        <v>128</v>
      </c>
      <c r="I17" s="239" t="s">
        <v>123</v>
      </c>
      <c r="J17" s="243">
        <v>1</v>
      </c>
      <c r="K17" s="244">
        <v>0</v>
      </c>
      <c r="L17" s="244">
        <v>0</v>
      </c>
      <c r="M17" s="245">
        <v>9</v>
      </c>
      <c r="N17" s="245">
        <v>9</v>
      </c>
      <c r="O17" s="239" t="s">
        <v>124</v>
      </c>
      <c r="P17" s="246" t="s">
        <v>125</v>
      </c>
      <c r="Q17" s="246" t="s">
        <v>125</v>
      </c>
      <c r="R17" s="242" t="s">
        <v>125</v>
      </c>
      <c r="S17" s="239" t="s">
        <v>126</v>
      </c>
      <c r="T17" s="242" t="s">
        <v>125</v>
      </c>
    </row>
    <row r="18" spans="2:20" s="32" customFormat="1" ht="16.5">
      <c r="B18" s="247" t="s">
        <v>129</v>
      </c>
      <c r="C18" s="248">
        <v>0</v>
      </c>
      <c r="D18" s="247" t="s">
        <v>328</v>
      </c>
      <c r="E18" s="249">
        <v>3</v>
      </c>
      <c r="F18" s="247" t="s">
        <v>122</v>
      </c>
      <c r="G18" s="250" t="s">
        <v>93</v>
      </c>
      <c r="H18" s="250" t="s">
        <v>130</v>
      </c>
      <c r="I18" s="247" t="s">
        <v>123</v>
      </c>
      <c r="J18" s="251">
        <v>3</v>
      </c>
      <c r="K18" s="252">
        <v>0</v>
      </c>
      <c r="L18" s="252">
        <v>0</v>
      </c>
      <c r="M18" s="253">
        <v>10</v>
      </c>
      <c r="N18" s="253">
        <v>12</v>
      </c>
      <c r="O18" s="247" t="s">
        <v>124</v>
      </c>
      <c r="P18" s="254" t="s">
        <v>125</v>
      </c>
      <c r="Q18" s="254" t="s">
        <v>125</v>
      </c>
      <c r="R18" s="250" t="s">
        <v>125</v>
      </c>
      <c r="S18" s="247" t="s">
        <v>126</v>
      </c>
      <c r="T18" s="250" t="s">
        <v>125</v>
      </c>
    </row>
    <row r="19" spans="2:20" s="32" customFormat="1" ht="16.5">
      <c r="B19" s="239" t="s">
        <v>131</v>
      </c>
      <c r="C19" s="240">
        <v>0</v>
      </c>
      <c r="D19" s="239" t="s">
        <v>328</v>
      </c>
      <c r="E19" s="241">
        <v>4</v>
      </c>
      <c r="F19" s="239" t="s">
        <v>122</v>
      </c>
      <c r="G19" s="242" t="s">
        <v>94</v>
      </c>
      <c r="H19" s="242" t="s">
        <v>132</v>
      </c>
      <c r="I19" s="239" t="s">
        <v>123</v>
      </c>
      <c r="J19" s="243">
        <v>1</v>
      </c>
      <c r="K19" s="244">
        <v>0</v>
      </c>
      <c r="L19" s="244">
        <v>0</v>
      </c>
      <c r="M19" s="245">
        <v>13</v>
      </c>
      <c r="N19" s="245">
        <v>13</v>
      </c>
      <c r="O19" s="239" t="s">
        <v>124</v>
      </c>
      <c r="P19" s="246" t="s">
        <v>125</v>
      </c>
      <c r="Q19" s="246" t="s">
        <v>125</v>
      </c>
      <c r="R19" s="242" t="s">
        <v>125</v>
      </c>
      <c r="S19" s="239" t="s">
        <v>126</v>
      </c>
      <c r="T19" s="242" t="s">
        <v>125</v>
      </c>
    </row>
    <row r="20" spans="2:20" s="32" customFormat="1" ht="16.5">
      <c r="B20" s="247" t="s">
        <v>133</v>
      </c>
      <c r="C20" s="248">
        <v>0</v>
      </c>
      <c r="D20" s="247" t="s">
        <v>328</v>
      </c>
      <c r="E20" s="249">
        <v>5</v>
      </c>
      <c r="F20" s="247" t="s">
        <v>122</v>
      </c>
      <c r="G20" s="250" t="s">
        <v>95</v>
      </c>
      <c r="H20" s="250" t="s">
        <v>134</v>
      </c>
      <c r="I20" s="247" t="s">
        <v>123</v>
      </c>
      <c r="J20" s="251">
        <v>3</v>
      </c>
      <c r="K20" s="252">
        <v>0</v>
      </c>
      <c r="L20" s="252">
        <v>0</v>
      </c>
      <c r="M20" s="253">
        <v>14</v>
      </c>
      <c r="N20" s="253">
        <v>16</v>
      </c>
      <c r="O20" s="247" t="s">
        <v>124</v>
      </c>
      <c r="P20" s="254" t="s">
        <v>125</v>
      </c>
      <c r="Q20" s="254" t="s">
        <v>125</v>
      </c>
      <c r="R20" s="250" t="s">
        <v>125</v>
      </c>
      <c r="S20" s="247" t="s">
        <v>126</v>
      </c>
      <c r="T20" s="250" t="s">
        <v>125</v>
      </c>
    </row>
    <row r="21" spans="2:20" s="32" customFormat="1" ht="16.5">
      <c r="B21" s="239" t="s">
        <v>135</v>
      </c>
      <c r="C21" s="240">
        <v>0</v>
      </c>
      <c r="D21" s="239" t="s">
        <v>328</v>
      </c>
      <c r="E21" s="241">
        <v>6</v>
      </c>
      <c r="F21" s="239" t="s">
        <v>122</v>
      </c>
      <c r="G21" s="242" t="s">
        <v>96</v>
      </c>
      <c r="H21" s="242" t="s">
        <v>136</v>
      </c>
      <c r="I21" s="239" t="s">
        <v>123</v>
      </c>
      <c r="J21" s="243">
        <v>14</v>
      </c>
      <c r="K21" s="244">
        <v>0</v>
      </c>
      <c r="L21" s="244">
        <v>0</v>
      </c>
      <c r="M21" s="245">
        <v>17</v>
      </c>
      <c r="N21" s="245">
        <v>30</v>
      </c>
      <c r="O21" s="239" t="s">
        <v>124</v>
      </c>
      <c r="P21" s="246" t="s">
        <v>125</v>
      </c>
      <c r="Q21" s="246" t="s">
        <v>125</v>
      </c>
      <c r="R21" s="242" t="s">
        <v>125</v>
      </c>
      <c r="S21" s="239" t="s">
        <v>126</v>
      </c>
      <c r="T21" s="242" t="s">
        <v>125</v>
      </c>
    </row>
    <row r="22" spans="2:20" s="32" customFormat="1" ht="16.5">
      <c r="B22" s="247" t="s">
        <v>137</v>
      </c>
      <c r="C22" s="248">
        <v>0</v>
      </c>
      <c r="D22" s="247" t="s">
        <v>328</v>
      </c>
      <c r="E22" s="249">
        <v>7</v>
      </c>
      <c r="F22" s="247" t="s">
        <v>122</v>
      </c>
      <c r="G22" s="250" t="s">
        <v>97</v>
      </c>
      <c r="H22" s="250" t="s">
        <v>138</v>
      </c>
      <c r="I22" s="247" t="s">
        <v>123</v>
      </c>
      <c r="J22" s="251">
        <v>14</v>
      </c>
      <c r="K22" s="252">
        <v>0</v>
      </c>
      <c r="L22" s="252">
        <v>0</v>
      </c>
      <c r="M22" s="253">
        <v>31</v>
      </c>
      <c r="N22" s="253">
        <v>44</v>
      </c>
      <c r="O22" s="247" t="s">
        <v>124</v>
      </c>
      <c r="P22" s="254" t="s">
        <v>125</v>
      </c>
      <c r="Q22" s="254" t="s">
        <v>125</v>
      </c>
      <c r="R22" s="250" t="s">
        <v>125</v>
      </c>
      <c r="S22" s="247" t="s">
        <v>126</v>
      </c>
      <c r="T22" s="250" t="s">
        <v>125</v>
      </c>
    </row>
    <row r="23" spans="2:20" s="32" customFormat="1" ht="16.5">
      <c r="B23" s="239" t="s">
        <v>139</v>
      </c>
      <c r="C23" s="240">
        <v>0</v>
      </c>
      <c r="D23" s="239" t="s">
        <v>328</v>
      </c>
      <c r="E23" s="241">
        <v>8</v>
      </c>
      <c r="F23" s="239" t="s">
        <v>122</v>
      </c>
      <c r="G23" s="242" t="s">
        <v>98</v>
      </c>
      <c r="H23" s="242" t="s">
        <v>140</v>
      </c>
      <c r="I23" s="239" t="s">
        <v>123</v>
      </c>
      <c r="J23" s="243">
        <v>12</v>
      </c>
      <c r="K23" s="244">
        <v>0</v>
      </c>
      <c r="L23" s="244">
        <v>0</v>
      </c>
      <c r="M23" s="245">
        <v>45</v>
      </c>
      <c r="N23" s="245">
        <v>56</v>
      </c>
      <c r="O23" s="239" t="s">
        <v>124</v>
      </c>
      <c r="P23" s="246" t="s">
        <v>125</v>
      </c>
      <c r="Q23" s="246" t="s">
        <v>125</v>
      </c>
      <c r="R23" s="242" t="s">
        <v>125</v>
      </c>
      <c r="S23" s="239" t="s">
        <v>126</v>
      </c>
      <c r="T23" s="242" t="s">
        <v>125</v>
      </c>
    </row>
    <row r="24" spans="2:20" s="32" customFormat="1" ht="16.5">
      <c r="B24" s="247" t="s">
        <v>141</v>
      </c>
      <c r="C24" s="248">
        <v>0</v>
      </c>
      <c r="D24" s="247" t="s">
        <v>328</v>
      </c>
      <c r="E24" s="249">
        <v>9</v>
      </c>
      <c r="F24" s="247" t="s">
        <v>122</v>
      </c>
      <c r="G24" s="250" t="s">
        <v>99</v>
      </c>
      <c r="H24" s="250" t="s">
        <v>142</v>
      </c>
      <c r="I24" s="247" t="s">
        <v>123</v>
      </c>
      <c r="J24" s="251">
        <v>1</v>
      </c>
      <c r="K24" s="252">
        <v>0</v>
      </c>
      <c r="L24" s="252">
        <v>0</v>
      </c>
      <c r="M24" s="253">
        <v>57</v>
      </c>
      <c r="N24" s="253">
        <v>57</v>
      </c>
      <c r="O24" s="247" t="s">
        <v>124</v>
      </c>
      <c r="P24" s="254" t="s">
        <v>125</v>
      </c>
      <c r="Q24" s="254" t="s">
        <v>125</v>
      </c>
      <c r="R24" s="250" t="s">
        <v>125</v>
      </c>
      <c r="S24" s="247" t="s">
        <v>126</v>
      </c>
      <c r="T24" s="250" t="s">
        <v>125</v>
      </c>
    </row>
    <row r="25" spans="2:20" s="32" customFormat="1" ht="16.5">
      <c r="B25" s="239" t="s">
        <v>143</v>
      </c>
      <c r="C25" s="240">
        <v>0</v>
      </c>
      <c r="D25" s="239" t="s">
        <v>328</v>
      </c>
      <c r="E25" s="241">
        <v>10</v>
      </c>
      <c r="F25" s="239" t="s">
        <v>122</v>
      </c>
      <c r="G25" s="242" t="s">
        <v>100</v>
      </c>
      <c r="H25" s="242" t="s">
        <v>144</v>
      </c>
      <c r="I25" s="239" t="s">
        <v>123</v>
      </c>
      <c r="J25" s="243">
        <v>5</v>
      </c>
      <c r="K25" s="244">
        <v>0</v>
      </c>
      <c r="L25" s="244">
        <v>0</v>
      </c>
      <c r="M25" s="245">
        <v>58</v>
      </c>
      <c r="N25" s="245">
        <v>62</v>
      </c>
      <c r="O25" s="239" t="s">
        <v>124</v>
      </c>
      <c r="P25" s="246" t="s">
        <v>125</v>
      </c>
      <c r="Q25" s="246" t="s">
        <v>125</v>
      </c>
      <c r="R25" s="242" t="s">
        <v>125</v>
      </c>
      <c r="S25" s="239" t="s">
        <v>126</v>
      </c>
      <c r="T25" s="242" t="s">
        <v>125</v>
      </c>
    </row>
    <row r="26" spans="2:20" s="32" customFormat="1" ht="16.5">
      <c r="B26" s="247" t="s">
        <v>145</v>
      </c>
      <c r="C26" s="248">
        <v>0</v>
      </c>
      <c r="D26" s="247" t="s">
        <v>328</v>
      </c>
      <c r="E26" s="249">
        <v>11</v>
      </c>
      <c r="F26" s="247" t="s">
        <v>122</v>
      </c>
      <c r="G26" s="250" t="s">
        <v>101</v>
      </c>
      <c r="H26" s="250" t="s">
        <v>146</v>
      </c>
      <c r="I26" s="247" t="s">
        <v>123</v>
      </c>
      <c r="J26" s="251">
        <v>1</v>
      </c>
      <c r="K26" s="252">
        <v>0</v>
      </c>
      <c r="L26" s="252">
        <v>0</v>
      </c>
      <c r="M26" s="253">
        <v>63</v>
      </c>
      <c r="N26" s="253">
        <v>63</v>
      </c>
      <c r="O26" s="247" t="s">
        <v>124</v>
      </c>
      <c r="P26" s="254" t="s">
        <v>125</v>
      </c>
      <c r="Q26" s="254" t="s">
        <v>125</v>
      </c>
      <c r="R26" s="250" t="s">
        <v>125</v>
      </c>
      <c r="S26" s="247" t="s">
        <v>126</v>
      </c>
      <c r="T26" s="250" t="s">
        <v>125</v>
      </c>
    </row>
    <row r="27" spans="2:20" s="32" customFormat="1" ht="16.5">
      <c r="B27" s="239" t="s">
        <v>147</v>
      </c>
      <c r="C27" s="240">
        <v>0</v>
      </c>
      <c r="D27" s="239" t="s">
        <v>328</v>
      </c>
      <c r="E27" s="241">
        <v>12</v>
      </c>
      <c r="F27" s="239" t="s">
        <v>122</v>
      </c>
      <c r="G27" s="242" t="s">
        <v>102</v>
      </c>
      <c r="H27" s="242" t="s">
        <v>148</v>
      </c>
      <c r="I27" s="239" t="s">
        <v>123</v>
      </c>
      <c r="J27" s="243">
        <v>6</v>
      </c>
      <c r="K27" s="244">
        <v>0</v>
      </c>
      <c r="L27" s="244">
        <v>0</v>
      </c>
      <c r="M27" s="245">
        <v>64</v>
      </c>
      <c r="N27" s="245">
        <v>69</v>
      </c>
      <c r="O27" s="239" t="s">
        <v>124</v>
      </c>
      <c r="P27" s="246" t="s">
        <v>125</v>
      </c>
      <c r="Q27" s="246" t="s">
        <v>125</v>
      </c>
      <c r="R27" s="242" t="s">
        <v>125</v>
      </c>
      <c r="S27" s="239" t="s">
        <v>126</v>
      </c>
      <c r="T27" s="242" t="s">
        <v>125</v>
      </c>
    </row>
    <row r="28" spans="2:20" s="32" customFormat="1" ht="16.5">
      <c r="B28" s="247" t="s">
        <v>149</v>
      </c>
      <c r="C28" s="248">
        <v>0</v>
      </c>
      <c r="D28" s="247" t="s">
        <v>328</v>
      </c>
      <c r="E28" s="249">
        <v>13</v>
      </c>
      <c r="F28" s="247" t="s">
        <v>122</v>
      </c>
      <c r="G28" s="250" t="s">
        <v>103</v>
      </c>
      <c r="H28" s="250" t="s">
        <v>150</v>
      </c>
      <c r="I28" s="247" t="s">
        <v>123</v>
      </c>
      <c r="J28" s="251">
        <v>31</v>
      </c>
      <c r="K28" s="252">
        <v>0</v>
      </c>
      <c r="L28" s="252">
        <v>0</v>
      </c>
      <c r="M28" s="253">
        <v>70</v>
      </c>
      <c r="N28" s="253">
        <v>100</v>
      </c>
      <c r="O28" s="247" t="s">
        <v>124</v>
      </c>
      <c r="P28" s="254" t="s">
        <v>125</v>
      </c>
      <c r="Q28" s="254" t="s">
        <v>125</v>
      </c>
      <c r="R28" s="250" t="s">
        <v>125</v>
      </c>
      <c r="S28" s="247" t="s">
        <v>126</v>
      </c>
      <c r="T28" s="250" t="s">
        <v>125</v>
      </c>
    </row>
    <row r="29" spans="2:20" s="32" customFormat="1" ht="16.5">
      <c r="B29" s="239" t="s">
        <v>151</v>
      </c>
      <c r="C29" s="240">
        <v>0</v>
      </c>
      <c r="D29" s="239" t="s">
        <v>328</v>
      </c>
      <c r="E29" s="241">
        <v>14</v>
      </c>
      <c r="F29" s="239" t="s">
        <v>152</v>
      </c>
      <c r="G29" s="242" t="s">
        <v>329</v>
      </c>
      <c r="H29" s="242" t="s">
        <v>330</v>
      </c>
      <c r="I29" s="239" t="s">
        <v>123</v>
      </c>
      <c r="J29" s="243">
        <v>1</v>
      </c>
      <c r="K29" s="244">
        <v>0</v>
      </c>
      <c r="L29" s="244">
        <v>0</v>
      </c>
      <c r="M29" s="245">
        <v>101</v>
      </c>
      <c r="N29" s="245">
        <v>101</v>
      </c>
      <c r="O29" s="239" t="s">
        <v>124</v>
      </c>
      <c r="P29" s="246" t="s">
        <v>125</v>
      </c>
      <c r="Q29" s="246" t="s">
        <v>125</v>
      </c>
      <c r="R29" s="242" t="s">
        <v>125</v>
      </c>
      <c r="S29" s="239" t="s">
        <v>126</v>
      </c>
      <c r="T29" s="242" t="s">
        <v>243</v>
      </c>
    </row>
    <row r="30" spans="2:20" s="32" customFormat="1" ht="16.5">
      <c r="B30" s="247" t="s">
        <v>155</v>
      </c>
      <c r="C30" s="248">
        <v>0</v>
      </c>
      <c r="D30" s="247" t="s">
        <v>328</v>
      </c>
      <c r="E30" s="249">
        <v>15</v>
      </c>
      <c r="F30" s="247" t="s">
        <v>152</v>
      </c>
      <c r="G30" s="250" t="s">
        <v>156</v>
      </c>
      <c r="H30" s="250" t="s">
        <v>157</v>
      </c>
      <c r="I30" s="247" t="s">
        <v>123</v>
      </c>
      <c r="J30" s="251">
        <v>30</v>
      </c>
      <c r="K30" s="252">
        <v>0</v>
      </c>
      <c r="L30" s="252">
        <v>0</v>
      </c>
      <c r="M30" s="253">
        <v>102</v>
      </c>
      <c r="N30" s="253">
        <v>131</v>
      </c>
      <c r="O30" s="247" t="s">
        <v>124</v>
      </c>
      <c r="P30" s="254" t="s">
        <v>125</v>
      </c>
      <c r="Q30" s="254" t="s">
        <v>125</v>
      </c>
      <c r="R30" s="250" t="s">
        <v>125</v>
      </c>
      <c r="S30" s="247" t="s">
        <v>126</v>
      </c>
      <c r="T30" s="250" t="s">
        <v>125</v>
      </c>
    </row>
    <row r="31" spans="2:20" s="32" customFormat="1" ht="16.5">
      <c r="B31" s="239" t="s">
        <v>158</v>
      </c>
      <c r="C31" s="240">
        <v>0</v>
      </c>
      <c r="D31" s="239" t="s">
        <v>328</v>
      </c>
      <c r="E31" s="241">
        <v>16</v>
      </c>
      <c r="F31" s="239" t="s">
        <v>152</v>
      </c>
      <c r="G31" s="242" t="s">
        <v>159</v>
      </c>
      <c r="H31" s="242" t="s">
        <v>160</v>
      </c>
      <c r="I31" s="239" t="s">
        <v>123</v>
      </c>
      <c r="J31" s="243">
        <v>14</v>
      </c>
      <c r="K31" s="244">
        <v>0</v>
      </c>
      <c r="L31" s="244">
        <v>0</v>
      </c>
      <c r="M31" s="245">
        <v>132</v>
      </c>
      <c r="N31" s="245">
        <v>145</v>
      </c>
      <c r="O31" s="239" t="s">
        <v>124</v>
      </c>
      <c r="P31" s="246" t="s">
        <v>125</v>
      </c>
      <c r="Q31" s="246" t="s">
        <v>125</v>
      </c>
      <c r="R31" s="242" t="s">
        <v>125</v>
      </c>
      <c r="S31" s="239" t="s">
        <v>126</v>
      </c>
      <c r="T31" s="242" t="s">
        <v>125</v>
      </c>
    </row>
  </sheetData>
  <mergeCells count="14">
    <mergeCell ref="B11:C11"/>
    <mergeCell ref="F11:G11"/>
    <mergeCell ref="H11:J11"/>
    <mergeCell ref="K11:L11"/>
    <mergeCell ref="B12:C12"/>
    <mergeCell ref="F12:G12"/>
    <mergeCell ref="H12:J12"/>
    <mergeCell ref="K12:L12"/>
    <mergeCell ref="B2:K4"/>
    <mergeCell ref="L3:L4"/>
    <mergeCell ref="B7:C7"/>
    <mergeCell ref="D7:L7"/>
    <mergeCell ref="B8:C8"/>
    <mergeCell ref="D8:L8"/>
  </mergeCells>
  <phoneticPr fontId="3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U40"/>
  <sheetViews>
    <sheetView workbookViewId="0">
      <selection activeCell="B2" sqref="B2:K4"/>
    </sheetView>
  </sheetViews>
  <sheetFormatPr defaultColWidth="9" defaultRowHeight="13.5"/>
  <cols>
    <col min="1" max="1" width="3.75" style="31" customWidth="1"/>
    <col min="2" max="2" width="20.5" style="31" bestFit="1" customWidth="1"/>
    <col min="3" max="3" width="2.75" style="31" bestFit="1" customWidth="1"/>
    <col min="4" max="5" width="9.75" style="31" bestFit="1" customWidth="1"/>
    <col min="6" max="6" width="11.75" style="31" bestFit="1" customWidth="1"/>
    <col min="7" max="7" width="21.25" style="31" bestFit="1" customWidth="1"/>
    <col min="8" max="8" width="14.375" style="31" bestFit="1" customWidth="1"/>
    <col min="9" max="10" width="8.5" style="31" bestFit="1" customWidth="1"/>
    <col min="11" max="11" width="10.25" style="31" bestFit="1" customWidth="1"/>
    <col min="12" max="12" width="11.25" style="31" bestFit="1" customWidth="1"/>
    <col min="13" max="14" width="8.5" style="31" bestFit="1" customWidth="1"/>
    <col min="15" max="15" width="9.25" style="31" bestFit="1" customWidth="1"/>
    <col min="16" max="16" width="8.5" style="31" bestFit="1" customWidth="1"/>
    <col min="17" max="17" width="13" style="31" bestFit="1" customWidth="1"/>
    <col min="18" max="18" width="11.75" style="31" bestFit="1" customWidth="1"/>
    <col min="19" max="19" width="6.75" style="31" bestFit="1" customWidth="1"/>
    <col min="20" max="20" width="12.375" style="31" bestFit="1" customWidth="1"/>
    <col min="21" max="21" width="5.625" style="31" customWidth="1"/>
    <col min="22" max="16384" width="9" style="31"/>
  </cols>
  <sheetData>
    <row r="1" spans="2:21" ht="14.25" thickBot="1"/>
    <row r="2" spans="2:21">
      <c r="B2" s="313" t="str">
        <f>CONCATENATE("Interface정의서 :  (",T($D$11), ") ", T($D$7))</f>
        <v>Interface정의서 :  (MW00190) 검사결과(반제품-&gt;제품/반제품 전환)</v>
      </c>
      <c r="C2" s="314"/>
      <c r="D2" s="314"/>
      <c r="E2" s="314"/>
      <c r="F2" s="314"/>
      <c r="G2" s="314"/>
      <c r="H2" s="314"/>
      <c r="I2" s="314"/>
      <c r="J2" s="314"/>
      <c r="K2" s="315"/>
      <c r="L2" s="33">
        <v>43478</v>
      </c>
    </row>
    <row r="3" spans="2:21">
      <c r="B3" s="316"/>
      <c r="C3" s="317"/>
      <c r="D3" s="317"/>
      <c r="E3" s="317"/>
      <c r="F3" s="317"/>
      <c r="G3" s="317"/>
      <c r="H3" s="317"/>
      <c r="I3" s="317"/>
      <c r="J3" s="317"/>
      <c r="K3" s="318"/>
      <c r="L3" s="355" t="s">
        <v>21</v>
      </c>
    </row>
    <row r="4" spans="2:21" ht="14.25" thickBot="1">
      <c r="B4" s="319"/>
      <c r="C4" s="320"/>
      <c r="D4" s="320"/>
      <c r="E4" s="320"/>
      <c r="F4" s="320"/>
      <c r="G4" s="320"/>
      <c r="H4" s="320"/>
      <c r="I4" s="320"/>
      <c r="J4" s="320"/>
      <c r="K4" s="321"/>
      <c r="L4" s="356"/>
    </row>
    <row r="6" spans="2:21" ht="17.25" thickBot="1">
      <c r="B6" s="32" t="s">
        <v>18</v>
      </c>
    </row>
    <row r="7" spans="2:21" ht="16.5">
      <c r="B7" s="324" t="s">
        <v>19</v>
      </c>
      <c r="C7" s="325"/>
      <c r="D7" s="326" t="str">
        <f>인터페이스정의!E10</f>
        <v>검사결과(반제품-&gt;제품/반제품 전환)</v>
      </c>
      <c r="E7" s="327"/>
      <c r="F7" s="327"/>
      <c r="G7" s="327"/>
      <c r="H7" s="327"/>
      <c r="I7" s="327"/>
      <c r="J7" s="327"/>
      <c r="K7" s="327"/>
      <c r="L7" s="328"/>
    </row>
    <row r="8" spans="2:21" ht="17.25" thickBot="1">
      <c r="B8" s="329" t="s">
        <v>22</v>
      </c>
      <c r="C8" s="330"/>
      <c r="D8" s="331"/>
      <c r="E8" s="332"/>
      <c r="F8" s="332"/>
      <c r="G8" s="332"/>
      <c r="H8" s="332"/>
      <c r="I8" s="332"/>
      <c r="J8" s="332"/>
      <c r="K8" s="332"/>
      <c r="L8" s="333"/>
    </row>
    <row r="10" spans="2:21" ht="17.25" thickBot="1">
      <c r="B10" s="32" t="s">
        <v>20</v>
      </c>
    </row>
    <row r="11" spans="2:21" ht="16.5">
      <c r="B11" s="324" t="s">
        <v>91</v>
      </c>
      <c r="C11" s="325"/>
      <c r="D11" s="36" t="str">
        <f>인터페이스정의!D10</f>
        <v>MW00190</v>
      </c>
      <c r="E11" s="43" t="s">
        <v>29</v>
      </c>
      <c r="F11" s="344" t="s">
        <v>264</v>
      </c>
      <c r="G11" s="345"/>
      <c r="H11" s="346" t="s">
        <v>32</v>
      </c>
      <c r="I11" s="347"/>
      <c r="J11" s="325"/>
      <c r="K11" s="344" t="s">
        <v>41</v>
      </c>
      <c r="L11" s="357"/>
    </row>
    <row r="12" spans="2:21" ht="17.25" thickBot="1">
      <c r="B12" s="329" t="s">
        <v>30</v>
      </c>
      <c r="C12" s="330"/>
      <c r="D12" s="47">
        <f>COUNTA(B16:B5240)</f>
        <v>25</v>
      </c>
      <c r="E12" s="44" t="s">
        <v>31</v>
      </c>
      <c r="F12" s="338">
        <f>MAX(N16:N5326)</f>
        <v>426</v>
      </c>
      <c r="G12" s="339"/>
      <c r="H12" s="340" t="s">
        <v>33</v>
      </c>
      <c r="I12" s="341"/>
      <c r="J12" s="330"/>
      <c r="K12" s="331" t="s">
        <v>43</v>
      </c>
      <c r="L12" s="333"/>
    </row>
    <row r="13" spans="2:21" ht="16.5">
      <c r="M13" s="32"/>
      <c r="N13" s="32"/>
      <c r="O13" s="32"/>
      <c r="P13" s="32"/>
      <c r="Q13" s="32"/>
      <c r="R13" s="32"/>
      <c r="S13" s="32"/>
      <c r="T13" s="32"/>
      <c r="U13" s="32"/>
    </row>
    <row r="14" spans="2:21" ht="16.5">
      <c r="B14" s="32" t="s">
        <v>28</v>
      </c>
      <c r="M14" s="32"/>
      <c r="N14" s="32"/>
      <c r="O14" s="32"/>
      <c r="P14" s="32"/>
      <c r="Q14" s="32"/>
      <c r="R14" s="32"/>
      <c r="S14" s="32"/>
      <c r="T14" s="32"/>
      <c r="U14" s="32"/>
    </row>
    <row r="15" spans="2:21" s="32" customFormat="1" ht="16.5">
      <c r="B15" s="45" t="s">
        <v>104</v>
      </c>
      <c r="C15" s="46">
        <v>1</v>
      </c>
      <c r="D15" s="45" t="s">
        <v>105</v>
      </c>
      <c r="E15" s="45" t="s">
        <v>106</v>
      </c>
      <c r="F15" s="45" t="s">
        <v>107</v>
      </c>
      <c r="G15" s="45" t="s">
        <v>108</v>
      </c>
      <c r="H15" s="45" t="s">
        <v>109</v>
      </c>
      <c r="I15" s="45" t="s">
        <v>110</v>
      </c>
      <c r="J15" s="45" t="s">
        <v>111</v>
      </c>
      <c r="K15" s="45" t="s">
        <v>112</v>
      </c>
      <c r="L15" s="45" t="s">
        <v>113</v>
      </c>
      <c r="M15" s="45" t="s">
        <v>114</v>
      </c>
      <c r="N15" s="45" t="s">
        <v>115</v>
      </c>
      <c r="O15" s="45" t="s">
        <v>116</v>
      </c>
      <c r="P15" s="45" t="s">
        <v>117</v>
      </c>
      <c r="Q15" s="45" t="s">
        <v>118</v>
      </c>
      <c r="R15" s="45" t="s">
        <v>119</v>
      </c>
      <c r="S15" s="45" t="s">
        <v>120</v>
      </c>
      <c r="T15" s="45" t="s">
        <v>121</v>
      </c>
    </row>
    <row r="16" spans="2:21" s="32" customFormat="1" ht="16.5">
      <c r="B16" s="255" t="s">
        <v>298</v>
      </c>
      <c r="C16" s="256">
        <v>0</v>
      </c>
      <c r="D16" s="255" t="s">
        <v>331</v>
      </c>
      <c r="E16" s="257">
        <v>1</v>
      </c>
      <c r="F16" s="255" t="s">
        <v>122</v>
      </c>
      <c r="G16" s="258" t="s">
        <v>91</v>
      </c>
      <c r="H16" s="258" t="s">
        <v>27</v>
      </c>
      <c r="I16" s="255" t="s">
        <v>123</v>
      </c>
      <c r="J16" s="259">
        <v>8</v>
      </c>
      <c r="K16" s="260">
        <v>0</v>
      </c>
      <c r="L16" s="260">
        <v>0</v>
      </c>
      <c r="M16" s="261">
        <v>1</v>
      </c>
      <c r="N16" s="261">
        <v>8</v>
      </c>
      <c r="O16" s="255" t="s">
        <v>124</v>
      </c>
      <c r="P16" s="262" t="s">
        <v>125</v>
      </c>
      <c r="Q16" s="262" t="s">
        <v>125</v>
      </c>
      <c r="R16" s="258" t="s">
        <v>125</v>
      </c>
      <c r="S16" s="255" t="s">
        <v>126</v>
      </c>
      <c r="T16" s="258" t="s">
        <v>125</v>
      </c>
    </row>
    <row r="17" spans="2:20" s="32" customFormat="1" ht="16.5">
      <c r="B17" s="263" t="s">
        <v>127</v>
      </c>
      <c r="C17" s="264">
        <v>0</v>
      </c>
      <c r="D17" s="263" t="s">
        <v>331</v>
      </c>
      <c r="E17" s="265">
        <v>2</v>
      </c>
      <c r="F17" s="263" t="s">
        <v>122</v>
      </c>
      <c r="G17" s="266" t="s">
        <v>92</v>
      </c>
      <c r="H17" s="266" t="s">
        <v>128</v>
      </c>
      <c r="I17" s="263" t="s">
        <v>123</v>
      </c>
      <c r="J17" s="267">
        <v>1</v>
      </c>
      <c r="K17" s="268">
        <v>0</v>
      </c>
      <c r="L17" s="268">
        <v>0</v>
      </c>
      <c r="M17" s="269">
        <v>9</v>
      </c>
      <c r="N17" s="269">
        <v>9</v>
      </c>
      <c r="O17" s="263" t="s">
        <v>124</v>
      </c>
      <c r="P17" s="270" t="s">
        <v>125</v>
      </c>
      <c r="Q17" s="270" t="s">
        <v>125</v>
      </c>
      <c r="R17" s="266" t="s">
        <v>125</v>
      </c>
      <c r="S17" s="263" t="s">
        <v>126</v>
      </c>
      <c r="T17" s="266" t="s">
        <v>125</v>
      </c>
    </row>
    <row r="18" spans="2:20" s="32" customFormat="1" ht="16.5">
      <c r="B18" s="271" t="s">
        <v>129</v>
      </c>
      <c r="C18" s="272">
        <v>0</v>
      </c>
      <c r="D18" s="271" t="s">
        <v>331</v>
      </c>
      <c r="E18" s="273">
        <v>3</v>
      </c>
      <c r="F18" s="271" t="s">
        <v>122</v>
      </c>
      <c r="G18" s="274" t="s">
        <v>93</v>
      </c>
      <c r="H18" s="274" t="s">
        <v>130</v>
      </c>
      <c r="I18" s="271" t="s">
        <v>123</v>
      </c>
      <c r="J18" s="275">
        <v>3</v>
      </c>
      <c r="K18" s="276">
        <v>0</v>
      </c>
      <c r="L18" s="276">
        <v>0</v>
      </c>
      <c r="M18" s="277">
        <v>10</v>
      </c>
      <c r="N18" s="277">
        <v>12</v>
      </c>
      <c r="O18" s="271" t="s">
        <v>124</v>
      </c>
      <c r="P18" s="278" t="s">
        <v>125</v>
      </c>
      <c r="Q18" s="278" t="s">
        <v>125</v>
      </c>
      <c r="R18" s="274" t="s">
        <v>125</v>
      </c>
      <c r="S18" s="271" t="s">
        <v>126</v>
      </c>
      <c r="T18" s="274" t="s">
        <v>125</v>
      </c>
    </row>
    <row r="19" spans="2:20" s="32" customFormat="1" ht="16.5">
      <c r="B19" s="263" t="s">
        <v>131</v>
      </c>
      <c r="C19" s="264">
        <v>0</v>
      </c>
      <c r="D19" s="263" t="s">
        <v>331</v>
      </c>
      <c r="E19" s="265">
        <v>4</v>
      </c>
      <c r="F19" s="263" t="s">
        <v>122</v>
      </c>
      <c r="G19" s="266" t="s">
        <v>94</v>
      </c>
      <c r="H19" s="266" t="s">
        <v>132</v>
      </c>
      <c r="I19" s="263" t="s">
        <v>123</v>
      </c>
      <c r="J19" s="267">
        <v>1</v>
      </c>
      <c r="K19" s="268">
        <v>0</v>
      </c>
      <c r="L19" s="268">
        <v>0</v>
      </c>
      <c r="M19" s="269">
        <v>13</v>
      </c>
      <c r="N19" s="269">
        <v>13</v>
      </c>
      <c r="O19" s="263" t="s">
        <v>124</v>
      </c>
      <c r="P19" s="270" t="s">
        <v>125</v>
      </c>
      <c r="Q19" s="270" t="s">
        <v>125</v>
      </c>
      <c r="R19" s="266" t="s">
        <v>125</v>
      </c>
      <c r="S19" s="263" t="s">
        <v>126</v>
      </c>
      <c r="T19" s="266" t="s">
        <v>125</v>
      </c>
    </row>
    <row r="20" spans="2:20" s="32" customFormat="1" ht="16.5">
      <c r="B20" s="271" t="s">
        <v>133</v>
      </c>
      <c r="C20" s="272">
        <v>0</v>
      </c>
      <c r="D20" s="271" t="s">
        <v>331</v>
      </c>
      <c r="E20" s="273">
        <v>5</v>
      </c>
      <c r="F20" s="271" t="s">
        <v>122</v>
      </c>
      <c r="G20" s="274" t="s">
        <v>95</v>
      </c>
      <c r="H20" s="274" t="s">
        <v>134</v>
      </c>
      <c r="I20" s="271" t="s">
        <v>123</v>
      </c>
      <c r="J20" s="275">
        <v>3</v>
      </c>
      <c r="K20" s="276">
        <v>0</v>
      </c>
      <c r="L20" s="276">
        <v>0</v>
      </c>
      <c r="M20" s="277">
        <v>14</v>
      </c>
      <c r="N20" s="277">
        <v>16</v>
      </c>
      <c r="O20" s="271" t="s">
        <v>124</v>
      </c>
      <c r="P20" s="278" t="s">
        <v>125</v>
      </c>
      <c r="Q20" s="278" t="s">
        <v>125</v>
      </c>
      <c r="R20" s="274" t="s">
        <v>125</v>
      </c>
      <c r="S20" s="271" t="s">
        <v>126</v>
      </c>
      <c r="T20" s="274" t="s">
        <v>125</v>
      </c>
    </row>
    <row r="21" spans="2:20" s="32" customFormat="1" ht="16.5">
      <c r="B21" s="263" t="s">
        <v>135</v>
      </c>
      <c r="C21" s="264">
        <v>0</v>
      </c>
      <c r="D21" s="263" t="s">
        <v>331</v>
      </c>
      <c r="E21" s="265">
        <v>6</v>
      </c>
      <c r="F21" s="263" t="s">
        <v>122</v>
      </c>
      <c r="G21" s="266" t="s">
        <v>96</v>
      </c>
      <c r="H21" s="266" t="s">
        <v>136</v>
      </c>
      <c r="I21" s="263" t="s">
        <v>123</v>
      </c>
      <c r="J21" s="267">
        <v>14</v>
      </c>
      <c r="K21" s="268">
        <v>0</v>
      </c>
      <c r="L21" s="268">
        <v>0</v>
      </c>
      <c r="M21" s="269">
        <v>17</v>
      </c>
      <c r="N21" s="269">
        <v>30</v>
      </c>
      <c r="O21" s="263" t="s">
        <v>124</v>
      </c>
      <c r="P21" s="270" t="s">
        <v>125</v>
      </c>
      <c r="Q21" s="270" t="s">
        <v>125</v>
      </c>
      <c r="R21" s="266" t="s">
        <v>125</v>
      </c>
      <c r="S21" s="263" t="s">
        <v>126</v>
      </c>
      <c r="T21" s="266" t="s">
        <v>125</v>
      </c>
    </row>
    <row r="22" spans="2:20" s="32" customFormat="1" ht="16.5">
      <c r="B22" s="271" t="s">
        <v>137</v>
      </c>
      <c r="C22" s="272">
        <v>0</v>
      </c>
      <c r="D22" s="271" t="s">
        <v>331</v>
      </c>
      <c r="E22" s="273">
        <v>7</v>
      </c>
      <c r="F22" s="271" t="s">
        <v>122</v>
      </c>
      <c r="G22" s="274" t="s">
        <v>97</v>
      </c>
      <c r="H22" s="274" t="s">
        <v>138</v>
      </c>
      <c r="I22" s="271" t="s">
        <v>123</v>
      </c>
      <c r="J22" s="275">
        <v>14</v>
      </c>
      <c r="K22" s="276">
        <v>0</v>
      </c>
      <c r="L22" s="276">
        <v>0</v>
      </c>
      <c r="M22" s="277">
        <v>31</v>
      </c>
      <c r="N22" s="277">
        <v>44</v>
      </c>
      <c r="O22" s="271" t="s">
        <v>124</v>
      </c>
      <c r="P22" s="278" t="s">
        <v>125</v>
      </c>
      <c r="Q22" s="278" t="s">
        <v>125</v>
      </c>
      <c r="R22" s="274" t="s">
        <v>125</v>
      </c>
      <c r="S22" s="271" t="s">
        <v>126</v>
      </c>
      <c r="T22" s="274" t="s">
        <v>125</v>
      </c>
    </row>
    <row r="23" spans="2:20" s="32" customFormat="1" ht="16.5">
      <c r="B23" s="263" t="s">
        <v>139</v>
      </c>
      <c r="C23" s="264">
        <v>0</v>
      </c>
      <c r="D23" s="263" t="s">
        <v>331</v>
      </c>
      <c r="E23" s="265">
        <v>8</v>
      </c>
      <c r="F23" s="263" t="s">
        <v>122</v>
      </c>
      <c r="G23" s="266" t="s">
        <v>98</v>
      </c>
      <c r="H23" s="266" t="s">
        <v>140</v>
      </c>
      <c r="I23" s="263" t="s">
        <v>123</v>
      </c>
      <c r="J23" s="267">
        <v>12</v>
      </c>
      <c r="K23" s="268">
        <v>0</v>
      </c>
      <c r="L23" s="268">
        <v>0</v>
      </c>
      <c r="M23" s="269">
        <v>45</v>
      </c>
      <c r="N23" s="269">
        <v>56</v>
      </c>
      <c r="O23" s="263" t="s">
        <v>124</v>
      </c>
      <c r="P23" s="270" t="s">
        <v>125</v>
      </c>
      <c r="Q23" s="270" t="s">
        <v>125</v>
      </c>
      <c r="R23" s="266" t="s">
        <v>125</v>
      </c>
      <c r="S23" s="263" t="s">
        <v>126</v>
      </c>
      <c r="T23" s="266" t="s">
        <v>125</v>
      </c>
    </row>
    <row r="24" spans="2:20" s="32" customFormat="1" ht="16.5">
      <c r="B24" s="271" t="s">
        <v>141</v>
      </c>
      <c r="C24" s="272">
        <v>0</v>
      </c>
      <c r="D24" s="271" t="s">
        <v>331</v>
      </c>
      <c r="E24" s="273">
        <v>9</v>
      </c>
      <c r="F24" s="271" t="s">
        <v>122</v>
      </c>
      <c r="G24" s="274" t="s">
        <v>99</v>
      </c>
      <c r="H24" s="274" t="s">
        <v>142</v>
      </c>
      <c r="I24" s="271" t="s">
        <v>123</v>
      </c>
      <c r="J24" s="275">
        <v>1</v>
      </c>
      <c r="K24" s="276">
        <v>0</v>
      </c>
      <c r="L24" s="276">
        <v>0</v>
      </c>
      <c r="M24" s="277">
        <v>57</v>
      </c>
      <c r="N24" s="277">
        <v>57</v>
      </c>
      <c r="O24" s="271" t="s">
        <v>124</v>
      </c>
      <c r="P24" s="278" t="s">
        <v>125</v>
      </c>
      <c r="Q24" s="278" t="s">
        <v>125</v>
      </c>
      <c r="R24" s="274" t="s">
        <v>125</v>
      </c>
      <c r="S24" s="271" t="s">
        <v>126</v>
      </c>
      <c r="T24" s="274" t="s">
        <v>125</v>
      </c>
    </row>
    <row r="25" spans="2:20" s="32" customFormat="1" ht="16.5">
      <c r="B25" s="263" t="s">
        <v>143</v>
      </c>
      <c r="C25" s="264">
        <v>0</v>
      </c>
      <c r="D25" s="263" t="s">
        <v>331</v>
      </c>
      <c r="E25" s="265">
        <v>10</v>
      </c>
      <c r="F25" s="263" t="s">
        <v>122</v>
      </c>
      <c r="G25" s="266" t="s">
        <v>100</v>
      </c>
      <c r="H25" s="266" t="s">
        <v>144</v>
      </c>
      <c r="I25" s="263" t="s">
        <v>123</v>
      </c>
      <c r="J25" s="267">
        <v>5</v>
      </c>
      <c r="K25" s="268">
        <v>0</v>
      </c>
      <c r="L25" s="268">
        <v>0</v>
      </c>
      <c r="M25" s="269">
        <v>58</v>
      </c>
      <c r="N25" s="269">
        <v>62</v>
      </c>
      <c r="O25" s="263" t="s">
        <v>124</v>
      </c>
      <c r="P25" s="270" t="s">
        <v>125</v>
      </c>
      <c r="Q25" s="270" t="s">
        <v>125</v>
      </c>
      <c r="R25" s="266" t="s">
        <v>125</v>
      </c>
      <c r="S25" s="263" t="s">
        <v>126</v>
      </c>
      <c r="T25" s="266" t="s">
        <v>125</v>
      </c>
    </row>
    <row r="26" spans="2:20" s="32" customFormat="1" ht="16.5">
      <c r="B26" s="271" t="s">
        <v>145</v>
      </c>
      <c r="C26" s="272">
        <v>0</v>
      </c>
      <c r="D26" s="271" t="s">
        <v>331</v>
      </c>
      <c r="E26" s="273">
        <v>11</v>
      </c>
      <c r="F26" s="271" t="s">
        <v>122</v>
      </c>
      <c r="G26" s="274" t="s">
        <v>101</v>
      </c>
      <c r="H26" s="274" t="s">
        <v>146</v>
      </c>
      <c r="I26" s="271" t="s">
        <v>123</v>
      </c>
      <c r="J26" s="275">
        <v>1</v>
      </c>
      <c r="K26" s="276">
        <v>0</v>
      </c>
      <c r="L26" s="276">
        <v>0</v>
      </c>
      <c r="M26" s="277">
        <v>63</v>
      </c>
      <c r="N26" s="277">
        <v>63</v>
      </c>
      <c r="O26" s="271" t="s">
        <v>124</v>
      </c>
      <c r="P26" s="278" t="s">
        <v>125</v>
      </c>
      <c r="Q26" s="278" t="s">
        <v>125</v>
      </c>
      <c r="R26" s="274" t="s">
        <v>125</v>
      </c>
      <c r="S26" s="271" t="s">
        <v>126</v>
      </c>
      <c r="T26" s="274" t="s">
        <v>125</v>
      </c>
    </row>
    <row r="27" spans="2:20" s="32" customFormat="1" ht="16.5">
      <c r="B27" s="263" t="s">
        <v>147</v>
      </c>
      <c r="C27" s="264">
        <v>0</v>
      </c>
      <c r="D27" s="263" t="s">
        <v>331</v>
      </c>
      <c r="E27" s="265">
        <v>12</v>
      </c>
      <c r="F27" s="263" t="s">
        <v>122</v>
      </c>
      <c r="G27" s="266" t="s">
        <v>102</v>
      </c>
      <c r="H27" s="266" t="s">
        <v>148</v>
      </c>
      <c r="I27" s="263" t="s">
        <v>123</v>
      </c>
      <c r="J27" s="267">
        <v>6</v>
      </c>
      <c r="K27" s="268">
        <v>0</v>
      </c>
      <c r="L27" s="268">
        <v>0</v>
      </c>
      <c r="M27" s="269">
        <v>64</v>
      </c>
      <c r="N27" s="269">
        <v>69</v>
      </c>
      <c r="O27" s="263" t="s">
        <v>124</v>
      </c>
      <c r="P27" s="270" t="s">
        <v>125</v>
      </c>
      <c r="Q27" s="270" t="s">
        <v>125</v>
      </c>
      <c r="R27" s="266" t="s">
        <v>125</v>
      </c>
      <c r="S27" s="263" t="s">
        <v>126</v>
      </c>
      <c r="T27" s="266" t="s">
        <v>125</v>
      </c>
    </row>
    <row r="28" spans="2:20" s="32" customFormat="1" ht="16.5">
      <c r="B28" s="271" t="s">
        <v>149</v>
      </c>
      <c r="C28" s="272">
        <v>0</v>
      </c>
      <c r="D28" s="271" t="s">
        <v>331</v>
      </c>
      <c r="E28" s="273">
        <v>13</v>
      </c>
      <c r="F28" s="271" t="s">
        <v>122</v>
      </c>
      <c r="G28" s="274" t="s">
        <v>103</v>
      </c>
      <c r="H28" s="274" t="s">
        <v>150</v>
      </c>
      <c r="I28" s="271" t="s">
        <v>123</v>
      </c>
      <c r="J28" s="275">
        <v>31</v>
      </c>
      <c r="K28" s="276">
        <v>0</v>
      </c>
      <c r="L28" s="276">
        <v>0</v>
      </c>
      <c r="M28" s="277">
        <v>70</v>
      </c>
      <c r="N28" s="277">
        <v>100</v>
      </c>
      <c r="O28" s="271" t="s">
        <v>124</v>
      </c>
      <c r="P28" s="278" t="s">
        <v>125</v>
      </c>
      <c r="Q28" s="278" t="s">
        <v>125</v>
      </c>
      <c r="R28" s="274" t="s">
        <v>125</v>
      </c>
      <c r="S28" s="271" t="s">
        <v>126</v>
      </c>
      <c r="T28" s="274" t="s">
        <v>125</v>
      </c>
    </row>
    <row r="29" spans="2:20" s="32" customFormat="1" ht="16.5">
      <c r="B29" s="263" t="s">
        <v>151</v>
      </c>
      <c r="C29" s="264">
        <v>0</v>
      </c>
      <c r="D29" s="263" t="s">
        <v>331</v>
      </c>
      <c r="E29" s="265">
        <v>14</v>
      </c>
      <c r="F29" s="263" t="s">
        <v>152</v>
      </c>
      <c r="G29" s="266" t="s">
        <v>156</v>
      </c>
      <c r="H29" s="266" t="s">
        <v>157</v>
      </c>
      <c r="I29" s="263" t="s">
        <v>123</v>
      </c>
      <c r="J29" s="267">
        <v>30</v>
      </c>
      <c r="K29" s="268">
        <v>0</v>
      </c>
      <c r="L29" s="268">
        <v>0</v>
      </c>
      <c r="M29" s="269">
        <v>101</v>
      </c>
      <c r="N29" s="269">
        <v>130</v>
      </c>
      <c r="O29" s="263" t="s">
        <v>124</v>
      </c>
      <c r="P29" s="270" t="s">
        <v>125</v>
      </c>
      <c r="Q29" s="270" t="s">
        <v>125</v>
      </c>
      <c r="R29" s="266" t="s">
        <v>125</v>
      </c>
      <c r="S29" s="263" t="s">
        <v>126</v>
      </c>
      <c r="T29" s="266" t="s">
        <v>125</v>
      </c>
    </row>
    <row r="30" spans="2:20" s="32" customFormat="1" ht="16.5">
      <c r="B30" s="271" t="s">
        <v>155</v>
      </c>
      <c r="C30" s="272">
        <v>0</v>
      </c>
      <c r="D30" s="271" t="s">
        <v>331</v>
      </c>
      <c r="E30" s="273">
        <v>15</v>
      </c>
      <c r="F30" s="271" t="s">
        <v>152</v>
      </c>
      <c r="G30" s="274" t="s">
        <v>259</v>
      </c>
      <c r="H30" s="274" t="s">
        <v>287</v>
      </c>
      <c r="I30" s="271" t="s">
        <v>123</v>
      </c>
      <c r="J30" s="275">
        <v>20</v>
      </c>
      <c r="K30" s="276">
        <v>0</v>
      </c>
      <c r="L30" s="276">
        <v>0</v>
      </c>
      <c r="M30" s="277">
        <v>131</v>
      </c>
      <c r="N30" s="277">
        <v>150</v>
      </c>
      <c r="O30" s="271" t="s">
        <v>124</v>
      </c>
      <c r="P30" s="278" t="s">
        <v>125</v>
      </c>
      <c r="Q30" s="278" t="s">
        <v>125</v>
      </c>
      <c r="R30" s="274" t="s">
        <v>125</v>
      </c>
      <c r="S30" s="271" t="s">
        <v>126</v>
      </c>
      <c r="T30" s="274" t="s">
        <v>125</v>
      </c>
    </row>
    <row r="31" spans="2:20" ht="22.5">
      <c r="B31" s="263" t="s">
        <v>158</v>
      </c>
      <c r="C31" s="264">
        <v>0</v>
      </c>
      <c r="D31" s="263" t="s">
        <v>331</v>
      </c>
      <c r="E31" s="265">
        <v>16</v>
      </c>
      <c r="F31" s="263" t="s">
        <v>152</v>
      </c>
      <c r="G31" s="266" t="s">
        <v>260</v>
      </c>
      <c r="H31" s="266" t="s">
        <v>288</v>
      </c>
      <c r="I31" s="263" t="s">
        <v>123</v>
      </c>
      <c r="J31" s="267">
        <v>100</v>
      </c>
      <c r="K31" s="268">
        <v>0</v>
      </c>
      <c r="L31" s="268">
        <v>0</v>
      </c>
      <c r="M31" s="269">
        <v>151</v>
      </c>
      <c r="N31" s="269">
        <v>250</v>
      </c>
      <c r="O31" s="263" t="s">
        <v>124</v>
      </c>
      <c r="P31" s="270" t="s">
        <v>125</v>
      </c>
      <c r="Q31" s="270" t="s">
        <v>125</v>
      </c>
      <c r="R31" s="266" t="s">
        <v>125</v>
      </c>
      <c r="S31" s="263" t="s">
        <v>126</v>
      </c>
      <c r="T31" s="266" t="s">
        <v>125</v>
      </c>
    </row>
    <row r="32" spans="2:20">
      <c r="B32" s="271" t="s">
        <v>161</v>
      </c>
      <c r="C32" s="272">
        <v>0</v>
      </c>
      <c r="D32" s="271" t="s">
        <v>331</v>
      </c>
      <c r="E32" s="273">
        <v>17</v>
      </c>
      <c r="F32" s="271" t="s">
        <v>152</v>
      </c>
      <c r="G32" s="274" t="s">
        <v>261</v>
      </c>
      <c r="H32" s="274" t="s">
        <v>289</v>
      </c>
      <c r="I32" s="271" t="s">
        <v>123</v>
      </c>
      <c r="J32" s="275">
        <v>20</v>
      </c>
      <c r="K32" s="276">
        <v>0</v>
      </c>
      <c r="L32" s="276">
        <v>0</v>
      </c>
      <c r="M32" s="277">
        <v>251</v>
      </c>
      <c r="N32" s="277">
        <v>270</v>
      </c>
      <c r="O32" s="271" t="s">
        <v>124</v>
      </c>
      <c r="P32" s="278" t="s">
        <v>125</v>
      </c>
      <c r="Q32" s="278" t="s">
        <v>125</v>
      </c>
      <c r="R32" s="274" t="s">
        <v>125</v>
      </c>
      <c r="S32" s="271" t="s">
        <v>126</v>
      </c>
      <c r="T32" s="274" t="s">
        <v>290</v>
      </c>
    </row>
    <row r="33" spans="2:20" ht="22.5">
      <c r="B33" s="263" t="s">
        <v>162</v>
      </c>
      <c r="C33" s="264">
        <v>0</v>
      </c>
      <c r="D33" s="263" t="s">
        <v>331</v>
      </c>
      <c r="E33" s="265">
        <v>18</v>
      </c>
      <c r="F33" s="263" t="s">
        <v>152</v>
      </c>
      <c r="G33" s="266" t="s">
        <v>262</v>
      </c>
      <c r="H33" s="266" t="s">
        <v>291</v>
      </c>
      <c r="I33" s="263" t="s">
        <v>123</v>
      </c>
      <c r="J33" s="267">
        <v>100</v>
      </c>
      <c r="K33" s="268">
        <v>0</v>
      </c>
      <c r="L33" s="268">
        <v>0</v>
      </c>
      <c r="M33" s="269">
        <v>271</v>
      </c>
      <c r="N33" s="269">
        <v>370</v>
      </c>
      <c r="O33" s="263" t="s">
        <v>124</v>
      </c>
      <c r="P33" s="270" t="s">
        <v>125</v>
      </c>
      <c r="Q33" s="270" t="s">
        <v>125</v>
      </c>
      <c r="R33" s="266" t="s">
        <v>125</v>
      </c>
      <c r="S33" s="263" t="s">
        <v>126</v>
      </c>
      <c r="T33" s="266" t="s">
        <v>292</v>
      </c>
    </row>
    <row r="34" spans="2:20">
      <c r="B34" s="271" t="s">
        <v>165</v>
      </c>
      <c r="C34" s="272">
        <v>0</v>
      </c>
      <c r="D34" s="271" t="s">
        <v>331</v>
      </c>
      <c r="E34" s="273">
        <v>19</v>
      </c>
      <c r="F34" s="271" t="s">
        <v>152</v>
      </c>
      <c r="G34" s="274" t="s">
        <v>265</v>
      </c>
      <c r="H34" s="274" t="s">
        <v>293</v>
      </c>
      <c r="I34" s="271" t="s">
        <v>123</v>
      </c>
      <c r="J34" s="275">
        <v>8</v>
      </c>
      <c r="K34" s="276">
        <v>0</v>
      </c>
      <c r="L34" s="276">
        <v>0</v>
      </c>
      <c r="M34" s="277">
        <v>371</v>
      </c>
      <c r="N34" s="277">
        <v>378</v>
      </c>
      <c r="O34" s="271" t="s">
        <v>124</v>
      </c>
      <c r="P34" s="278" t="s">
        <v>125</v>
      </c>
      <c r="Q34" s="278" t="s">
        <v>125</v>
      </c>
      <c r="R34" s="274" t="s">
        <v>125</v>
      </c>
      <c r="S34" s="271" t="s">
        <v>126</v>
      </c>
      <c r="T34" s="274" t="s">
        <v>125</v>
      </c>
    </row>
    <row r="35" spans="2:20">
      <c r="B35" s="263" t="s">
        <v>170</v>
      </c>
      <c r="C35" s="264">
        <v>0</v>
      </c>
      <c r="D35" s="263" t="s">
        <v>331</v>
      </c>
      <c r="E35" s="265">
        <v>20</v>
      </c>
      <c r="F35" s="263" t="s">
        <v>152</v>
      </c>
      <c r="G35" s="266" t="s">
        <v>266</v>
      </c>
      <c r="H35" s="266" t="s">
        <v>294</v>
      </c>
      <c r="I35" s="263" t="s">
        <v>123</v>
      </c>
      <c r="J35" s="267">
        <v>7</v>
      </c>
      <c r="K35" s="268">
        <v>0</v>
      </c>
      <c r="L35" s="268">
        <v>0</v>
      </c>
      <c r="M35" s="269">
        <v>379</v>
      </c>
      <c r="N35" s="269">
        <v>385</v>
      </c>
      <c r="O35" s="263" t="s">
        <v>124</v>
      </c>
      <c r="P35" s="270" t="s">
        <v>125</v>
      </c>
      <c r="Q35" s="270" t="s">
        <v>125</v>
      </c>
      <c r="R35" s="266" t="s">
        <v>125</v>
      </c>
      <c r="S35" s="263" t="s">
        <v>126</v>
      </c>
      <c r="T35" s="266" t="s">
        <v>125</v>
      </c>
    </row>
    <row r="36" spans="2:20">
      <c r="B36" s="271" t="s">
        <v>173</v>
      </c>
      <c r="C36" s="272">
        <v>0</v>
      </c>
      <c r="D36" s="271" t="s">
        <v>331</v>
      </c>
      <c r="E36" s="273">
        <v>21</v>
      </c>
      <c r="F36" s="271" t="s">
        <v>152</v>
      </c>
      <c r="G36" s="274" t="s">
        <v>295</v>
      </c>
      <c r="H36" s="274" t="s">
        <v>296</v>
      </c>
      <c r="I36" s="271" t="s">
        <v>123</v>
      </c>
      <c r="J36" s="275">
        <v>14</v>
      </c>
      <c r="K36" s="276">
        <v>0</v>
      </c>
      <c r="L36" s="276">
        <v>0</v>
      </c>
      <c r="M36" s="277">
        <v>386</v>
      </c>
      <c r="N36" s="277">
        <v>399</v>
      </c>
      <c r="O36" s="271" t="s">
        <v>124</v>
      </c>
      <c r="P36" s="278" t="s">
        <v>125</v>
      </c>
      <c r="Q36" s="278" t="s">
        <v>125</v>
      </c>
      <c r="R36" s="274" t="s">
        <v>125</v>
      </c>
      <c r="S36" s="271" t="s">
        <v>126</v>
      </c>
      <c r="T36" s="274" t="s">
        <v>125</v>
      </c>
    </row>
    <row r="37" spans="2:20">
      <c r="B37" s="263" t="s">
        <v>176</v>
      </c>
      <c r="C37" s="264">
        <v>0</v>
      </c>
      <c r="D37" s="263" t="s">
        <v>331</v>
      </c>
      <c r="E37" s="265">
        <v>22</v>
      </c>
      <c r="F37" s="263" t="s">
        <v>152</v>
      </c>
      <c r="G37" s="266" t="s">
        <v>246</v>
      </c>
      <c r="H37" s="266" t="s">
        <v>247</v>
      </c>
      <c r="I37" s="263" t="s">
        <v>123</v>
      </c>
      <c r="J37" s="267">
        <v>1</v>
      </c>
      <c r="K37" s="268">
        <v>0</v>
      </c>
      <c r="L37" s="268">
        <v>0</v>
      </c>
      <c r="M37" s="269">
        <v>400</v>
      </c>
      <c r="N37" s="269">
        <v>400</v>
      </c>
      <c r="O37" s="263" t="s">
        <v>124</v>
      </c>
      <c r="P37" s="270" t="s">
        <v>125</v>
      </c>
      <c r="Q37" s="270" t="s">
        <v>125</v>
      </c>
      <c r="R37" s="266" t="s">
        <v>125</v>
      </c>
      <c r="S37" s="263" t="s">
        <v>126</v>
      </c>
      <c r="T37" s="266" t="s">
        <v>268</v>
      </c>
    </row>
    <row r="38" spans="2:20">
      <c r="B38" s="271" t="s">
        <v>179</v>
      </c>
      <c r="C38" s="272">
        <v>0</v>
      </c>
      <c r="D38" s="271" t="s">
        <v>331</v>
      </c>
      <c r="E38" s="273">
        <v>23</v>
      </c>
      <c r="F38" s="271" t="s">
        <v>152</v>
      </c>
      <c r="G38" s="274" t="s">
        <v>267</v>
      </c>
      <c r="H38" s="274" t="s">
        <v>297</v>
      </c>
      <c r="I38" s="271" t="s">
        <v>123</v>
      </c>
      <c r="J38" s="275">
        <v>24</v>
      </c>
      <c r="K38" s="276">
        <v>0</v>
      </c>
      <c r="L38" s="276">
        <v>0</v>
      </c>
      <c r="M38" s="277">
        <v>401</v>
      </c>
      <c r="N38" s="277">
        <v>424</v>
      </c>
      <c r="O38" s="271" t="s">
        <v>124</v>
      </c>
      <c r="P38" s="278" t="s">
        <v>125</v>
      </c>
      <c r="Q38" s="278" t="s">
        <v>125</v>
      </c>
      <c r="R38" s="274" t="s">
        <v>125</v>
      </c>
      <c r="S38" s="271" t="s">
        <v>126</v>
      </c>
      <c r="T38" s="274" t="s">
        <v>125</v>
      </c>
    </row>
    <row r="39" spans="2:20" ht="22.5">
      <c r="B39" s="263" t="s">
        <v>182</v>
      </c>
      <c r="C39" s="264">
        <v>0</v>
      </c>
      <c r="D39" s="263" t="s">
        <v>331</v>
      </c>
      <c r="E39" s="265">
        <v>24</v>
      </c>
      <c r="F39" s="263" t="s">
        <v>152</v>
      </c>
      <c r="G39" s="266" t="s">
        <v>200</v>
      </c>
      <c r="H39" s="266" t="s">
        <v>204</v>
      </c>
      <c r="I39" s="263" t="s">
        <v>123</v>
      </c>
      <c r="J39" s="267">
        <v>1</v>
      </c>
      <c r="K39" s="268">
        <v>0</v>
      </c>
      <c r="L39" s="268">
        <v>0</v>
      </c>
      <c r="M39" s="269">
        <v>425</v>
      </c>
      <c r="N39" s="269">
        <v>425</v>
      </c>
      <c r="O39" s="263" t="s">
        <v>124</v>
      </c>
      <c r="P39" s="270" t="s">
        <v>125</v>
      </c>
      <c r="Q39" s="270" t="s">
        <v>125</v>
      </c>
      <c r="R39" s="266" t="s">
        <v>125</v>
      </c>
      <c r="S39" s="263" t="s">
        <v>126</v>
      </c>
      <c r="T39" s="266" t="s">
        <v>272</v>
      </c>
    </row>
    <row r="40" spans="2:20">
      <c r="B40" s="271" t="s">
        <v>185</v>
      </c>
      <c r="C40" s="272">
        <v>0</v>
      </c>
      <c r="D40" s="271" t="s">
        <v>331</v>
      </c>
      <c r="E40" s="273">
        <v>25</v>
      </c>
      <c r="F40" s="271" t="s">
        <v>152</v>
      </c>
      <c r="G40" s="274" t="s">
        <v>203</v>
      </c>
      <c r="H40" s="274" t="s">
        <v>205</v>
      </c>
      <c r="I40" s="271" t="s">
        <v>123</v>
      </c>
      <c r="J40" s="275">
        <v>1</v>
      </c>
      <c r="K40" s="276">
        <v>0</v>
      </c>
      <c r="L40" s="276">
        <v>0</v>
      </c>
      <c r="M40" s="277">
        <v>426</v>
      </c>
      <c r="N40" s="277">
        <v>426</v>
      </c>
      <c r="O40" s="271" t="s">
        <v>124</v>
      </c>
      <c r="P40" s="278" t="s">
        <v>125</v>
      </c>
      <c r="Q40" s="278" t="s">
        <v>125</v>
      </c>
      <c r="R40" s="274" t="s">
        <v>125</v>
      </c>
      <c r="S40" s="271" t="s">
        <v>126</v>
      </c>
      <c r="T40" s="274" t="s">
        <v>125</v>
      </c>
    </row>
  </sheetData>
  <mergeCells count="14">
    <mergeCell ref="B2:K4"/>
    <mergeCell ref="L3:L4"/>
    <mergeCell ref="B7:C7"/>
    <mergeCell ref="D7:L7"/>
    <mergeCell ref="B8:C8"/>
    <mergeCell ref="D8:L8"/>
    <mergeCell ref="B11:C11"/>
    <mergeCell ref="F11:G11"/>
    <mergeCell ref="H11:J11"/>
    <mergeCell ref="K11:L11"/>
    <mergeCell ref="B12:C12"/>
    <mergeCell ref="F12:G12"/>
    <mergeCell ref="H12:J12"/>
    <mergeCell ref="K12:L12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63"/>
  <sheetViews>
    <sheetView workbookViewId="0">
      <selection activeCell="E18" sqref="E18"/>
    </sheetView>
  </sheetViews>
  <sheetFormatPr defaultRowHeight="16.5"/>
  <cols>
    <col min="2" max="2" width="20" bestFit="1" customWidth="1"/>
    <col min="3" max="3" width="9.25" bestFit="1" customWidth="1"/>
    <col min="4" max="4" width="27.875" bestFit="1" customWidth="1"/>
    <col min="5" max="5" width="13" bestFit="1" customWidth="1"/>
    <col min="6" max="6" width="11.25" bestFit="1" customWidth="1"/>
    <col min="7" max="7" width="5.5" bestFit="1" customWidth="1"/>
    <col min="8" max="8" width="7.375" bestFit="1" customWidth="1"/>
    <col min="9" max="9" width="7.25" bestFit="1" customWidth="1"/>
    <col min="10" max="10" width="6" bestFit="1" customWidth="1"/>
    <col min="11" max="11" width="5.125" bestFit="1" customWidth="1"/>
    <col min="12" max="12" width="85.875" bestFit="1" customWidth="1"/>
  </cols>
  <sheetData>
    <row r="1" spans="1:13" ht="17.25" thickBo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>
      <c r="A2" s="31"/>
      <c r="B2" s="369" t="str">
        <f>CONCATENATE("Interface정의서 :  (",T($D$11), ") ", T($D$7))</f>
        <v>Interface정의서 :  (WM000101) 자동창고 설비상태</v>
      </c>
      <c r="C2" s="370"/>
      <c r="D2" s="370"/>
      <c r="E2" s="370"/>
      <c r="F2" s="370"/>
      <c r="G2" s="370"/>
      <c r="H2" s="370"/>
      <c r="I2" s="370"/>
      <c r="J2" s="370"/>
      <c r="K2" s="371"/>
      <c r="L2" s="33">
        <v>43601</v>
      </c>
      <c r="M2" s="31"/>
    </row>
    <row r="3" spans="1:13">
      <c r="A3" s="31"/>
      <c r="B3" s="372"/>
      <c r="C3" s="373"/>
      <c r="D3" s="373"/>
      <c r="E3" s="373"/>
      <c r="F3" s="373"/>
      <c r="G3" s="373"/>
      <c r="H3" s="373"/>
      <c r="I3" s="373"/>
      <c r="J3" s="373"/>
      <c r="K3" s="374"/>
      <c r="L3" s="355" t="s">
        <v>332</v>
      </c>
      <c r="M3" s="31"/>
    </row>
    <row r="4" spans="1:13" ht="17.25" thickBot="1">
      <c r="A4" s="31"/>
      <c r="B4" s="375"/>
      <c r="C4" s="376"/>
      <c r="D4" s="376"/>
      <c r="E4" s="376"/>
      <c r="F4" s="376"/>
      <c r="G4" s="376"/>
      <c r="H4" s="376"/>
      <c r="I4" s="376"/>
      <c r="J4" s="376"/>
      <c r="K4" s="377"/>
      <c r="L4" s="356"/>
      <c r="M4" s="31"/>
    </row>
    <row r="5" spans="1:13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</row>
    <row r="6" spans="1:13" ht="17.25" thickBot="1">
      <c r="A6" s="31"/>
      <c r="B6" s="32" t="s">
        <v>18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</row>
    <row r="7" spans="1:13">
      <c r="A7" s="31"/>
      <c r="B7" s="324" t="s">
        <v>333</v>
      </c>
      <c r="C7" s="325"/>
      <c r="D7" s="326" t="s">
        <v>334</v>
      </c>
      <c r="E7" s="327"/>
      <c r="F7" s="327"/>
      <c r="G7" s="327"/>
      <c r="H7" s="327"/>
      <c r="I7" s="327"/>
      <c r="J7" s="327"/>
      <c r="K7" s="327"/>
      <c r="L7" s="328"/>
      <c r="M7" s="31"/>
    </row>
    <row r="8" spans="1:13" ht="17.25" thickBot="1">
      <c r="A8" s="31"/>
      <c r="B8" s="329" t="s">
        <v>335</v>
      </c>
      <c r="C8" s="330"/>
      <c r="D8" s="331" t="s">
        <v>336</v>
      </c>
      <c r="E8" s="332"/>
      <c r="F8" s="332"/>
      <c r="G8" s="332"/>
      <c r="H8" s="332"/>
      <c r="I8" s="332"/>
      <c r="J8" s="332"/>
      <c r="K8" s="332"/>
      <c r="L8" s="333"/>
      <c r="M8" s="31"/>
    </row>
    <row r="9" spans="1:13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</row>
    <row r="10" spans="1:13" ht="17.25" thickBot="1">
      <c r="A10" s="31"/>
      <c r="B10" s="32" t="s">
        <v>337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</row>
    <row r="11" spans="1:13">
      <c r="A11" s="31"/>
      <c r="B11" s="324" t="s">
        <v>338</v>
      </c>
      <c r="C11" s="325"/>
      <c r="D11" s="36" t="s">
        <v>339</v>
      </c>
      <c r="E11" s="279" t="s">
        <v>340</v>
      </c>
      <c r="F11" s="344" t="s">
        <v>341</v>
      </c>
      <c r="G11" s="345"/>
      <c r="H11" s="346" t="s">
        <v>32</v>
      </c>
      <c r="I11" s="347"/>
      <c r="J11" s="325"/>
      <c r="K11" s="344" t="s">
        <v>342</v>
      </c>
      <c r="L11" s="357"/>
      <c r="M11" s="31"/>
    </row>
    <row r="12" spans="1:13" ht="17.25" thickBot="1">
      <c r="A12" s="31"/>
      <c r="B12" s="329" t="s">
        <v>343</v>
      </c>
      <c r="C12" s="330"/>
      <c r="D12" s="281">
        <v>27</v>
      </c>
      <c r="E12" s="280" t="s">
        <v>31</v>
      </c>
      <c r="F12" s="367">
        <f>SUM(G16:G427)</f>
        <v>195</v>
      </c>
      <c r="G12" s="368"/>
      <c r="H12" s="340" t="s">
        <v>344</v>
      </c>
      <c r="I12" s="341"/>
      <c r="J12" s="330"/>
      <c r="K12" s="331" t="s">
        <v>345</v>
      </c>
      <c r="L12" s="333"/>
      <c r="M12" s="31"/>
    </row>
    <row r="13" spans="1:1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2"/>
    </row>
    <row r="14" spans="1:13">
      <c r="A14" s="31"/>
      <c r="B14" s="32" t="s">
        <v>28</v>
      </c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2"/>
    </row>
    <row r="15" spans="1:13">
      <c r="A15" s="32"/>
      <c r="B15" s="282" t="s">
        <v>346</v>
      </c>
      <c r="C15" s="282" t="s">
        <v>347</v>
      </c>
      <c r="D15" s="283" t="s">
        <v>348</v>
      </c>
      <c r="E15" s="283" t="s">
        <v>349</v>
      </c>
      <c r="F15" s="283" t="s">
        <v>350</v>
      </c>
      <c r="G15" s="283" t="s">
        <v>351</v>
      </c>
      <c r="H15" s="282" t="s">
        <v>352</v>
      </c>
      <c r="I15" s="282" t="s">
        <v>353</v>
      </c>
      <c r="J15" s="284" t="s">
        <v>354</v>
      </c>
      <c r="K15" s="284" t="s">
        <v>355</v>
      </c>
      <c r="L15" s="284" t="s">
        <v>24</v>
      </c>
      <c r="M15" s="32"/>
    </row>
    <row r="16" spans="1:13">
      <c r="A16" s="32"/>
      <c r="B16" s="285">
        <v>1</v>
      </c>
      <c r="C16" s="286" t="s">
        <v>356</v>
      </c>
      <c r="D16" s="287" t="s">
        <v>357</v>
      </c>
      <c r="E16" s="288" t="s">
        <v>27</v>
      </c>
      <c r="F16" s="289" t="s">
        <v>358</v>
      </c>
      <c r="G16" s="290">
        <v>8</v>
      </c>
      <c r="H16" s="291"/>
      <c r="I16" s="291"/>
      <c r="J16" s="290">
        <v>1</v>
      </c>
      <c r="K16" s="290">
        <v>8</v>
      </c>
      <c r="L16" s="292"/>
      <c r="M16" s="32"/>
    </row>
    <row r="17" spans="1:13">
      <c r="A17" s="32"/>
      <c r="B17" s="285">
        <f>B16+1</f>
        <v>2</v>
      </c>
      <c r="C17" s="286" t="s">
        <v>356</v>
      </c>
      <c r="D17" s="287" t="s">
        <v>359</v>
      </c>
      <c r="E17" s="288" t="s">
        <v>360</v>
      </c>
      <c r="F17" s="289" t="s">
        <v>358</v>
      </c>
      <c r="G17" s="290">
        <v>1</v>
      </c>
      <c r="H17" s="291"/>
      <c r="I17" s="291"/>
      <c r="J17" s="290">
        <f>K16+1</f>
        <v>9</v>
      </c>
      <c r="K17" s="290">
        <f>K16+G17</f>
        <v>9</v>
      </c>
      <c r="L17" s="292"/>
      <c r="M17" s="32"/>
    </row>
    <row r="18" spans="1:13" ht="33">
      <c r="A18" s="32"/>
      <c r="B18" s="285">
        <f t="shared" ref="B18:B38" si="0">B17+1</f>
        <v>3</v>
      </c>
      <c r="C18" s="286" t="s">
        <v>356</v>
      </c>
      <c r="D18" s="287" t="s">
        <v>361</v>
      </c>
      <c r="E18" s="288" t="s">
        <v>362</v>
      </c>
      <c r="F18" s="289" t="s">
        <v>358</v>
      </c>
      <c r="G18" s="290">
        <v>3</v>
      </c>
      <c r="H18" s="291"/>
      <c r="I18" s="291"/>
      <c r="J18" s="290">
        <f t="shared" ref="J18:J42" si="1">K17+1</f>
        <v>10</v>
      </c>
      <c r="K18" s="290">
        <f>K17+G18</f>
        <v>12</v>
      </c>
      <c r="L18" s="292"/>
      <c r="M18" s="32"/>
    </row>
    <row r="19" spans="1:13" ht="33">
      <c r="A19" s="32"/>
      <c r="B19" s="285">
        <f t="shared" si="0"/>
        <v>4</v>
      </c>
      <c r="C19" s="286" t="s">
        <v>363</v>
      </c>
      <c r="D19" s="287" t="s">
        <v>364</v>
      </c>
      <c r="E19" s="288" t="s">
        <v>365</v>
      </c>
      <c r="F19" s="289" t="s">
        <v>358</v>
      </c>
      <c r="G19" s="290">
        <v>1</v>
      </c>
      <c r="H19" s="291"/>
      <c r="I19" s="291"/>
      <c r="J19" s="290">
        <f t="shared" si="1"/>
        <v>13</v>
      </c>
      <c r="K19" s="290">
        <f>K18+G19</f>
        <v>13</v>
      </c>
      <c r="L19" s="292"/>
      <c r="M19" s="32"/>
    </row>
    <row r="20" spans="1:13" ht="33">
      <c r="A20" s="32"/>
      <c r="B20" s="285">
        <f t="shared" si="0"/>
        <v>5</v>
      </c>
      <c r="C20" s="286" t="s">
        <v>363</v>
      </c>
      <c r="D20" s="287" t="s">
        <v>366</v>
      </c>
      <c r="E20" s="288" t="s">
        <v>367</v>
      </c>
      <c r="F20" s="289" t="s">
        <v>358</v>
      </c>
      <c r="G20" s="290">
        <v>3</v>
      </c>
      <c r="H20" s="291"/>
      <c r="I20" s="291"/>
      <c r="J20" s="290">
        <f t="shared" si="1"/>
        <v>14</v>
      </c>
      <c r="K20" s="290">
        <f>K19+G20</f>
        <v>16</v>
      </c>
      <c r="L20" s="292"/>
      <c r="M20" s="32"/>
    </row>
    <row r="21" spans="1:13" ht="33">
      <c r="A21" s="32"/>
      <c r="B21" s="285">
        <f t="shared" si="0"/>
        <v>6</v>
      </c>
      <c r="C21" s="286" t="s">
        <v>368</v>
      </c>
      <c r="D21" s="287" t="s">
        <v>369</v>
      </c>
      <c r="E21" s="288" t="s">
        <v>370</v>
      </c>
      <c r="F21" s="289" t="s">
        <v>358</v>
      </c>
      <c r="G21" s="290">
        <v>14</v>
      </c>
      <c r="H21" s="291"/>
      <c r="I21" s="291"/>
      <c r="J21" s="290">
        <f t="shared" si="1"/>
        <v>17</v>
      </c>
      <c r="K21" s="290">
        <f t="shared" ref="K21:K42" si="2">K20+G21</f>
        <v>30</v>
      </c>
      <c r="L21" s="292"/>
      <c r="M21" s="32"/>
    </row>
    <row r="22" spans="1:13">
      <c r="A22" s="32"/>
      <c r="B22" s="285">
        <f t="shared" si="0"/>
        <v>7</v>
      </c>
      <c r="C22" s="286" t="s">
        <v>356</v>
      </c>
      <c r="D22" s="287" t="s">
        <v>371</v>
      </c>
      <c r="E22" s="288" t="s">
        <v>372</v>
      </c>
      <c r="F22" s="289" t="s">
        <v>358</v>
      </c>
      <c r="G22" s="290">
        <v>14</v>
      </c>
      <c r="H22" s="291"/>
      <c r="I22" s="291"/>
      <c r="J22" s="290">
        <f t="shared" si="1"/>
        <v>31</v>
      </c>
      <c r="K22" s="290">
        <f t="shared" si="2"/>
        <v>44</v>
      </c>
      <c r="L22" s="292"/>
      <c r="M22" s="32"/>
    </row>
    <row r="23" spans="1:13">
      <c r="A23" s="32"/>
      <c r="B23" s="285">
        <f t="shared" si="0"/>
        <v>8</v>
      </c>
      <c r="C23" s="286" t="s">
        <v>356</v>
      </c>
      <c r="D23" s="287" t="s">
        <v>373</v>
      </c>
      <c r="E23" s="288" t="s">
        <v>374</v>
      </c>
      <c r="F23" s="289" t="s">
        <v>358</v>
      </c>
      <c r="G23" s="290">
        <v>12</v>
      </c>
      <c r="H23" s="291"/>
      <c r="I23" s="291"/>
      <c r="J23" s="290">
        <f t="shared" si="1"/>
        <v>45</v>
      </c>
      <c r="K23" s="290">
        <f t="shared" si="2"/>
        <v>56</v>
      </c>
      <c r="L23" s="292"/>
      <c r="M23" s="32"/>
    </row>
    <row r="24" spans="1:13">
      <c r="A24" s="32"/>
      <c r="B24" s="285">
        <f t="shared" si="0"/>
        <v>9</v>
      </c>
      <c r="C24" s="286" t="s">
        <v>368</v>
      </c>
      <c r="D24" s="287" t="s">
        <v>375</v>
      </c>
      <c r="E24" s="288" t="s">
        <v>376</v>
      </c>
      <c r="F24" s="289" t="s">
        <v>358</v>
      </c>
      <c r="G24" s="290">
        <v>1</v>
      </c>
      <c r="H24" s="291"/>
      <c r="I24" s="291"/>
      <c r="J24" s="290">
        <f t="shared" si="1"/>
        <v>57</v>
      </c>
      <c r="K24" s="290">
        <f t="shared" si="2"/>
        <v>57</v>
      </c>
      <c r="L24" s="292"/>
      <c r="M24" s="32"/>
    </row>
    <row r="25" spans="1:13">
      <c r="A25" s="32"/>
      <c r="B25" s="285">
        <f t="shared" si="0"/>
        <v>10</v>
      </c>
      <c r="C25" s="286" t="s">
        <v>368</v>
      </c>
      <c r="D25" s="287" t="s">
        <v>377</v>
      </c>
      <c r="E25" s="288" t="s">
        <v>378</v>
      </c>
      <c r="F25" s="289" t="s">
        <v>358</v>
      </c>
      <c r="G25" s="290">
        <v>5</v>
      </c>
      <c r="H25" s="291"/>
      <c r="I25" s="291"/>
      <c r="J25" s="290">
        <f t="shared" si="1"/>
        <v>58</v>
      </c>
      <c r="K25" s="290">
        <f t="shared" si="2"/>
        <v>62</v>
      </c>
      <c r="L25" s="292"/>
      <c r="M25" s="32"/>
    </row>
    <row r="26" spans="1:13" ht="33">
      <c r="A26" s="32"/>
      <c r="B26" s="285">
        <f t="shared" si="0"/>
        <v>11</v>
      </c>
      <c r="C26" s="286" t="s">
        <v>368</v>
      </c>
      <c r="D26" s="287" t="s">
        <v>379</v>
      </c>
      <c r="E26" s="288" t="s">
        <v>380</v>
      </c>
      <c r="F26" s="289" t="s">
        <v>358</v>
      </c>
      <c r="G26" s="290">
        <v>1</v>
      </c>
      <c r="H26" s="291"/>
      <c r="I26" s="291"/>
      <c r="J26" s="290">
        <f t="shared" si="1"/>
        <v>63</v>
      </c>
      <c r="K26" s="290">
        <f t="shared" si="2"/>
        <v>63</v>
      </c>
      <c r="L26" s="292"/>
      <c r="M26" s="32"/>
    </row>
    <row r="27" spans="1:13">
      <c r="A27" s="32"/>
      <c r="B27" s="285">
        <f t="shared" si="0"/>
        <v>12</v>
      </c>
      <c r="C27" s="286" t="s">
        <v>368</v>
      </c>
      <c r="D27" s="287" t="s">
        <v>381</v>
      </c>
      <c r="E27" s="288" t="s">
        <v>382</v>
      </c>
      <c r="F27" s="289" t="s">
        <v>358</v>
      </c>
      <c r="G27" s="290">
        <v>6</v>
      </c>
      <c r="H27" s="291"/>
      <c r="I27" s="291"/>
      <c r="J27" s="290">
        <f t="shared" si="1"/>
        <v>64</v>
      </c>
      <c r="K27" s="290">
        <f t="shared" si="2"/>
        <v>69</v>
      </c>
      <c r="L27" s="292"/>
      <c r="M27" s="32"/>
    </row>
    <row r="28" spans="1:13">
      <c r="A28" s="32"/>
      <c r="B28" s="285">
        <f t="shared" si="0"/>
        <v>13</v>
      </c>
      <c r="C28" s="286" t="s">
        <v>356</v>
      </c>
      <c r="D28" s="287" t="s">
        <v>383</v>
      </c>
      <c r="E28" s="288" t="s">
        <v>384</v>
      </c>
      <c r="F28" s="289" t="s">
        <v>385</v>
      </c>
      <c r="G28" s="290">
        <v>31</v>
      </c>
      <c r="H28" s="291"/>
      <c r="I28" s="291"/>
      <c r="J28" s="290">
        <f t="shared" si="1"/>
        <v>70</v>
      </c>
      <c r="K28" s="290">
        <f t="shared" si="2"/>
        <v>100</v>
      </c>
      <c r="L28" s="292"/>
      <c r="M28" s="32"/>
    </row>
    <row r="29" spans="1:13">
      <c r="A29" s="32"/>
      <c r="B29" s="293">
        <f t="shared" si="0"/>
        <v>14</v>
      </c>
      <c r="C29" s="294" t="s">
        <v>386</v>
      </c>
      <c r="D29" s="295" t="s">
        <v>387</v>
      </c>
      <c r="E29" s="295" t="s">
        <v>388</v>
      </c>
      <c r="F29" s="296" t="s">
        <v>389</v>
      </c>
      <c r="G29" s="297">
        <v>27</v>
      </c>
      <c r="H29" s="298"/>
      <c r="I29" s="297"/>
      <c r="J29" s="297">
        <f t="shared" si="1"/>
        <v>101</v>
      </c>
      <c r="K29" s="297">
        <f t="shared" si="2"/>
        <v>127</v>
      </c>
      <c r="L29" s="299" t="s">
        <v>390</v>
      </c>
      <c r="M29" s="32"/>
    </row>
    <row r="30" spans="1:13">
      <c r="A30" s="32"/>
      <c r="B30" s="293">
        <f t="shared" si="0"/>
        <v>15</v>
      </c>
      <c r="C30" s="294" t="s">
        <v>386</v>
      </c>
      <c r="D30" s="295" t="s">
        <v>391</v>
      </c>
      <c r="E30" s="295" t="s">
        <v>392</v>
      </c>
      <c r="F30" s="296" t="s">
        <v>389</v>
      </c>
      <c r="G30" s="297">
        <v>27</v>
      </c>
      <c r="H30" s="298"/>
      <c r="I30" s="297"/>
      <c r="J30" s="297">
        <f t="shared" si="1"/>
        <v>128</v>
      </c>
      <c r="K30" s="297">
        <f t="shared" si="2"/>
        <v>154</v>
      </c>
      <c r="L30" s="300" t="s">
        <v>393</v>
      </c>
      <c r="M30" s="32"/>
    </row>
    <row r="31" spans="1:13">
      <c r="A31" s="32"/>
      <c r="B31" s="293">
        <f t="shared" si="0"/>
        <v>16</v>
      </c>
      <c r="C31" s="294" t="s">
        <v>386</v>
      </c>
      <c r="D31" s="295" t="s">
        <v>394</v>
      </c>
      <c r="E31" s="295" t="s">
        <v>395</v>
      </c>
      <c r="F31" s="296" t="s">
        <v>389</v>
      </c>
      <c r="G31" s="297">
        <v>1</v>
      </c>
      <c r="H31" s="301"/>
      <c r="I31" s="297"/>
      <c r="J31" s="297">
        <f t="shared" si="1"/>
        <v>155</v>
      </c>
      <c r="K31" s="297">
        <f t="shared" si="2"/>
        <v>155</v>
      </c>
      <c r="L31" s="300" t="s">
        <v>396</v>
      </c>
      <c r="M31" s="32"/>
    </row>
    <row r="32" spans="1:13">
      <c r="A32" s="32"/>
      <c r="B32" s="293">
        <f t="shared" si="0"/>
        <v>17</v>
      </c>
      <c r="C32" s="294" t="s">
        <v>386</v>
      </c>
      <c r="D32" s="295" t="s">
        <v>397</v>
      </c>
      <c r="E32" s="295" t="s">
        <v>398</v>
      </c>
      <c r="F32" s="296" t="s">
        <v>399</v>
      </c>
      <c r="G32" s="297">
        <v>1</v>
      </c>
      <c r="H32" s="301"/>
      <c r="I32" s="297"/>
      <c r="J32" s="297">
        <f t="shared" si="1"/>
        <v>156</v>
      </c>
      <c r="K32" s="297">
        <f t="shared" si="2"/>
        <v>156</v>
      </c>
      <c r="L32" s="300" t="s">
        <v>400</v>
      </c>
      <c r="M32" s="32"/>
    </row>
    <row r="33" spans="1:13">
      <c r="A33" s="32"/>
      <c r="B33" s="293">
        <f t="shared" si="0"/>
        <v>18</v>
      </c>
      <c r="C33" s="294" t="s">
        <v>386</v>
      </c>
      <c r="D33" s="32" t="s">
        <v>401</v>
      </c>
      <c r="E33" s="295" t="s">
        <v>402</v>
      </c>
      <c r="F33" s="296" t="s">
        <v>403</v>
      </c>
      <c r="G33" s="297">
        <v>1</v>
      </c>
      <c r="H33" s="301"/>
      <c r="I33" s="297"/>
      <c r="J33" s="297">
        <f t="shared" si="1"/>
        <v>157</v>
      </c>
      <c r="K33" s="297">
        <f t="shared" si="2"/>
        <v>157</v>
      </c>
      <c r="L33" s="300" t="s">
        <v>404</v>
      </c>
      <c r="M33" s="32"/>
    </row>
    <row r="34" spans="1:13">
      <c r="A34" s="32"/>
      <c r="B34" s="293">
        <f t="shared" si="0"/>
        <v>19</v>
      </c>
      <c r="C34" s="294" t="s">
        <v>386</v>
      </c>
      <c r="D34" s="295" t="s">
        <v>405</v>
      </c>
      <c r="E34" s="295" t="s">
        <v>406</v>
      </c>
      <c r="F34" s="296" t="s">
        <v>389</v>
      </c>
      <c r="G34" s="297">
        <v>3</v>
      </c>
      <c r="H34" s="301"/>
      <c r="I34" s="297"/>
      <c r="J34" s="297">
        <f t="shared" si="1"/>
        <v>158</v>
      </c>
      <c r="K34" s="297">
        <f t="shared" si="2"/>
        <v>160</v>
      </c>
      <c r="L34" s="300" t="s">
        <v>407</v>
      </c>
      <c r="M34" s="32"/>
    </row>
    <row r="35" spans="1:13">
      <c r="A35" s="32"/>
      <c r="B35" s="293">
        <f t="shared" si="0"/>
        <v>20</v>
      </c>
      <c r="C35" s="294" t="s">
        <v>386</v>
      </c>
      <c r="D35" s="295" t="s">
        <v>408</v>
      </c>
      <c r="E35" s="295" t="s">
        <v>409</v>
      </c>
      <c r="F35" s="296" t="s">
        <v>399</v>
      </c>
      <c r="G35" s="297">
        <v>3</v>
      </c>
      <c r="H35" s="301"/>
      <c r="I35" s="297"/>
      <c r="J35" s="297">
        <f t="shared" si="1"/>
        <v>161</v>
      </c>
      <c r="K35" s="297">
        <f t="shared" si="2"/>
        <v>163</v>
      </c>
      <c r="L35" s="300" t="s">
        <v>410</v>
      </c>
      <c r="M35" s="32"/>
    </row>
    <row r="36" spans="1:13">
      <c r="A36" s="32"/>
      <c r="B36" s="293">
        <f t="shared" si="0"/>
        <v>21</v>
      </c>
      <c r="C36" s="294" t="s">
        <v>386</v>
      </c>
      <c r="D36" s="295" t="s">
        <v>411</v>
      </c>
      <c r="E36" s="295" t="s">
        <v>412</v>
      </c>
      <c r="F36" s="296" t="s">
        <v>389</v>
      </c>
      <c r="G36" s="297">
        <v>3</v>
      </c>
      <c r="H36" s="301"/>
      <c r="I36" s="297"/>
      <c r="J36" s="297">
        <f t="shared" si="1"/>
        <v>164</v>
      </c>
      <c r="K36" s="297">
        <f t="shared" si="2"/>
        <v>166</v>
      </c>
      <c r="L36" s="302" t="s">
        <v>413</v>
      </c>
      <c r="M36" s="32"/>
    </row>
    <row r="37" spans="1:13">
      <c r="A37" s="32"/>
      <c r="B37" s="293">
        <f t="shared" si="0"/>
        <v>22</v>
      </c>
      <c r="C37" s="294" t="s">
        <v>386</v>
      </c>
      <c r="D37" s="295" t="s">
        <v>414</v>
      </c>
      <c r="E37" s="295" t="s">
        <v>415</v>
      </c>
      <c r="F37" s="296" t="s">
        <v>389</v>
      </c>
      <c r="G37" s="297">
        <v>3</v>
      </c>
      <c r="H37" s="301"/>
      <c r="I37" s="297"/>
      <c r="J37" s="297">
        <f t="shared" si="1"/>
        <v>167</v>
      </c>
      <c r="K37" s="297">
        <f t="shared" si="2"/>
        <v>169</v>
      </c>
      <c r="L37" s="302" t="s">
        <v>416</v>
      </c>
      <c r="M37" s="32"/>
    </row>
    <row r="38" spans="1:13">
      <c r="A38" s="32"/>
      <c r="B38" s="293">
        <f t="shared" si="0"/>
        <v>23</v>
      </c>
      <c r="C38" s="294" t="s">
        <v>386</v>
      </c>
      <c r="D38" s="302" t="s">
        <v>417</v>
      </c>
      <c r="E38" s="295" t="s">
        <v>418</v>
      </c>
      <c r="F38" s="296" t="s">
        <v>389</v>
      </c>
      <c r="G38" s="297">
        <v>9</v>
      </c>
      <c r="H38" s="298"/>
      <c r="I38" s="297"/>
      <c r="J38" s="297">
        <f t="shared" si="1"/>
        <v>170</v>
      </c>
      <c r="K38" s="297">
        <f t="shared" si="2"/>
        <v>178</v>
      </c>
      <c r="L38" s="300" t="s">
        <v>419</v>
      </c>
      <c r="M38" s="32"/>
    </row>
    <row r="39" spans="1:13">
      <c r="A39" s="32"/>
      <c r="B39" s="293">
        <v>24</v>
      </c>
      <c r="C39" s="294" t="s">
        <v>420</v>
      </c>
      <c r="D39" s="295" t="s">
        <v>421</v>
      </c>
      <c r="E39" s="295" t="s">
        <v>422</v>
      </c>
      <c r="F39" s="296" t="s">
        <v>399</v>
      </c>
      <c r="G39" s="297">
        <v>2</v>
      </c>
      <c r="H39" s="298"/>
      <c r="I39" s="297"/>
      <c r="J39" s="297">
        <f t="shared" si="1"/>
        <v>179</v>
      </c>
      <c r="K39" s="297">
        <f t="shared" si="2"/>
        <v>180</v>
      </c>
      <c r="L39" s="300" t="s">
        <v>423</v>
      </c>
      <c r="M39" s="32"/>
    </row>
    <row r="40" spans="1:13">
      <c r="A40" s="32"/>
      <c r="B40" s="293">
        <v>25</v>
      </c>
      <c r="C40" s="294" t="s">
        <v>424</v>
      </c>
      <c r="D40" s="295" t="s">
        <v>425</v>
      </c>
      <c r="E40" s="295" t="s">
        <v>426</v>
      </c>
      <c r="F40" s="296" t="s">
        <v>358</v>
      </c>
      <c r="G40" s="297">
        <v>3</v>
      </c>
      <c r="H40" s="298"/>
      <c r="I40" s="297"/>
      <c r="J40" s="297">
        <f t="shared" si="1"/>
        <v>181</v>
      </c>
      <c r="K40" s="297">
        <f t="shared" si="2"/>
        <v>183</v>
      </c>
      <c r="L40" s="300" t="s">
        <v>427</v>
      </c>
      <c r="M40" s="32"/>
    </row>
    <row r="41" spans="1:13">
      <c r="A41" s="32"/>
      <c r="B41" s="293">
        <v>26</v>
      </c>
      <c r="C41" s="294" t="s">
        <v>428</v>
      </c>
      <c r="D41" s="295" t="s">
        <v>429</v>
      </c>
      <c r="E41" s="295" t="s">
        <v>430</v>
      </c>
      <c r="F41" s="296" t="s">
        <v>389</v>
      </c>
      <c r="G41" s="297">
        <v>3</v>
      </c>
      <c r="H41" s="298"/>
      <c r="I41" s="297"/>
      <c r="J41" s="297">
        <f t="shared" si="1"/>
        <v>184</v>
      </c>
      <c r="K41" s="297">
        <f t="shared" si="2"/>
        <v>186</v>
      </c>
      <c r="L41" s="300" t="s">
        <v>431</v>
      </c>
      <c r="M41" s="32"/>
    </row>
    <row r="42" spans="1:13">
      <c r="A42" s="32"/>
      <c r="B42" s="293">
        <v>27</v>
      </c>
      <c r="C42" s="294" t="s">
        <v>420</v>
      </c>
      <c r="D42" s="302" t="s">
        <v>432</v>
      </c>
      <c r="E42" s="295" t="s">
        <v>433</v>
      </c>
      <c r="F42" s="296" t="s">
        <v>434</v>
      </c>
      <c r="G42" s="297">
        <v>9</v>
      </c>
      <c r="H42" s="301">
        <v>3</v>
      </c>
      <c r="I42" s="297"/>
      <c r="J42" s="297">
        <f t="shared" si="1"/>
        <v>187</v>
      </c>
      <c r="K42" s="297">
        <f t="shared" si="2"/>
        <v>195</v>
      </c>
      <c r="L42" s="302" t="s">
        <v>435</v>
      </c>
      <c r="M42" s="32"/>
    </row>
    <row r="43" spans="1:13">
      <c r="A43" s="32"/>
      <c r="B43" s="293"/>
      <c r="C43" s="294"/>
      <c r="D43" s="302"/>
      <c r="E43" s="295"/>
      <c r="F43" s="296"/>
      <c r="G43" s="297"/>
      <c r="H43" s="301"/>
      <c r="I43" s="297"/>
      <c r="J43" s="297"/>
      <c r="K43" s="297"/>
      <c r="L43" s="302"/>
      <c r="M43" s="32"/>
    </row>
    <row r="44" spans="1:13">
      <c r="A44" s="32"/>
      <c r="B44" s="293"/>
      <c r="C44" s="294"/>
      <c r="D44" s="302"/>
      <c r="E44" s="295"/>
      <c r="F44" s="296"/>
      <c r="G44" s="297"/>
      <c r="H44" s="301"/>
      <c r="I44" s="297"/>
      <c r="J44" s="297"/>
      <c r="K44" s="297"/>
      <c r="L44" s="302"/>
      <c r="M44" s="32"/>
    </row>
    <row r="45" spans="1:13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</row>
    <row r="46" spans="1:13">
      <c r="A46" s="31"/>
      <c r="B46" s="364" t="s">
        <v>436</v>
      </c>
      <c r="C46" s="365"/>
      <c r="D46" s="365"/>
      <c r="E46" s="365"/>
      <c r="F46" s="365"/>
      <c r="G46" s="365"/>
      <c r="H46" s="365"/>
      <c r="I46" s="365"/>
      <c r="J46" s="365"/>
      <c r="K46" s="365"/>
      <c r="L46" s="366"/>
      <c r="M46" s="31"/>
    </row>
    <row r="47" spans="1:13">
      <c r="A47" s="31"/>
      <c r="B47" s="358" t="s">
        <v>437</v>
      </c>
      <c r="C47" s="359"/>
      <c r="D47" s="359"/>
      <c r="E47" s="359"/>
      <c r="F47" s="359"/>
      <c r="G47" s="359"/>
      <c r="H47" s="359"/>
      <c r="I47" s="359"/>
      <c r="J47" s="359"/>
      <c r="K47" s="359"/>
      <c r="L47" s="360"/>
      <c r="M47" s="31"/>
    </row>
    <row r="48" spans="1:13">
      <c r="A48" s="31"/>
      <c r="B48" s="358" t="s">
        <v>438</v>
      </c>
      <c r="C48" s="359"/>
      <c r="D48" s="359"/>
      <c r="E48" s="359"/>
      <c r="F48" s="359"/>
      <c r="G48" s="359"/>
      <c r="H48" s="359"/>
      <c r="I48" s="359"/>
      <c r="J48" s="359"/>
      <c r="K48" s="359"/>
      <c r="L48" s="360"/>
      <c r="M48" s="31"/>
    </row>
    <row r="49" spans="1:13">
      <c r="A49" s="31"/>
      <c r="B49" s="361" t="s">
        <v>439</v>
      </c>
      <c r="C49" s="362"/>
      <c r="D49" s="362"/>
      <c r="E49" s="362"/>
      <c r="F49" s="362"/>
      <c r="G49" s="362"/>
      <c r="H49" s="362"/>
      <c r="I49" s="362"/>
      <c r="J49" s="362"/>
      <c r="K49" s="362"/>
      <c r="L49" s="363"/>
      <c r="M49" s="31"/>
    </row>
    <row r="50" spans="1:13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</row>
    <row r="51" spans="1:13">
      <c r="A51" s="31"/>
      <c r="B51" s="364" t="s">
        <v>440</v>
      </c>
      <c r="C51" s="365"/>
      <c r="D51" s="365"/>
      <c r="E51" s="365"/>
      <c r="F51" s="365"/>
      <c r="G51" s="365"/>
      <c r="H51" s="365"/>
      <c r="I51" s="365"/>
      <c r="J51" s="365"/>
      <c r="K51" s="365"/>
      <c r="L51" s="366"/>
      <c r="M51" s="31"/>
    </row>
    <row r="52" spans="1:13">
      <c r="A52" s="31"/>
      <c r="B52" s="358" t="s">
        <v>441</v>
      </c>
      <c r="C52" s="359"/>
      <c r="D52" s="359"/>
      <c r="E52" s="359"/>
      <c r="F52" s="359"/>
      <c r="G52" s="359"/>
      <c r="H52" s="359"/>
      <c r="I52" s="359"/>
      <c r="J52" s="359"/>
      <c r="K52" s="359"/>
      <c r="L52" s="360"/>
      <c r="M52" s="31"/>
    </row>
    <row r="53" spans="1:13">
      <c r="A53" s="31"/>
      <c r="B53" s="361" t="s">
        <v>442</v>
      </c>
      <c r="C53" s="362"/>
      <c r="D53" s="362"/>
      <c r="E53" s="362"/>
      <c r="F53" s="362"/>
      <c r="G53" s="362"/>
      <c r="H53" s="362"/>
      <c r="I53" s="362"/>
      <c r="J53" s="362"/>
      <c r="K53" s="362"/>
      <c r="L53" s="363"/>
      <c r="M53" s="31"/>
    </row>
    <row r="54" spans="1:13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</row>
    <row r="55" spans="1:13">
      <c r="A55" s="31"/>
      <c r="B55" s="364" t="s">
        <v>443</v>
      </c>
      <c r="C55" s="365"/>
      <c r="D55" s="365"/>
      <c r="E55" s="365"/>
      <c r="F55" s="365"/>
      <c r="G55" s="365"/>
      <c r="H55" s="365"/>
      <c r="I55" s="365"/>
      <c r="J55" s="365"/>
      <c r="K55" s="365"/>
      <c r="L55" s="366"/>
      <c r="M55" s="31"/>
    </row>
    <row r="56" spans="1:13">
      <c r="A56" s="31"/>
      <c r="B56" s="358" t="s">
        <v>444</v>
      </c>
      <c r="C56" s="359"/>
      <c r="D56" s="359"/>
      <c r="E56" s="359"/>
      <c r="F56" s="359"/>
      <c r="G56" s="359"/>
      <c r="H56" s="359"/>
      <c r="I56" s="359"/>
      <c r="J56" s="359"/>
      <c r="K56" s="359"/>
      <c r="L56" s="360"/>
      <c r="M56" s="31"/>
    </row>
    <row r="57" spans="1:13">
      <c r="A57" s="31"/>
      <c r="B57" s="358" t="s">
        <v>445</v>
      </c>
      <c r="C57" s="359"/>
      <c r="D57" s="359"/>
      <c r="E57" s="359"/>
      <c r="F57" s="359"/>
      <c r="G57" s="359"/>
      <c r="H57" s="359"/>
      <c r="I57" s="359"/>
      <c r="J57" s="359"/>
      <c r="K57" s="359"/>
      <c r="L57" s="360"/>
      <c r="M57" s="31"/>
    </row>
    <row r="58" spans="1:13">
      <c r="A58" s="31"/>
      <c r="B58" s="358" t="s">
        <v>446</v>
      </c>
      <c r="C58" s="359"/>
      <c r="D58" s="359"/>
      <c r="E58" s="359"/>
      <c r="F58" s="359"/>
      <c r="G58" s="359"/>
      <c r="H58" s="359"/>
      <c r="I58" s="359"/>
      <c r="J58" s="359"/>
      <c r="K58" s="359"/>
      <c r="L58" s="360"/>
      <c r="M58" s="31"/>
    </row>
    <row r="59" spans="1:13">
      <c r="A59" s="31"/>
      <c r="B59" s="358" t="s">
        <v>447</v>
      </c>
      <c r="C59" s="359"/>
      <c r="D59" s="359"/>
      <c r="E59" s="359"/>
      <c r="F59" s="359"/>
      <c r="G59" s="359"/>
      <c r="H59" s="359"/>
      <c r="I59" s="359"/>
      <c r="J59" s="359"/>
      <c r="K59" s="359"/>
      <c r="L59" s="360"/>
      <c r="M59" s="31"/>
    </row>
    <row r="60" spans="1:13">
      <c r="A60" s="31"/>
      <c r="B60" s="358" t="s">
        <v>448</v>
      </c>
      <c r="C60" s="359"/>
      <c r="D60" s="359"/>
      <c r="E60" s="359"/>
      <c r="F60" s="359"/>
      <c r="G60" s="359"/>
      <c r="H60" s="359"/>
      <c r="I60" s="359"/>
      <c r="J60" s="359"/>
      <c r="K60" s="359"/>
      <c r="L60" s="360"/>
      <c r="M60" s="31"/>
    </row>
    <row r="61" spans="1:13">
      <c r="A61" s="31"/>
      <c r="B61" s="358" t="s">
        <v>449</v>
      </c>
      <c r="C61" s="359"/>
      <c r="D61" s="359"/>
      <c r="E61" s="359"/>
      <c r="F61" s="359"/>
      <c r="G61" s="359"/>
      <c r="H61" s="359"/>
      <c r="I61" s="359"/>
      <c r="J61" s="359"/>
      <c r="K61" s="359"/>
      <c r="L61" s="360"/>
      <c r="M61" s="31"/>
    </row>
    <row r="62" spans="1:13">
      <c r="A62" s="31"/>
      <c r="B62" s="361" t="s">
        <v>450</v>
      </c>
      <c r="C62" s="362"/>
      <c r="D62" s="362"/>
      <c r="E62" s="362"/>
      <c r="F62" s="362"/>
      <c r="G62" s="362"/>
      <c r="H62" s="362"/>
      <c r="I62" s="362"/>
      <c r="J62" s="362"/>
      <c r="K62" s="362"/>
      <c r="L62" s="363"/>
      <c r="M62" s="31"/>
    </row>
    <row r="63" spans="1:1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</row>
  </sheetData>
  <mergeCells count="29">
    <mergeCell ref="B2:K4"/>
    <mergeCell ref="L3:L4"/>
    <mergeCell ref="B7:C7"/>
    <mergeCell ref="D7:L7"/>
    <mergeCell ref="B8:C8"/>
    <mergeCell ref="D8:L8"/>
    <mergeCell ref="B52:L52"/>
    <mergeCell ref="B11:C11"/>
    <mergeCell ref="F11:G11"/>
    <mergeCell ref="H11:J11"/>
    <mergeCell ref="K11:L11"/>
    <mergeCell ref="B12:C12"/>
    <mergeCell ref="F12:G12"/>
    <mergeCell ref="H12:J12"/>
    <mergeCell ref="K12:L12"/>
    <mergeCell ref="B46:L46"/>
    <mergeCell ref="B47:L47"/>
    <mergeCell ref="B48:L48"/>
    <mergeCell ref="B49:L49"/>
    <mergeCell ref="B51:L51"/>
    <mergeCell ref="B60:L60"/>
    <mergeCell ref="B61:L61"/>
    <mergeCell ref="B62:L62"/>
    <mergeCell ref="B53:L53"/>
    <mergeCell ref="B55:L55"/>
    <mergeCell ref="B56:L56"/>
    <mergeCell ref="B57:L57"/>
    <mergeCell ref="B58:L58"/>
    <mergeCell ref="B59:L59"/>
  </mergeCells>
  <phoneticPr fontId="3" type="noConversion"/>
  <hyperlinks>
    <hyperlink ref="B2:K4" location="인터페이스정의!A1" display="인터페이스정의!A1"/>
  </hyperlink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view="pageBreakPreview" zoomScaleSheetLayoutView="100" workbookViewId="0">
      <selection activeCell="C3" sqref="C3"/>
    </sheetView>
  </sheetViews>
  <sheetFormatPr defaultColWidth="9" defaultRowHeight="16.5"/>
  <cols>
    <col min="1" max="1" width="12.875" style="23" customWidth="1"/>
    <col min="2" max="2" width="21.375" style="23" customWidth="1"/>
    <col min="3" max="3" width="68.375" style="23" customWidth="1"/>
    <col min="4" max="4" width="22.25" style="23" customWidth="1"/>
    <col min="5" max="16384" width="9" style="23"/>
  </cols>
  <sheetData>
    <row r="1" spans="1:4" ht="20.25">
      <c r="A1" s="309" t="s">
        <v>8</v>
      </c>
      <c r="B1" s="309"/>
      <c r="C1" s="309"/>
      <c r="D1" s="309"/>
    </row>
    <row r="3" spans="1:4" ht="27.75" customHeight="1">
      <c r="A3" s="24" t="s">
        <v>9</v>
      </c>
      <c r="B3" s="24" t="s">
        <v>10</v>
      </c>
      <c r="C3" s="24" t="s">
        <v>11</v>
      </c>
      <c r="D3" s="24" t="s">
        <v>12</v>
      </c>
    </row>
    <row r="4" spans="1:4" ht="24" customHeight="1">
      <c r="A4" s="25" t="s">
        <v>13</v>
      </c>
      <c r="B4" s="26" t="s">
        <v>14</v>
      </c>
      <c r="C4" s="27" t="s">
        <v>15</v>
      </c>
      <c r="D4" s="28" t="s">
        <v>16</v>
      </c>
    </row>
    <row r="5" spans="1:4" ht="24" customHeight="1">
      <c r="A5" s="25"/>
      <c r="B5" s="29"/>
      <c r="C5" s="27"/>
      <c r="D5" s="28"/>
    </row>
    <row r="6" spans="1:4" ht="24" customHeight="1">
      <c r="A6" s="30"/>
      <c r="B6" s="29"/>
      <c r="C6" s="29"/>
      <c r="D6" s="29"/>
    </row>
    <row r="7" spans="1:4" ht="24" customHeight="1">
      <c r="A7" s="30"/>
      <c r="B7" s="29"/>
      <c r="C7" s="29"/>
      <c r="D7" s="29"/>
    </row>
    <row r="8" spans="1:4" ht="24" customHeight="1">
      <c r="A8" s="30"/>
      <c r="B8" s="29"/>
      <c r="C8" s="29"/>
      <c r="D8" s="29"/>
    </row>
    <row r="9" spans="1:4" ht="24" customHeight="1">
      <c r="A9" s="30"/>
      <c r="B9" s="29"/>
      <c r="C9" s="29"/>
      <c r="D9" s="29"/>
    </row>
    <row r="10" spans="1:4" ht="24" customHeight="1">
      <c r="A10" s="30"/>
      <c r="B10" s="29"/>
      <c r="C10" s="29"/>
      <c r="D10" s="29"/>
    </row>
    <row r="11" spans="1:4" ht="24" customHeight="1">
      <c r="A11" s="30"/>
      <c r="B11" s="29"/>
      <c r="C11" s="29"/>
      <c r="D11" s="29"/>
    </row>
    <row r="12" spans="1:4" ht="24" customHeight="1">
      <c r="A12" s="30"/>
      <c r="B12" s="29"/>
      <c r="C12" s="29"/>
      <c r="D12" s="29"/>
    </row>
    <row r="13" spans="1:4" ht="24" customHeight="1">
      <c r="A13" s="30"/>
      <c r="B13" s="29"/>
      <c r="C13" s="29"/>
      <c r="D13" s="29"/>
    </row>
    <row r="14" spans="1:4" ht="24" customHeight="1">
      <c r="A14" s="30"/>
      <c r="B14" s="29"/>
      <c r="C14" s="29"/>
      <c r="D14" s="29"/>
    </row>
    <row r="15" spans="1:4" ht="24" customHeight="1">
      <c r="A15" s="30"/>
      <c r="B15" s="29"/>
      <c r="C15" s="29"/>
      <c r="D15" s="29"/>
    </row>
    <row r="16" spans="1:4" ht="24" customHeight="1">
      <c r="A16" s="30"/>
      <c r="B16" s="29"/>
      <c r="C16" s="29"/>
      <c r="D16" s="29"/>
    </row>
    <row r="17" spans="1:4" ht="24" customHeight="1">
      <c r="A17" s="30"/>
      <c r="B17" s="29"/>
      <c r="C17" s="29"/>
      <c r="D17" s="29"/>
    </row>
    <row r="18" spans="1:4" ht="24" customHeight="1">
      <c r="A18" s="30"/>
      <c r="B18" s="29"/>
      <c r="C18" s="29"/>
      <c r="D18" s="29"/>
    </row>
  </sheetData>
  <mergeCells count="1">
    <mergeCell ref="A1:D1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"/>
  <sheetViews>
    <sheetView zoomScale="85" zoomScaleNormal="85" workbookViewId="0">
      <pane ySplit="1" topLeftCell="A2" activePane="bottomLeft" state="frozen"/>
      <selection pane="bottomLeft" activeCell="G19" sqref="G19"/>
    </sheetView>
  </sheetViews>
  <sheetFormatPr defaultColWidth="9" defaultRowHeight="13.5"/>
  <cols>
    <col min="1" max="1" width="4" style="31" customWidth="1"/>
    <col min="2" max="2" width="4.75" style="57" bestFit="1" customWidth="1"/>
    <col min="3" max="3" width="8.75" style="57" bestFit="1" customWidth="1"/>
    <col min="4" max="4" width="8.75" style="31" bestFit="1" customWidth="1"/>
    <col min="5" max="5" width="31.125" style="31" bestFit="1" customWidth="1"/>
    <col min="6" max="6" width="8.25" style="31" bestFit="1" customWidth="1"/>
    <col min="7" max="7" width="6.5" style="31" bestFit="1" customWidth="1"/>
    <col min="8" max="8" width="3" style="31" bestFit="1" customWidth="1"/>
    <col min="9" max="9" width="6.125" style="31" bestFit="1" customWidth="1"/>
    <col min="10" max="10" width="9" style="31"/>
    <col min="11" max="11" width="6.5" style="31" bestFit="1" customWidth="1"/>
    <col min="12" max="12" width="3" style="31" bestFit="1" customWidth="1"/>
    <col min="13" max="13" width="9" style="31"/>
    <col min="14" max="14" width="6.5" style="31" bestFit="1" customWidth="1"/>
    <col min="15" max="15" width="9" style="31"/>
    <col min="16" max="16" width="5.25" style="31" bestFit="1" customWidth="1"/>
    <col min="17" max="17" width="8.25" style="31" bestFit="1" customWidth="1"/>
    <col min="18" max="18" width="54.625" style="31" bestFit="1" customWidth="1"/>
    <col min="19" max="16384" width="9" style="31"/>
  </cols>
  <sheetData>
    <row r="1" spans="2:18">
      <c r="B1" s="52" t="s">
        <v>17</v>
      </c>
      <c r="C1" s="52" t="s">
        <v>58</v>
      </c>
      <c r="D1" s="52" t="s">
        <v>59</v>
      </c>
      <c r="E1" s="52" t="s">
        <v>60</v>
      </c>
      <c r="F1" s="53" t="s">
        <v>61</v>
      </c>
      <c r="G1" s="310" t="s">
        <v>62</v>
      </c>
      <c r="H1" s="311"/>
      <c r="I1" s="311"/>
      <c r="J1" s="312"/>
      <c r="K1" s="310" t="s">
        <v>63</v>
      </c>
      <c r="L1" s="311"/>
      <c r="M1" s="312"/>
      <c r="N1" s="310" t="s">
        <v>26</v>
      </c>
      <c r="O1" s="312"/>
      <c r="P1" s="52" t="s">
        <v>64</v>
      </c>
      <c r="Q1" s="52" t="s">
        <v>65</v>
      </c>
      <c r="R1" s="52" t="s">
        <v>24</v>
      </c>
    </row>
    <row r="2" spans="2:18">
      <c r="B2" s="38">
        <v>32</v>
      </c>
      <c r="C2" s="38" t="str">
        <f>D2</f>
        <v>MW00110</v>
      </c>
      <c r="D2" s="38" t="str">
        <f t="shared" ref="D2:D14" si="0">H2&amp;L2&amp;I2</f>
        <v>MW00110</v>
      </c>
      <c r="E2" s="39" t="s">
        <v>73</v>
      </c>
      <c r="F2" s="40" t="s">
        <v>66</v>
      </c>
      <c r="G2" s="40" t="s">
        <v>23</v>
      </c>
      <c r="H2" s="38" t="s">
        <v>74</v>
      </c>
      <c r="I2" s="41" t="s">
        <v>75</v>
      </c>
      <c r="J2" s="42"/>
      <c r="K2" s="38" t="s">
        <v>89</v>
      </c>
      <c r="L2" s="38" t="s">
        <v>87</v>
      </c>
      <c r="M2" s="42"/>
      <c r="N2" s="38" t="s">
        <v>76</v>
      </c>
      <c r="O2" s="42"/>
      <c r="P2" s="42"/>
      <c r="Q2" s="42"/>
      <c r="R2" s="54" t="s">
        <v>34</v>
      </c>
    </row>
    <row r="3" spans="2:18">
      <c r="B3" s="38">
        <v>33</v>
      </c>
      <c r="C3" s="38" t="str">
        <f t="shared" ref="C3:C14" si="1">D3</f>
        <v>MW00120</v>
      </c>
      <c r="D3" s="38" t="str">
        <f t="shared" si="0"/>
        <v>MW00120</v>
      </c>
      <c r="E3" s="39" t="s">
        <v>84</v>
      </c>
      <c r="F3" s="40" t="s">
        <v>50</v>
      </c>
      <c r="G3" s="40" t="s">
        <v>85</v>
      </c>
      <c r="H3" s="38" t="s">
        <v>86</v>
      </c>
      <c r="I3" s="41" t="s">
        <v>52</v>
      </c>
      <c r="J3" s="42"/>
      <c r="K3" s="38" t="s">
        <v>89</v>
      </c>
      <c r="L3" s="38" t="s">
        <v>87</v>
      </c>
      <c r="M3" s="42"/>
      <c r="N3" s="38" t="s">
        <v>67</v>
      </c>
      <c r="O3" s="42"/>
      <c r="P3" s="38"/>
      <c r="Q3" s="42"/>
      <c r="R3" s="54" t="s">
        <v>39</v>
      </c>
    </row>
    <row r="4" spans="2:18">
      <c r="B4" s="38">
        <v>34</v>
      </c>
      <c r="C4" s="38" t="str">
        <f t="shared" si="1"/>
        <v>MW00130</v>
      </c>
      <c r="D4" s="38" t="str">
        <f t="shared" si="0"/>
        <v>MW00130</v>
      </c>
      <c r="E4" s="39" t="s">
        <v>214</v>
      </c>
      <c r="F4" s="40" t="s">
        <v>66</v>
      </c>
      <c r="G4" s="40" t="s">
        <v>23</v>
      </c>
      <c r="H4" s="38" t="s">
        <v>88</v>
      </c>
      <c r="I4" s="41" t="s">
        <v>53</v>
      </c>
      <c r="J4" s="42"/>
      <c r="K4" s="38" t="s">
        <v>89</v>
      </c>
      <c r="L4" s="38" t="s">
        <v>90</v>
      </c>
      <c r="M4" s="42"/>
      <c r="N4" s="38" t="s">
        <v>67</v>
      </c>
      <c r="O4" s="42"/>
      <c r="P4" s="42"/>
      <c r="Q4" s="42"/>
      <c r="R4" s="55" t="s">
        <v>42</v>
      </c>
    </row>
    <row r="5" spans="2:18">
      <c r="B5" s="38">
        <v>35</v>
      </c>
      <c r="C5" s="38" t="str">
        <f t="shared" si="1"/>
        <v>WM00140</v>
      </c>
      <c r="D5" s="38" t="str">
        <f t="shared" si="0"/>
        <v>WM00140</v>
      </c>
      <c r="E5" s="39" t="s">
        <v>68</v>
      </c>
      <c r="F5" s="40" t="s">
        <v>50</v>
      </c>
      <c r="G5" s="38" t="s">
        <v>89</v>
      </c>
      <c r="H5" s="38" t="s">
        <v>87</v>
      </c>
      <c r="I5" s="41" t="s">
        <v>54</v>
      </c>
      <c r="J5" s="42"/>
      <c r="K5" s="38" t="s">
        <v>69</v>
      </c>
      <c r="L5" s="38" t="s">
        <v>70</v>
      </c>
      <c r="M5" s="42"/>
      <c r="N5" s="38" t="s">
        <v>25</v>
      </c>
      <c r="O5" s="42"/>
      <c r="P5" s="42"/>
      <c r="Q5" s="42"/>
      <c r="R5" s="54" t="s">
        <v>35</v>
      </c>
    </row>
    <row r="6" spans="2:18">
      <c r="B6" s="38">
        <v>36</v>
      </c>
      <c r="C6" s="38" t="str">
        <f t="shared" si="1"/>
        <v>WM00150</v>
      </c>
      <c r="D6" s="38" t="str">
        <f t="shared" si="0"/>
        <v>WM00150</v>
      </c>
      <c r="E6" s="39" t="s">
        <v>71</v>
      </c>
      <c r="F6" s="40" t="s">
        <v>50</v>
      </c>
      <c r="G6" s="38" t="s">
        <v>89</v>
      </c>
      <c r="H6" s="38" t="s">
        <v>87</v>
      </c>
      <c r="I6" s="41" t="s">
        <v>55</v>
      </c>
      <c r="J6" s="42"/>
      <c r="K6" s="38" t="s">
        <v>23</v>
      </c>
      <c r="L6" s="38" t="s">
        <v>51</v>
      </c>
      <c r="M6" s="42"/>
      <c r="N6" s="38" t="s">
        <v>72</v>
      </c>
      <c r="O6" s="42"/>
      <c r="P6" s="42"/>
      <c r="Q6" s="42"/>
      <c r="R6" s="54" t="s">
        <v>38</v>
      </c>
    </row>
    <row r="7" spans="2:18">
      <c r="B7" s="38">
        <v>37</v>
      </c>
      <c r="C7" s="38" t="str">
        <f t="shared" si="1"/>
        <v>WM00160</v>
      </c>
      <c r="D7" s="38" t="str">
        <f t="shared" si="0"/>
        <v>WM00160</v>
      </c>
      <c r="E7" s="39" t="s">
        <v>77</v>
      </c>
      <c r="F7" s="40" t="s">
        <v>78</v>
      </c>
      <c r="G7" s="38" t="s">
        <v>89</v>
      </c>
      <c r="H7" s="38" t="s">
        <v>87</v>
      </c>
      <c r="I7" s="41" t="s">
        <v>56</v>
      </c>
      <c r="J7" s="42"/>
      <c r="K7" s="38" t="s">
        <v>79</v>
      </c>
      <c r="L7" s="38" t="s">
        <v>80</v>
      </c>
      <c r="M7" s="42"/>
      <c r="N7" s="38" t="s">
        <v>72</v>
      </c>
      <c r="O7" s="42"/>
      <c r="P7" s="42"/>
      <c r="Q7" s="42"/>
      <c r="R7" s="56" t="s">
        <v>40</v>
      </c>
    </row>
    <row r="8" spans="2:18">
      <c r="B8" s="38">
        <v>38</v>
      </c>
      <c r="C8" s="38" t="str">
        <f t="shared" si="1"/>
        <v>WM00170</v>
      </c>
      <c r="D8" s="38" t="str">
        <f t="shared" si="0"/>
        <v>WM00170</v>
      </c>
      <c r="E8" s="39" t="s">
        <v>250</v>
      </c>
      <c r="F8" s="40" t="s">
        <v>50</v>
      </c>
      <c r="G8" s="38" t="s">
        <v>89</v>
      </c>
      <c r="H8" s="38" t="s">
        <v>87</v>
      </c>
      <c r="I8" s="41" t="s">
        <v>57</v>
      </c>
      <c r="J8" s="42"/>
      <c r="K8" s="38" t="s">
        <v>69</v>
      </c>
      <c r="L8" s="38" t="s">
        <v>81</v>
      </c>
      <c r="M8" s="42"/>
      <c r="N8" s="38" t="s">
        <v>25</v>
      </c>
      <c r="O8" s="42"/>
      <c r="P8" s="42"/>
      <c r="Q8" s="42"/>
      <c r="R8" s="54" t="s">
        <v>37</v>
      </c>
    </row>
    <row r="9" spans="2:18">
      <c r="B9" s="38">
        <v>39</v>
      </c>
      <c r="C9" s="38" t="str">
        <f t="shared" si="1"/>
        <v>WM00180</v>
      </c>
      <c r="D9" s="38" t="str">
        <f t="shared" si="0"/>
        <v>WM00180</v>
      </c>
      <c r="E9" s="39" t="s">
        <v>82</v>
      </c>
      <c r="F9" s="40" t="s">
        <v>50</v>
      </c>
      <c r="G9" s="38" t="s">
        <v>89</v>
      </c>
      <c r="H9" s="38" t="s">
        <v>87</v>
      </c>
      <c r="I9" s="41" t="s">
        <v>83</v>
      </c>
      <c r="J9" s="42"/>
      <c r="K9" s="38" t="s">
        <v>79</v>
      </c>
      <c r="L9" s="38" t="s">
        <v>81</v>
      </c>
      <c r="M9" s="42"/>
      <c r="N9" s="38" t="s">
        <v>72</v>
      </c>
      <c r="O9" s="42"/>
      <c r="P9" s="42"/>
      <c r="Q9" s="42"/>
      <c r="R9" s="54" t="s">
        <v>36</v>
      </c>
    </row>
    <row r="10" spans="2:18" s="58" customFormat="1">
      <c r="B10" s="38">
        <v>41</v>
      </c>
      <c r="C10" s="38" t="str">
        <f t="shared" si="1"/>
        <v>MW00190</v>
      </c>
      <c r="D10" s="38" t="str">
        <f t="shared" si="0"/>
        <v>MW00190</v>
      </c>
      <c r="E10" s="39" t="s">
        <v>249</v>
      </c>
      <c r="F10" s="40" t="s">
        <v>50</v>
      </c>
      <c r="G10" s="40" t="s">
        <v>23</v>
      </c>
      <c r="H10" s="38" t="s">
        <v>253</v>
      </c>
      <c r="I10" s="41" t="s">
        <v>285</v>
      </c>
      <c r="J10" s="42"/>
      <c r="K10" s="38" t="s">
        <v>89</v>
      </c>
      <c r="L10" s="38" t="s">
        <v>87</v>
      </c>
      <c r="M10" s="42"/>
      <c r="N10" s="38" t="s">
        <v>25</v>
      </c>
      <c r="O10" s="42"/>
      <c r="P10" s="42"/>
      <c r="Q10" s="42"/>
      <c r="R10" s="42" t="s">
        <v>248</v>
      </c>
    </row>
    <row r="11" spans="2:18" s="58" customFormat="1">
      <c r="B11" s="59">
        <v>40</v>
      </c>
      <c r="C11" s="59" t="str">
        <f>D11</f>
        <v>MW</v>
      </c>
      <c r="D11" s="59" t="str">
        <f>H11&amp;L11&amp;I11</f>
        <v>MW</v>
      </c>
      <c r="E11" s="62" t="s">
        <v>257</v>
      </c>
      <c r="F11" s="59" t="s">
        <v>50</v>
      </c>
      <c r="G11" s="59" t="s">
        <v>23</v>
      </c>
      <c r="H11" s="59" t="s">
        <v>254</v>
      </c>
      <c r="I11" s="61"/>
      <c r="J11" s="60"/>
      <c r="K11" s="59" t="s">
        <v>89</v>
      </c>
      <c r="L11" s="59" t="s">
        <v>255</v>
      </c>
      <c r="M11" s="60"/>
      <c r="N11" s="59" t="s">
        <v>25</v>
      </c>
      <c r="O11" s="60"/>
      <c r="P11" s="60"/>
      <c r="Q11" s="60"/>
      <c r="R11" s="60" t="s">
        <v>286</v>
      </c>
    </row>
    <row r="12" spans="2:18" s="58" customFormat="1">
      <c r="B12" s="59">
        <v>42</v>
      </c>
      <c r="C12" s="59" t="str">
        <f>D12</f>
        <v>MW</v>
      </c>
      <c r="D12" s="59" t="str">
        <f t="shared" si="0"/>
        <v>MW</v>
      </c>
      <c r="E12" s="60" t="s">
        <v>256</v>
      </c>
      <c r="F12" s="59" t="s">
        <v>50</v>
      </c>
      <c r="G12" s="59" t="s">
        <v>23</v>
      </c>
      <c r="H12" s="59" t="s">
        <v>51</v>
      </c>
      <c r="I12" s="61"/>
      <c r="J12" s="60"/>
      <c r="K12" s="59" t="s">
        <v>89</v>
      </c>
      <c r="L12" s="59" t="s">
        <v>255</v>
      </c>
      <c r="M12" s="60"/>
      <c r="N12" s="59" t="s">
        <v>25</v>
      </c>
      <c r="O12" s="60"/>
      <c r="P12" s="60"/>
      <c r="Q12" s="60"/>
      <c r="R12" s="60" t="s">
        <v>269</v>
      </c>
    </row>
    <row r="13" spans="2:18" s="58" customFormat="1">
      <c r="B13" s="59">
        <v>43</v>
      </c>
      <c r="C13" s="59" t="str">
        <f t="shared" si="1"/>
        <v>MW</v>
      </c>
      <c r="D13" s="59" t="str">
        <f t="shared" si="0"/>
        <v>MW</v>
      </c>
      <c r="E13" s="60" t="s">
        <v>251</v>
      </c>
      <c r="F13" s="59" t="s">
        <v>50</v>
      </c>
      <c r="G13" s="59" t="s">
        <v>23</v>
      </c>
      <c r="H13" s="59" t="s">
        <v>51</v>
      </c>
      <c r="I13" s="61"/>
      <c r="J13" s="60"/>
      <c r="K13" s="59" t="s">
        <v>89</v>
      </c>
      <c r="L13" s="59" t="s">
        <v>255</v>
      </c>
      <c r="M13" s="60"/>
      <c r="N13" s="59" t="s">
        <v>25</v>
      </c>
      <c r="O13" s="60"/>
      <c r="P13" s="60"/>
      <c r="Q13" s="60"/>
      <c r="R13" s="60" t="s">
        <v>269</v>
      </c>
    </row>
    <row r="14" spans="2:18" s="58" customFormat="1">
      <c r="B14" s="59">
        <v>44</v>
      </c>
      <c r="C14" s="59" t="str">
        <f t="shared" si="1"/>
        <v>MW</v>
      </c>
      <c r="D14" s="59" t="str">
        <f t="shared" si="0"/>
        <v>MW</v>
      </c>
      <c r="E14" s="60" t="s">
        <v>252</v>
      </c>
      <c r="F14" s="59" t="s">
        <v>50</v>
      </c>
      <c r="G14" s="59" t="s">
        <v>23</v>
      </c>
      <c r="H14" s="59" t="s">
        <v>254</v>
      </c>
      <c r="I14" s="61"/>
      <c r="J14" s="60"/>
      <c r="K14" s="59" t="s">
        <v>89</v>
      </c>
      <c r="L14" s="59" t="s">
        <v>87</v>
      </c>
      <c r="M14" s="60"/>
      <c r="N14" s="59" t="s">
        <v>25</v>
      </c>
      <c r="O14" s="60"/>
      <c r="P14" s="60"/>
      <c r="Q14" s="60"/>
      <c r="R14" s="60" t="s">
        <v>270</v>
      </c>
    </row>
  </sheetData>
  <autoFilter ref="B1:R9">
    <filterColumn colId="5" showButton="0"/>
    <filterColumn colId="6" showButton="0"/>
    <filterColumn colId="7" showButton="0"/>
    <filterColumn colId="9" showButton="0"/>
    <filterColumn colId="10" showButton="0"/>
    <filterColumn colId="12" showButton="0"/>
    <sortState ref="B2:R9">
      <sortCondition ref="D1:D9"/>
    </sortState>
  </autoFilter>
  <mergeCells count="3">
    <mergeCell ref="G1:J1"/>
    <mergeCell ref="K1:M1"/>
    <mergeCell ref="N1:O1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FF"/>
  </sheetPr>
  <dimension ref="B1:U50"/>
  <sheetViews>
    <sheetView topLeftCell="A19" zoomScaleNormal="100" workbookViewId="0">
      <selection activeCell="B29" sqref="B29:T50"/>
    </sheetView>
  </sheetViews>
  <sheetFormatPr defaultColWidth="9" defaultRowHeight="13.5"/>
  <cols>
    <col min="1" max="1" width="3.75" style="31" customWidth="1"/>
    <col min="2" max="2" width="20.5" style="31" bestFit="1" customWidth="1"/>
    <col min="3" max="3" width="2.75" style="31" bestFit="1" customWidth="1"/>
    <col min="4" max="5" width="9.75" style="31" bestFit="1" customWidth="1"/>
    <col min="6" max="6" width="11.75" style="31" bestFit="1" customWidth="1"/>
    <col min="7" max="7" width="26.25" style="31" customWidth="1"/>
    <col min="8" max="8" width="25.125" style="31" customWidth="1"/>
    <col min="9" max="9" width="8.5" style="31" bestFit="1" customWidth="1"/>
    <col min="10" max="10" width="8.5" style="48" bestFit="1" customWidth="1"/>
    <col min="11" max="11" width="10.25" style="48" bestFit="1" customWidth="1"/>
    <col min="12" max="12" width="11.25" style="48" bestFit="1" customWidth="1"/>
    <col min="13" max="14" width="8.5" style="48" bestFit="1" customWidth="1"/>
    <col min="15" max="15" width="9.25" style="31" bestFit="1" customWidth="1"/>
    <col min="16" max="16" width="8.5" style="31" bestFit="1" customWidth="1"/>
    <col min="17" max="17" width="13" style="31" bestFit="1" customWidth="1"/>
    <col min="18" max="18" width="11.75" style="31" bestFit="1" customWidth="1"/>
    <col min="19" max="19" width="6.75" style="31" bestFit="1" customWidth="1"/>
    <col min="20" max="20" width="39.25" style="31" bestFit="1" customWidth="1"/>
    <col min="21" max="21" width="5.625" style="31" customWidth="1"/>
    <col min="22" max="16384" width="9" style="31"/>
  </cols>
  <sheetData>
    <row r="1" spans="2:21" ht="14.25" thickBot="1"/>
    <row r="2" spans="2:21">
      <c r="B2" s="313" t="str">
        <f>CONCATENATE("Interface정의서 :  (",T($D$11), ") ", T($D$7))</f>
        <v>Interface정의서 :  (MW00110) 출고요청</v>
      </c>
      <c r="C2" s="314"/>
      <c r="D2" s="314"/>
      <c r="E2" s="314"/>
      <c r="F2" s="314"/>
      <c r="G2" s="314"/>
      <c r="H2" s="314"/>
      <c r="I2" s="314"/>
      <c r="J2" s="314"/>
      <c r="K2" s="315"/>
      <c r="L2" s="49">
        <v>43478</v>
      </c>
    </row>
    <row r="3" spans="2:21">
      <c r="B3" s="316"/>
      <c r="C3" s="317"/>
      <c r="D3" s="317"/>
      <c r="E3" s="317"/>
      <c r="F3" s="317"/>
      <c r="G3" s="317"/>
      <c r="H3" s="317"/>
      <c r="I3" s="317"/>
      <c r="J3" s="317"/>
      <c r="K3" s="318"/>
      <c r="L3" s="322" t="s">
        <v>21</v>
      </c>
    </row>
    <row r="4" spans="2:21" ht="14.25" thickBot="1">
      <c r="B4" s="319"/>
      <c r="C4" s="320"/>
      <c r="D4" s="320"/>
      <c r="E4" s="320"/>
      <c r="F4" s="320"/>
      <c r="G4" s="320"/>
      <c r="H4" s="320"/>
      <c r="I4" s="320"/>
      <c r="J4" s="320"/>
      <c r="K4" s="321"/>
      <c r="L4" s="323"/>
    </row>
    <row r="6" spans="2:21" ht="17.25" thickBot="1">
      <c r="B6" s="32" t="s">
        <v>18</v>
      </c>
    </row>
    <row r="7" spans="2:21" ht="16.5">
      <c r="B7" s="324" t="s">
        <v>19</v>
      </c>
      <c r="C7" s="325"/>
      <c r="D7" s="326" t="str">
        <f>인터페이스정의!E2</f>
        <v>출고요청</v>
      </c>
      <c r="E7" s="327"/>
      <c r="F7" s="327"/>
      <c r="G7" s="327"/>
      <c r="H7" s="327"/>
      <c r="I7" s="327"/>
      <c r="J7" s="327"/>
      <c r="K7" s="327"/>
      <c r="L7" s="328"/>
    </row>
    <row r="8" spans="2:21" ht="17.25" thickBot="1">
      <c r="B8" s="329" t="s">
        <v>22</v>
      </c>
      <c r="C8" s="330"/>
      <c r="D8" s="331"/>
      <c r="E8" s="332"/>
      <c r="F8" s="332"/>
      <c r="G8" s="332"/>
      <c r="H8" s="332"/>
      <c r="I8" s="332"/>
      <c r="J8" s="332"/>
      <c r="K8" s="332"/>
      <c r="L8" s="333"/>
    </row>
    <row r="10" spans="2:21" ht="17.25" thickBot="1">
      <c r="B10" s="32" t="s">
        <v>20</v>
      </c>
    </row>
    <row r="11" spans="2:21" ht="16.5">
      <c r="B11" s="324" t="s">
        <v>91</v>
      </c>
      <c r="C11" s="325"/>
      <c r="D11" s="36" t="str">
        <f>인터페이스정의!D2</f>
        <v>MW00110</v>
      </c>
      <c r="E11" s="34" t="s">
        <v>29</v>
      </c>
      <c r="F11" s="334" t="s">
        <v>47</v>
      </c>
      <c r="G11" s="334"/>
      <c r="H11" s="335" t="s">
        <v>45</v>
      </c>
      <c r="I11" s="335"/>
      <c r="J11" s="335"/>
      <c r="K11" s="336" t="s">
        <v>41</v>
      </c>
      <c r="L11" s="337"/>
    </row>
    <row r="12" spans="2:21" ht="17.25" thickBot="1">
      <c r="B12" s="329" t="s">
        <v>30</v>
      </c>
      <c r="C12" s="330"/>
      <c r="D12" s="47">
        <f>COUNTA(B16:B5245)</f>
        <v>35</v>
      </c>
      <c r="E12" s="35" t="s">
        <v>31</v>
      </c>
      <c r="F12" s="338">
        <f>MAX(N16:N5331)</f>
        <v>694</v>
      </c>
      <c r="G12" s="339"/>
      <c r="H12" s="340" t="s">
        <v>33</v>
      </c>
      <c r="I12" s="341"/>
      <c r="J12" s="330"/>
      <c r="K12" s="342" t="s">
        <v>48</v>
      </c>
      <c r="L12" s="343"/>
    </row>
    <row r="13" spans="2:21" ht="16.5">
      <c r="M13" s="50"/>
      <c r="N13" s="50"/>
      <c r="O13" s="32"/>
      <c r="P13" s="32"/>
      <c r="Q13" s="32"/>
      <c r="R13" s="32"/>
      <c r="S13" s="32"/>
      <c r="T13" s="32"/>
      <c r="U13" s="32"/>
    </row>
    <row r="14" spans="2:21" ht="16.5">
      <c r="B14" s="32" t="s">
        <v>28</v>
      </c>
      <c r="M14" s="50"/>
      <c r="N14" s="50"/>
      <c r="O14" s="32"/>
      <c r="P14" s="32"/>
      <c r="Q14" s="32"/>
      <c r="R14" s="32"/>
      <c r="S14" s="32"/>
      <c r="T14" s="32"/>
      <c r="U14" s="32"/>
    </row>
    <row r="15" spans="2:21" s="32" customFormat="1" ht="16.5">
      <c r="B15" s="45" t="s">
        <v>104</v>
      </c>
      <c r="C15" s="46">
        <v>1</v>
      </c>
      <c r="D15" s="45" t="s">
        <v>105</v>
      </c>
      <c r="E15" s="45" t="s">
        <v>106</v>
      </c>
      <c r="F15" s="45" t="s">
        <v>107</v>
      </c>
      <c r="G15" s="45" t="s">
        <v>108</v>
      </c>
      <c r="H15" s="45" t="s">
        <v>109</v>
      </c>
      <c r="I15" s="45" t="s">
        <v>110</v>
      </c>
      <c r="J15" s="51" t="s">
        <v>111</v>
      </c>
      <c r="K15" s="51" t="s">
        <v>112</v>
      </c>
      <c r="L15" s="51" t="s">
        <v>113</v>
      </c>
      <c r="M15" s="51" t="s">
        <v>114</v>
      </c>
      <c r="N15" s="51" t="s">
        <v>115</v>
      </c>
      <c r="O15" s="45" t="s">
        <v>116</v>
      </c>
      <c r="P15" s="45" t="s">
        <v>117</v>
      </c>
      <c r="Q15" s="45" t="s">
        <v>118</v>
      </c>
      <c r="R15" s="45" t="s">
        <v>119</v>
      </c>
      <c r="S15" s="45" t="s">
        <v>120</v>
      </c>
      <c r="T15" s="45" t="s">
        <v>121</v>
      </c>
    </row>
    <row r="16" spans="2:21" s="32" customFormat="1" ht="16.5">
      <c r="B16" s="63" t="s">
        <v>298</v>
      </c>
      <c r="C16" s="64">
        <v>0</v>
      </c>
      <c r="D16" s="63" t="s">
        <v>316</v>
      </c>
      <c r="E16" s="65">
        <v>1</v>
      </c>
      <c r="F16" s="63" t="s">
        <v>122</v>
      </c>
      <c r="G16" s="66" t="s">
        <v>91</v>
      </c>
      <c r="H16" s="66" t="s">
        <v>27</v>
      </c>
      <c r="I16" s="63" t="s">
        <v>123</v>
      </c>
      <c r="J16" s="67">
        <v>8</v>
      </c>
      <c r="K16" s="68">
        <v>0</v>
      </c>
      <c r="L16" s="68">
        <v>0</v>
      </c>
      <c r="M16" s="69">
        <v>1</v>
      </c>
      <c r="N16" s="69">
        <v>8</v>
      </c>
      <c r="O16" s="63" t="s">
        <v>124</v>
      </c>
      <c r="P16" s="70" t="s">
        <v>125</v>
      </c>
      <c r="Q16" s="70" t="s">
        <v>125</v>
      </c>
      <c r="R16" s="66" t="s">
        <v>125</v>
      </c>
      <c r="S16" s="63" t="s">
        <v>126</v>
      </c>
      <c r="T16" s="66" t="s">
        <v>125</v>
      </c>
    </row>
    <row r="17" spans="2:20" s="32" customFormat="1" ht="16.5">
      <c r="B17" s="71" t="s">
        <v>127</v>
      </c>
      <c r="C17" s="72">
        <v>0</v>
      </c>
      <c r="D17" s="71" t="s">
        <v>316</v>
      </c>
      <c r="E17" s="73">
        <v>2</v>
      </c>
      <c r="F17" s="71" t="s">
        <v>122</v>
      </c>
      <c r="G17" s="74" t="s">
        <v>92</v>
      </c>
      <c r="H17" s="74" t="s">
        <v>128</v>
      </c>
      <c r="I17" s="71" t="s">
        <v>123</v>
      </c>
      <c r="J17" s="75">
        <v>1</v>
      </c>
      <c r="K17" s="76">
        <v>0</v>
      </c>
      <c r="L17" s="76">
        <v>0</v>
      </c>
      <c r="M17" s="77">
        <v>9</v>
      </c>
      <c r="N17" s="77">
        <v>9</v>
      </c>
      <c r="O17" s="71" t="s">
        <v>124</v>
      </c>
      <c r="P17" s="78" t="s">
        <v>125</v>
      </c>
      <c r="Q17" s="78" t="s">
        <v>125</v>
      </c>
      <c r="R17" s="74" t="s">
        <v>125</v>
      </c>
      <c r="S17" s="71" t="s">
        <v>126</v>
      </c>
      <c r="T17" s="74" t="s">
        <v>125</v>
      </c>
    </row>
    <row r="18" spans="2:20" s="32" customFormat="1" ht="16.5">
      <c r="B18" s="79" t="s">
        <v>129</v>
      </c>
      <c r="C18" s="80">
        <v>0</v>
      </c>
      <c r="D18" s="79" t="s">
        <v>316</v>
      </c>
      <c r="E18" s="81">
        <v>3</v>
      </c>
      <c r="F18" s="79" t="s">
        <v>122</v>
      </c>
      <c r="G18" s="82" t="s">
        <v>93</v>
      </c>
      <c r="H18" s="82" t="s">
        <v>130</v>
      </c>
      <c r="I18" s="79" t="s">
        <v>123</v>
      </c>
      <c r="J18" s="83">
        <v>3</v>
      </c>
      <c r="K18" s="84">
        <v>0</v>
      </c>
      <c r="L18" s="84">
        <v>0</v>
      </c>
      <c r="M18" s="85">
        <v>10</v>
      </c>
      <c r="N18" s="85">
        <v>12</v>
      </c>
      <c r="O18" s="79" t="s">
        <v>124</v>
      </c>
      <c r="P18" s="86" t="s">
        <v>125</v>
      </c>
      <c r="Q18" s="86" t="s">
        <v>125</v>
      </c>
      <c r="R18" s="82" t="s">
        <v>125</v>
      </c>
      <c r="S18" s="79" t="s">
        <v>126</v>
      </c>
      <c r="T18" s="82" t="s">
        <v>125</v>
      </c>
    </row>
    <row r="19" spans="2:20" s="32" customFormat="1" ht="16.5">
      <c r="B19" s="71" t="s">
        <v>131</v>
      </c>
      <c r="C19" s="72">
        <v>0</v>
      </c>
      <c r="D19" s="71" t="s">
        <v>316</v>
      </c>
      <c r="E19" s="73">
        <v>4</v>
      </c>
      <c r="F19" s="71" t="s">
        <v>122</v>
      </c>
      <c r="G19" s="74" t="s">
        <v>94</v>
      </c>
      <c r="H19" s="74" t="s">
        <v>132</v>
      </c>
      <c r="I19" s="71" t="s">
        <v>123</v>
      </c>
      <c r="J19" s="75">
        <v>1</v>
      </c>
      <c r="K19" s="76">
        <v>0</v>
      </c>
      <c r="L19" s="76">
        <v>0</v>
      </c>
      <c r="M19" s="77">
        <v>13</v>
      </c>
      <c r="N19" s="77">
        <v>13</v>
      </c>
      <c r="O19" s="71" t="s">
        <v>124</v>
      </c>
      <c r="P19" s="78" t="s">
        <v>125</v>
      </c>
      <c r="Q19" s="78" t="s">
        <v>125</v>
      </c>
      <c r="R19" s="74" t="s">
        <v>125</v>
      </c>
      <c r="S19" s="71" t="s">
        <v>126</v>
      </c>
      <c r="T19" s="74" t="s">
        <v>125</v>
      </c>
    </row>
    <row r="20" spans="2:20" s="32" customFormat="1" ht="16.5">
      <c r="B20" s="79" t="s">
        <v>133</v>
      </c>
      <c r="C20" s="80">
        <v>0</v>
      </c>
      <c r="D20" s="79" t="s">
        <v>316</v>
      </c>
      <c r="E20" s="81">
        <v>5</v>
      </c>
      <c r="F20" s="79" t="s">
        <v>122</v>
      </c>
      <c r="G20" s="82" t="s">
        <v>95</v>
      </c>
      <c r="H20" s="82" t="s">
        <v>134</v>
      </c>
      <c r="I20" s="79" t="s">
        <v>123</v>
      </c>
      <c r="J20" s="83">
        <v>3</v>
      </c>
      <c r="K20" s="84">
        <v>0</v>
      </c>
      <c r="L20" s="84">
        <v>0</v>
      </c>
      <c r="M20" s="85">
        <v>14</v>
      </c>
      <c r="N20" s="85">
        <v>16</v>
      </c>
      <c r="O20" s="79" t="s">
        <v>124</v>
      </c>
      <c r="P20" s="86" t="s">
        <v>125</v>
      </c>
      <c r="Q20" s="86" t="s">
        <v>125</v>
      </c>
      <c r="R20" s="82" t="s">
        <v>125</v>
      </c>
      <c r="S20" s="79" t="s">
        <v>126</v>
      </c>
      <c r="T20" s="82" t="s">
        <v>125</v>
      </c>
    </row>
    <row r="21" spans="2:20" s="32" customFormat="1" ht="16.5">
      <c r="B21" s="71" t="s">
        <v>135</v>
      </c>
      <c r="C21" s="72">
        <v>0</v>
      </c>
      <c r="D21" s="71" t="s">
        <v>316</v>
      </c>
      <c r="E21" s="73">
        <v>6</v>
      </c>
      <c r="F21" s="71" t="s">
        <v>122</v>
      </c>
      <c r="G21" s="74" t="s">
        <v>96</v>
      </c>
      <c r="H21" s="74" t="s">
        <v>136</v>
      </c>
      <c r="I21" s="71" t="s">
        <v>123</v>
      </c>
      <c r="J21" s="75">
        <v>14</v>
      </c>
      <c r="K21" s="76">
        <v>0</v>
      </c>
      <c r="L21" s="76">
        <v>0</v>
      </c>
      <c r="M21" s="77">
        <v>17</v>
      </c>
      <c r="N21" s="77">
        <v>30</v>
      </c>
      <c r="O21" s="71" t="s">
        <v>124</v>
      </c>
      <c r="P21" s="78" t="s">
        <v>125</v>
      </c>
      <c r="Q21" s="78" t="s">
        <v>125</v>
      </c>
      <c r="R21" s="74" t="s">
        <v>125</v>
      </c>
      <c r="S21" s="71" t="s">
        <v>126</v>
      </c>
      <c r="T21" s="74" t="s">
        <v>125</v>
      </c>
    </row>
    <row r="22" spans="2:20" s="32" customFormat="1" ht="16.5">
      <c r="B22" s="79" t="s">
        <v>137</v>
      </c>
      <c r="C22" s="80">
        <v>0</v>
      </c>
      <c r="D22" s="79" t="s">
        <v>316</v>
      </c>
      <c r="E22" s="81">
        <v>7</v>
      </c>
      <c r="F22" s="79" t="s">
        <v>122</v>
      </c>
      <c r="G22" s="82" t="s">
        <v>97</v>
      </c>
      <c r="H22" s="82" t="s">
        <v>138</v>
      </c>
      <c r="I22" s="79" t="s">
        <v>123</v>
      </c>
      <c r="J22" s="83">
        <v>14</v>
      </c>
      <c r="K22" s="84">
        <v>0</v>
      </c>
      <c r="L22" s="84">
        <v>0</v>
      </c>
      <c r="M22" s="85">
        <v>31</v>
      </c>
      <c r="N22" s="85">
        <v>44</v>
      </c>
      <c r="O22" s="79" t="s">
        <v>124</v>
      </c>
      <c r="P22" s="86" t="s">
        <v>125</v>
      </c>
      <c r="Q22" s="86" t="s">
        <v>125</v>
      </c>
      <c r="R22" s="82" t="s">
        <v>125</v>
      </c>
      <c r="S22" s="79" t="s">
        <v>126</v>
      </c>
      <c r="T22" s="82" t="s">
        <v>125</v>
      </c>
    </row>
    <row r="23" spans="2:20" s="32" customFormat="1" ht="16.5">
      <c r="B23" s="71" t="s">
        <v>139</v>
      </c>
      <c r="C23" s="72">
        <v>0</v>
      </c>
      <c r="D23" s="71" t="s">
        <v>316</v>
      </c>
      <c r="E23" s="73">
        <v>8</v>
      </c>
      <c r="F23" s="71" t="s">
        <v>122</v>
      </c>
      <c r="G23" s="74" t="s">
        <v>98</v>
      </c>
      <c r="H23" s="74" t="s">
        <v>140</v>
      </c>
      <c r="I23" s="71" t="s">
        <v>123</v>
      </c>
      <c r="J23" s="75">
        <v>12</v>
      </c>
      <c r="K23" s="76">
        <v>0</v>
      </c>
      <c r="L23" s="76">
        <v>0</v>
      </c>
      <c r="M23" s="77">
        <v>45</v>
      </c>
      <c r="N23" s="77">
        <v>56</v>
      </c>
      <c r="O23" s="71" t="s">
        <v>124</v>
      </c>
      <c r="P23" s="78" t="s">
        <v>125</v>
      </c>
      <c r="Q23" s="78" t="s">
        <v>125</v>
      </c>
      <c r="R23" s="74" t="s">
        <v>125</v>
      </c>
      <c r="S23" s="71" t="s">
        <v>126</v>
      </c>
      <c r="T23" s="74" t="s">
        <v>125</v>
      </c>
    </row>
    <row r="24" spans="2:20" s="32" customFormat="1" ht="16.5">
      <c r="B24" s="79" t="s">
        <v>141</v>
      </c>
      <c r="C24" s="80">
        <v>0</v>
      </c>
      <c r="D24" s="79" t="s">
        <v>316</v>
      </c>
      <c r="E24" s="81">
        <v>9</v>
      </c>
      <c r="F24" s="79" t="s">
        <v>122</v>
      </c>
      <c r="G24" s="82" t="s">
        <v>99</v>
      </c>
      <c r="H24" s="82" t="s">
        <v>142</v>
      </c>
      <c r="I24" s="79" t="s">
        <v>123</v>
      </c>
      <c r="J24" s="83">
        <v>1</v>
      </c>
      <c r="K24" s="84">
        <v>0</v>
      </c>
      <c r="L24" s="84">
        <v>0</v>
      </c>
      <c r="M24" s="85">
        <v>57</v>
      </c>
      <c r="N24" s="85">
        <v>57</v>
      </c>
      <c r="O24" s="79" t="s">
        <v>124</v>
      </c>
      <c r="P24" s="86" t="s">
        <v>125</v>
      </c>
      <c r="Q24" s="86" t="s">
        <v>125</v>
      </c>
      <c r="R24" s="82" t="s">
        <v>125</v>
      </c>
      <c r="S24" s="79" t="s">
        <v>126</v>
      </c>
      <c r="T24" s="82" t="s">
        <v>125</v>
      </c>
    </row>
    <row r="25" spans="2:20" s="32" customFormat="1" ht="16.5">
      <c r="B25" s="71" t="s">
        <v>143</v>
      </c>
      <c r="C25" s="72">
        <v>0</v>
      </c>
      <c r="D25" s="71" t="s">
        <v>316</v>
      </c>
      <c r="E25" s="73">
        <v>10</v>
      </c>
      <c r="F25" s="71" t="s">
        <v>122</v>
      </c>
      <c r="G25" s="74" t="s">
        <v>100</v>
      </c>
      <c r="H25" s="74" t="s">
        <v>144</v>
      </c>
      <c r="I25" s="71" t="s">
        <v>123</v>
      </c>
      <c r="J25" s="75">
        <v>5</v>
      </c>
      <c r="K25" s="76">
        <v>0</v>
      </c>
      <c r="L25" s="76">
        <v>0</v>
      </c>
      <c r="M25" s="77">
        <v>58</v>
      </c>
      <c r="N25" s="77">
        <v>62</v>
      </c>
      <c r="O25" s="71" t="s">
        <v>124</v>
      </c>
      <c r="P25" s="78" t="s">
        <v>125</v>
      </c>
      <c r="Q25" s="78" t="s">
        <v>125</v>
      </c>
      <c r="R25" s="74" t="s">
        <v>125</v>
      </c>
      <c r="S25" s="71" t="s">
        <v>126</v>
      </c>
      <c r="T25" s="74" t="s">
        <v>125</v>
      </c>
    </row>
    <row r="26" spans="2:20" s="32" customFormat="1" ht="16.5">
      <c r="B26" s="79" t="s">
        <v>145</v>
      </c>
      <c r="C26" s="80">
        <v>0</v>
      </c>
      <c r="D26" s="79" t="s">
        <v>316</v>
      </c>
      <c r="E26" s="81">
        <v>11</v>
      </c>
      <c r="F26" s="79" t="s">
        <v>122</v>
      </c>
      <c r="G26" s="82" t="s">
        <v>101</v>
      </c>
      <c r="H26" s="82" t="s">
        <v>146</v>
      </c>
      <c r="I26" s="79" t="s">
        <v>123</v>
      </c>
      <c r="J26" s="83">
        <v>1</v>
      </c>
      <c r="K26" s="84">
        <v>0</v>
      </c>
      <c r="L26" s="84">
        <v>0</v>
      </c>
      <c r="M26" s="85">
        <v>63</v>
      </c>
      <c r="N26" s="85">
        <v>63</v>
      </c>
      <c r="O26" s="79" t="s">
        <v>124</v>
      </c>
      <c r="P26" s="86" t="s">
        <v>125</v>
      </c>
      <c r="Q26" s="86" t="s">
        <v>125</v>
      </c>
      <c r="R26" s="82" t="s">
        <v>125</v>
      </c>
      <c r="S26" s="79" t="s">
        <v>126</v>
      </c>
      <c r="T26" s="82" t="s">
        <v>125</v>
      </c>
    </row>
    <row r="27" spans="2:20" s="32" customFormat="1" ht="16.5">
      <c r="B27" s="71" t="s">
        <v>147</v>
      </c>
      <c r="C27" s="72">
        <v>0</v>
      </c>
      <c r="D27" s="71" t="s">
        <v>316</v>
      </c>
      <c r="E27" s="73">
        <v>12</v>
      </c>
      <c r="F27" s="71" t="s">
        <v>122</v>
      </c>
      <c r="G27" s="74" t="s">
        <v>102</v>
      </c>
      <c r="H27" s="74" t="s">
        <v>148</v>
      </c>
      <c r="I27" s="71" t="s">
        <v>123</v>
      </c>
      <c r="J27" s="75">
        <v>6</v>
      </c>
      <c r="K27" s="76">
        <v>0</v>
      </c>
      <c r="L27" s="76">
        <v>0</v>
      </c>
      <c r="M27" s="77">
        <v>64</v>
      </c>
      <c r="N27" s="77">
        <v>69</v>
      </c>
      <c r="O27" s="71" t="s">
        <v>124</v>
      </c>
      <c r="P27" s="78" t="s">
        <v>125</v>
      </c>
      <c r="Q27" s="78" t="s">
        <v>125</v>
      </c>
      <c r="R27" s="74" t="s">
        <v>125</v>
      </c>
      <c r="S27" s="71" t="s">
        <v>126</v>
      </c>
      <c r="T27" s="74" t="s">
        <v>125</v>
      </c>
    </row>
    <row r="28" spans="2:20" s="32" customFormat="1" ht="16.5">
      <c r="B28" s="79" t="s">
        <v>149</v>
      </c>
      <c r="C28" s="80">
        <v>0</v>
      </c>
      <c r="D28" s="79" t="s">
        <v>316</v>
      </c>
      <c r="E28" s="81">
        <v>13</v>
      </c>
      <c r="F28" s="79" t="s">
        <v>122</v>
      </c>
      <c r="G28" s="82" t="s">
        <v>103</v>
      </c>
      <c r="H28" s="82" t="s">
        <v>150</v>
      </c>
      <c r="I28" s="79" t="s">
        <v>123</v>
      </c>
      <c r="J28" s="83">
        <v>31</v>
      </c>
      <c r="K28" s="84">
        <v>0</v>
      </c>
      <c r="L28" s="84">
        <v>0</v>
      </c>
      <c r="M28" s="85">
        <v>70</v>
      </c>
      <c r="N28" s="85">
        <v>100</v>
      </c>
      <c r="O28" s="79" t="s">
        <v>124</v>
      </c>
      <c r="P28" s="86" t="s">
        <v>125</v>
      </c>
      <c r="Q28" s="86" t="s">
        <v>125</v>
      </c>
      <c r="R28" s="82" t="s">
        <v>125</v>
      </c>
      <c r="S28" s="79" t="s">
        <v>126</v>
      </c>
      <c r="T28" s="82" t="s">
        <v>125</v>
      </c>
    </row>
    <row r="29" spans="2:20" s="32" customFormat="1" ht="16.5">
      <c r="B29" s="378" t="s">
        <v>151</v>
      </c>
      <c r="C29" s="379">
        <v>0</v>
      </c>
      <c r="D29" s="378" t="s">
        <v>316</v>
      </c>
      <c r="E29" s="380">
        <v>14</v>
      </c>
      <c r="F29" s="378" t="s">
        <v>152</v>
      </c>
      <c r="G29" s="381" t="s">
        <v>153</v>
      </c>
      <c r="H29" s="381" t="s">
        <v>154</v>
      </c>
      <c r="I29" s="378" t="s">
        <v>123</v>
      </c>
      <c r="J29" s="382">
        <v>1</v>
      </c>
      <c r="K29" s="383">
        <v>0</v>
      </c>
      <c r="L29" s="383">
        <v>0</v>
      </c>
      <c r="M29" s="384">
        <v>101</v>
      </c>
      <c r="N29" s="384">
        <v>101</v>
      </c>
      <c r="O29" s="378" t="s">
        <v>124</v>
      </c>
      <c r="P29" s="385" t="s">
        <v>125</v>
      </c>
      <c r="Q29" s="385" t="s">
        <v>125</v>
      </c>
      <c r="R29" s="381" t="s">
        <v>125</v>
      </c>
      <c r="S29" s="378" t="s">
        <v>126</v>
      </c>
      <c r="T29" s="381" t="s">
        <v>299</v>
      </c>
    </row>
    <row r="30" spans="2:20" s="32" customFormat="1" ht="16.5">
      <c r="B30" s="378" t="s">
        <v>155</v>
      </c>
      <c r="C30" s="379">
        <v>0</v>
      </c>
      <c r="D30" s="378" t="s">
        <v>316</v>
      </c>
      <c r="E30" s="380">
        <v>15</v>
      </c>
      <c r="F30" s="378" t="s">
        <v>152</v>
      </c>
      <c r="G30" s="381" t="s">
        <v>300</v>
      </c>
      <c r="H30" s="381" t="s">
        <v>301</v>
      </c>
      <c r="I30" s="378" t="s">
        <v>123</v>
      </c>
      <c r="J30" s="382">
        <v>1</v>
      </c>
      <c r="K30" s="383">
        <v>0</v>
      </c>
      <c r="L30" s="383">
        <v>0</v>
      </c>
      <c r="M30" s="384">
        <v>102</v>
      </c>
      <c r="N30" s="384">
        <v>102</v>
      </c>
      <c r="O30" s="378" t="s">
        <v>124</v>
      </c>
      <c r="P30" s="385" t="s">
        <v>125</v>
      </c>
      <c r="Q30" s="385" t="s">
        <v>125</v>
      </c>
      <c r="R30" s="381" t="s">
        <v>125</v>
      </c>
      <c r="S30" s="378" t="s">
        <v>126</v>
      </c>
      <c r="T30" s="381" t="s">
        <v>243</v>
      </c>
    </row>
    <row r="31" spans="2:20" s="32" customFormat="1" ht="16.5">
      <c r="B31" s="378" t="s">
        <v>158</v>
      </c>
      <c r="C31" s="379">
        <v>0</v>
      </c>
      <c r="D31" s="378" t="s">
        <v>316</v>
      </c>
      <c r="E31" s="380">
        <v>16</v>
      </c>
      <c r="F31" s="378" t="s">
        <v>152</v>
      </c>
      <c r="G31" s="381" t="s">
        <v>156</v>
      </c>
      <c r="H31" s="381" t="s">
        <v>157</v>
      </c>
      <c r="I31" s="378" t="s">
        <v>123</v>
      </c>
      <c r="J31" s="382">
        <v>30</v>
      </c>
      <c r="K31" s="383">
        <v>0</v>
      </c>
      <c r="L31" s="383">
        <v>0</v>
      </c>
      <c r="M31" s="384">
        <v>103</v>
      </c>
      <c r="N31" s="384">
        <v>132</v>
      </c>
      <c r="O31" s="378" t="s">
        <v>124</v>
      </c>
      <c r="P31" s="385" t="s">
        <v>125</v>
      </c>
      <c r="Q31" s="385" t="s">
        <v>125</v>
      </c>
      <c r="R31" s="381" t="s">
        <v>125</v>
      </c>
      <c r="S31" s="378" t="s">
        <v>126</v>
      </c>
      <c r="T31" s="381" t="s">
        <v>125</v>
      </c>
    </row>
    <row r="32" spans="2:20" s="32" customFormat="1" ht="16.5">
      <c r="B32" s="378" t="s">
        <v>161</v>
      </c>
      <c r="C32" s="379">
        <v>0</v>
      </c>
      <c r="D32" s="378" t="s">
        <v>316</v>
      </c>
      <c r="E32" s="380">
        <v>17</v>
      </c>
      <c r="F32" s="378" t="s">
        <v>152</v>
      </c>
      <c r="G32" s="381" t="s">
        <v>159</v>
      </c>
      <c r="H32" s="381" t="s">
        <v>160</v>
      </c>
      <c r="I32" s="378" t="s">
        <v>123</v>
      </c>
      <c r="J32" s="382">
        <v>14</v>
      </c>
      <c r="K32" s="383">
        <v>0</v>
      </c>
      <c r="L32" s="383">
        <v>0</v>
      </c>
      <c r="M32" s="384">
        <v>133</v>
      </c>
      <c r="N32" s="384">
        <v>146</v>
      </c>
      <c r="O32" s="378" t="s">
        <v>124</v>
      </c>
      <c r="P32" s="385" t="s">
        <v>125</v>
      </c>
      <c r="Q32" s="385" t="s">
        <v>125</v>
      </c>
      <c r="R32" s="381" t="s">
        <v>125</v>
      </c>
      <c r="S32" s="378" t="s">
        <v>126</v>
      </c>
      <c r="T32" s="381" t="s">
        <v>125</v>
      </c>
    </row>
    <row r="33" spans="2:20" s="32" customFormat="1" ht="16.5">
      <c r="B33" s="378" t="s">
        <v>162</v>
      </c>
      <c r="C33" s="379">
        <v>0</v>
      </c>
      <c r="D33" s="378" t="s">
        <v>316</v>
      </c>
      <c r="E33" s="380">
        <v>18</v>
      </c>
      <c r="F33" s="378" t="s">
        <v>152</v>
      </c>
      <c r="G33" s="381" t="s">
        <v>302</v>
      </c>
      <c r="H33" s="381" t="s">
        <v>303</v>
      </c>
      <c r="I33" s="378" t="s">
        <v>123</v>
      </c>
      <c r="J33" s="382">
        <v>20</v>
      </c>
      <c r="K33" s="383">
        <v>0</v>
      </c>
      <c r="L33" s="383">
        <v>0</v>
      </c>
      <c r="M33" s="384">
        <v>147</v>
      </c>
      <c r="N33" s="384">
        <v>166</v>
      </c>
      <c r="O33" s="378" t="s">
        <v>124</v>
      </c>
      <c r="P33" s="385" t="s">
        <v>125</v>
      </c>
      <c r="Q33" s="385" t="s">
        <v>125</v>
      </c>
      <c r="R33" s="381" t="s">
        <v>125</v>
      </c>
      <c r="S33" s="378" t="s">
        <v>126</v>
      </c>
      <c r="T33" s="381" t="s">
        <v>125</v>
      </c>
    </row>
    <row r="34" spans="2:20" s="32" customFormat="1" ht="16.5">
      <c r="B34" s="378" t="s">
        <v>165</v>
      </c>
      <c r="C34" s="379">
        <v>0</v>
      </c>
      <c r="D34" s="378" t="s">
        <v>316</v>
      </c>
      <c r="E34" s="380">
        <v>19</v>
      </c>
      <c r="F34" s="378" t="s">
        <v>152</v>
      </c>
      <c r="G34" s="381" t="s">
        <v>304</v>
      </c>
      <c r="H34" s="381" t="s">
        <v>305</v>
      </c>
      <c r="I34" s="378" t="s">
        <v>123</v>
      </c>
      <c r="J34" s="382">
        <v>100</v>
      </c>
      <c r="K34" s="383">
        <v>0</v>
      </c>
      <c r="L34" s="383">
        <v>0</v>
      </c>
      <c r="M34" s="384">
        <v>167</v>
      </c>
      <c r="N34" s="384">
        <v>266</v>
      </c>
      <c r="O34" s="378" t="s">
        <v>124</v>
      </c>
      <c r="P34" s="385" t="s">
        <v>125</v>
      </c>
      <c r="Q34" s="385" t="s">
        <v>125</v>
      </c>
      <c r="R34" s="381" t="s">
        <v>125</v>
      </c>
      <c r="S34" s="378" t="s">
        <v>126</v>
      </c>
      <c r="T34" s="381" t="s">
        <v>125</v>
      </c>
    </row>
    <row r="35" spans="2:20" s="32" customFormat="1" ht="16.5">
      <c r="B35" s="378" t="s">
        <v>170</v>
      </c>
      <c r="C35" s="379">
        <v>0</v>
      </c>
      <c r="D35" s="378" t="s">
        <v>316</v>
      </c>
      <c r="E35" s="380">
        <v>20</v>
      </c>
      <c r="F35" s="378" t="s">
        <v>152</v>
      </c>
      <c r="G35" s="381" t="s">
        <v>166</v>
      </c>
      <c r="H35" s="381" t="s">
        <v>167</v>
      </c>
      <c r="I35" s="378" t="s">
        <v>168</v>
      </c>
      <c r="J35" s="382">
        <v>9</v>
      </c>
      <c r="K35" s="383">
        <v>5</v>
      </c>
      <c r="L35" s="383">
        <v>3</v>
      </c>
      <c r="M35" s="384">
        <v>267</v>
      </c>
      <c r="N35" s="384">
        <v>275</v>
      </c>
      <c r="O35" s="378" t="s">
        <v>124</v>
      </c>
      <c r="P35" s="385" t="s">
        <v>125</v>
      </c>
      <c r="Q35" s="385" t="s">
        <v>125</v>
      </c>
      <c r="R35" s="381" t="s">
        <v>125</v>
      </c>
      <c r="S35" s="378" t="s">
        <v>126</v>
      </c>
      <c r="T35" s="381" t="s">
        <v>169</v>
      </c>
    </row>
    <row r="36" spans="2:20" s="32" customFormat="1" ht="16.5">
      <c r="B36" s="378" t="s">
        <v>173</v>
      </c>
      <c r="C36" s="379">
        <v>0</v>
      </c>
      <c r="D36" s="378" t="s">
        <v>316</v>
      </c>
      <c r="E36" s="380">
        <v>21</v>
      </c>
      <c r="F36" s="378" t="s">
        <v>152</v>
      </c>
      <c r="G36" s="381" t="s">
        <v>271</v>
      </c>
      <c r="H36" s="381" t="s">
        <v>275</v>
      </c>
      <c r="I36" s="378" t="s">
        <v>123</v>
      </c>
      <c r="J36" s="382">
        <v>1</v>
      </c>
      <c r="K36" s="383">
        <v>0</v>
      </c>
      <c r="L36" s="383">
        <v>0</v>
      </c>
      <c r="M36" s="384">
        <v>276</v>
      </c>
      <c r="N36" s="384">
        <v>276</v>
      </c>
      <c r="O36" s="378" t="s">
        <v>124</v>
      </c>
      <c r="P36" s="385" t="s">
        <v>125</v>
      </c>
      <c r="Q36" s="385" t="s">
        <v>125</v>
      </c>
      <c r="R36" s="381" t="s">
        <v>125</v>
      </c>
      <c r="S36" s="378" t="s">
        <v>126</v>
      </c>
      <c r="T36" s="381" t="s">
        <v>272</v>
      </c>
    </row>
    <row r="37" spans="2:20" s="32" customFormat="1" ht="16.5">
      <c r="B37" s="378" t="s">
        <v>176</v>
      </c>
      <c r="C37" s="379">
        <v>0</v>
      </c>
      <c r="D37" s="378" t="s">
        <v>316</v>
      </c>
      <c r="E37" s="380">
        <v>22</v>
      </c>
      <c r="F37" s="378" t="s">
        <v>152</v>
      </c>
      <c r="G37" s="381" t="s">
        <v>306</v>
      </c>
      <c r="H37" s="381" t="s">
        <v>307</v>
      </c>
      <c r="I37" s="378" t="s">
        <v>123</v>
      </c>
      <c r="J37" s="382">
        <v>20</v>
      </c>
      <c r="K37" s="383">
        <v>0</v>
      </c>
      <c r="L37" s="383">
        <v>0</v>
      </c>
      <c r="M37" s="384">
        <v>277</v>
      </c>
      <c r="N37" s="384">
        <v>296</v>
      </c>
      <c r="O37" s="378" t="s">
        <v>124</v>
      </c>
      <c r="P37" s="385" t="s">
        <v>125</v>
      </c>
      <c r="Q37" s="385" t="s">
        <v>125</v>
      </c>
      <c r="R37" s="381" t="s">
        <v>125</v>
      </c>
      <c r="S37" s="378" t="s">
        <v>126</v>
      </c>
      <c r="T37" s="381" t="s">
        <v>273</v>
      </c>
    </row>
    <row r="38" spans="2:20" s="32" customFormat="1" ht="16.5">
      <c r="B38" s="378" t="s">
        <v>179</v>
      </c>
      <c r="C38" s="379">
        <v>0</v>
      </c>
      <c r="D38" s="378" t="s">
        <v>316</v>
      </c>
      <c r="E38" s="380">
        <v>23</v>
      </c>
      <c r="F38" s="378" t="s">
        <v>152</v>
      </c>
      <c r="G38" s="381" t="s">
        <v>308</v>
      </c>
      <c r="H38" s="381" t="s">
        <v>309</v>
      </c>
      <c r="I38" s="378" t="s">
        <v>123</v>
      </c>
      <c r="J38" s="382">
        <v>100</v>
      </c>
      <c r="K38" s="383">
        <v>0</v>
      </c>
      <c r="L38" s="383">
        <v>0</v>
      </c>
      <c r="M38" s="384">
        <v>297</v>
      </c>
      <c r="N38" s="384">
        <v>396</v>
      </c>
      <c r="O38" s="378" t="s">
        <v>124</v>
      </c>
      <c r="P38" s="385" t="s">
        <v>125</v>
      </c>
      <c r="Q38" s="385" t="s">
        <v>125</v>
      </c>
      <c r="R38" s="381" t="s">
        <v>125</v>
      </c>
      <c r="S38" s="378" t="s">
        <v>126</v>
      </c>
      <c r="T38" s="381" t="s">
        <v>273</v>
      </c>
    </row>
    <row r="39" spans="2:20">
      <c r="B39" s="378" t="s">
        <v>182</v>
      </c>
      <c r="C39" s="379">
        <v>0</v>
      </c>
      <c r="D39" s="378" t="s">
        <v>316</v>
      </c>
      <c r="E39" s="380">
        <v>24</v>
      </c>
      <c r="F39" s="378" t="s">
        <v>152</v>
      </c>
      <c r="G39" s="381" t="s">
        <v>171</v>
      </c>
      <c r="H39" s="381" t="s">
        <v>172</v>
      </c>
      <c r="I39" s="378" t="s">
        <v>123</v>
      </c>
      <c r="J39" s="382">
        <v>20</v>
      </c>
      <c r="K39" s="383">
        <v>0</v>
      </c>
      <c r="L39" s="383">
        <v>0</v>
      </c>
      <c r="M39" s="384">
        <v>397</v>
      </c>
      <c r="N39" s="384">
        <v>416</v>
      </c>
      <c r="O39" s="378" t="s">
        <v>124</v>
      </c>
      <c r="P39" s="385" t="s">
        <v>125</v>
      </c>
      <c r="Q39" s="385" t="s">
        <v>125</v>
      </c>
      <c r="R39" s="381" t="s">
        <v>125</v>
      </c>
      <c r="S39" s="378" t="s">
        <v>126</v>
      </c>
      <c r="T39" s="381" t="s">
        <v>125</v>
      </c>
    </row>
    <row r="40" spans="2:20">
      <c r="B40" s="378" t="s">
        <v>185</v>
      </c>
      <c r="C40" s="379">
        <v>0</v>
      </c>
      <c r="D40" s="378" t="s">
        <v>316</v>
      </c>
      <c r="E40" s="380">
        <v>25</v>
      </c>
      <c r="F40" s="378" t="s">
        <v>152</v>
      </c>
      <c r="G40" s="381" t="s">
        <v>174</v>
      </c>
      <c r="H40" s="381" t="s">
        <v>175</v>
      </c>
      <c r="I40" s="378" t="s">
        <v>123</v>
      </c>
      <c r="J40" s="382">
        <v>200</v>
      </c>
      <c r="K40" s="383">
        <v>0</v>
      </c>
      <c r="L40" s="383">
        <v>0</v>
      </c>
      <c r="M40" s="384">
        <v>417</v>
      </c>
      <c r="N40" s="384">
        <v>616</v>
      </c>
      <c r="O40" s="378" t="s">
        <v>124</v>
      </c>
      <c r="P40" s="385" t="s">
        <v>125</v>
      </c>
      <c r="Q40" s="385" t="s">
        <v>125</v>
      </c>
      <c r="R40" s="381" t="s">
        <v>125</v>
      </c>
      <c r="S40" s="378" t="s">
        <v>126</v>
      </c>
      <c r="T40" s="381" t="s">
        <v>125</v>
      </c>
    </row>
    <row r="41" spans="2:20">
      <c r="B41" s="378" t="s">
        <v>189</v>
      </c>
      <c r="C41" s="379">
        <v>0</v>
      </c>
      <c r="D41" s="378" t="s">
        <v>316</v>
      </c>
      <c r="E41" s="380">
        <v>26</v>
      </c>
      <c r="F41" s="378" t="s">
        <v>152</v>
      </c>
      <c r="G41" s="381" t="s">
        <v>177</v>
      </c>
      <c r="H41" s="381" t="s">
        <v>178</v>
      </c>
      <c r="I41" s="378" t="s">
        <v>123</v>
      </c>
      <c r="J41" s="382">
        <v>12</v>
      </c>
      <c r="K41" s="383">
        <v>0</v>
      </c>
      <c r="L41" s="383">
        <v>0</v>
      </c>
      <c r="M41" s="384">
        <v>617</v>
      </c>
      <c r="N41" s="384">
        <v>628</v>
      </c>
      <c r="O41" s="378" t="s">
        <v>124</v>
      </c>
      <c r="P41" s="385" t="s">
        <v>125</v>
      </c>
      <c r="Q41" s="385" t="s">
        <v>125</v>
      </c>
      <c r="R41" s="381" t="s">
        <v>125</v>
      </c>
      <c r="S41" s="378" t="s">
        <v>126</v>
      </c>
      <c r="T41" s="381" t="s">
        <v>125</v>
      </c>
    </row>
    <row r="42" spans="2:20">
      <c r="B42" s="378" t="s">
        <v>192</v>
      </c>
      <c r="C42" s="379">
        <v>0</v>
      </c>
      <c r="D42" s="378" t="s">
        <v>316</v>
      </c>
      <c r="E42" s="380">
        <v>27</v>
      </c>
      <c r="F42" s="378" t="s">
        <v>152</v>
      </c>
      <c r="G42" s="381" t="s">
        <v>310</v>
      </c>
      <c r="H42" s="381" t="s">
        <v>311</v>
      </c>
      <c r="I42" s="378" t="s">
        <v>123</v>
      </c>
      <c r="J42" s="382">
        <v>8</v>
      </c>
      <c r="K42" s="383">
        <v>0</v>
      </c>
      <c r="L42" s="383">
        <v>0</v>
      </c>
      <c r="M42" s="384">
        <v>629</v>
      </c>
      <c r="N42" s="384">
        <v>636</v>
      </c>
      <c r="O42" s="378" t="s">
        <v>124</v>
      </c>
      <c r="P42" s="385" t="s">
        <v>125</v>
      </c>
      <c r="Q42" s="385" t="s">
        <v>125</v>
      </c>
      <c r="R42" s="381" t="s">
        <v>125</v>
      </c>
      <c r="S42" s="378" t="s">
        <v>126</v>
      </c>
      <c r="T42" s="381" t="s">
        <v>228</v>
      </c>
    </row>
    <row r="43" spans="2:20">
      <c r="B43" s="378" t="s">
        <v>196</v>
      </c>
      <c r="C43" s="379">
        <v>0</v>
      </c>
      <c r="D43" s="378" t="s">
        <v>316</v>
      </c>
      <c r="E43" s="380">
        <v>28</v>
      </c>
      <c r="F43" s="378" t="s">
        <v>152</v>
      </c>
      <c r="G43" s="381" t="s">
        <v>183</v>
      </c>
      <c r="H43" s="381" t="s">
        <v>184</v>
      </c>
      <c r="I43" s="378" t="s">
        <v>123</v>
      </c>
      <c r="J43" s="382">
        <v>7</v>
      </c>
      <c r="K43" s="383">
        <v>0</v>
      </c>
      <c r="L43" s="383">
        <v>0</v>
      </c>
      <c r="M43" s="384">
        <v>637</v>
      </c>
      <c r="N43" s="384">
        <v>643</v>
      </c>
      <c r="O43" s="378" t="s">
        <v>124</v>
      </c>
      <c r="P43" s="385" t="s">
        <v>125</v>
      </c>
      <c r="Q43" s="385" t="s">
        <v>125</v>
      </c>
      <c r="R43" s="381" t="s">
        <v>125</v>
      </c>
      <c r="S43" s="378" t="s">
        <v>126</v>
      </c>
      <c r="T43" s="381" t="s">
        <v>228</v>
      </c>
    </row>
    <row r="44" spans="2:20">
      <c r="B44" s="378" t="s">
        <v>199</v>
      </c>
      <c r="C44" s="379">
        <v>0</v>
      </c>
      <c r="D44" s="378" t="s">
        <v>316</v>
      </c>
      <c r="E44" s="380">
        <v>29</v>
      </c>
      <c r="F44" s="378" t="s">
        <v>152</v>
      </c>
      <c r="G44" s="381" t="s">
        <v>186</v>
      </c>
      <c r="H44" s="381" t="s">
        <v>187</v>
      </c>
      <c r="I44" s="378" t="s">
        <v>123</v>
      </c>
      <c r="J44" s="382">
        <v>14</v>
      </c>
      <c r="K44" s="383">
        <v>0</v>
      </c>
      <c r="L44" s="383">
        <v>0</v>
      </c>
      <c r="M44" s="384">
        <v>644</v>
      </c>
      <c r="N44" s="384">
        <v>657</v>
      </c>
      <c r="O44" s="378" t="s">
        <v>124</v>
      </c>
      <c r="P44" s="385" t="s">
        <v>125</v>
      </c>
      <c r="Q44" s="385" t="s">
        <v>125</v>
      </c>
      <c r="R44" s="381" t="s">
        <v>125</v>
      </c>
      <c r="S44" s="378" t="s">
        <v>126</v>
      </c>
      <c r="T44" s="381" t="s">
        <v>188</v>
      </c>
    </row>
    <row r="45" spans="2:20">
      <c r="B45" s="378" t="s">
        <v>202</v>
      </c>
      <c r="C45" s="379">
        <v>0</v>
      </c>
      <c r="D45" s="378" t="s">
        <v>316</v>
      </c>
      <c r="E45" s="380">
        <v>30</v>
      </c>
      <c r="F45" s="378" t="s">
        <v>152</v>
      </c>
      <c r="G45" s="381" t="s">
        <v>190</v>
      </c>
      <c r="H45" s="381" t="s">
        <v>191</v>
      </c>
      <c r="I45" s="378" t="s">
        <v>123</v>
      </c>
      <c r="J45" s="382">
        <v>6</v>
      </c>
      <c r="K45" s="383">
        <v>0</v>
      </c>
      <c r="L45" s="383">
        <v>0</v>
      </c>
      <c r="M45" s="384">
        <v>658</v>
      </c>
      <c r="N45" s="384">
        <v>663</v>
      </c>
      <c r="O45" s="378" t="s">
        <v>124</v>
      </c>
      <c r="P45" s="385" t="s">
        <v>125</v>
      </c>
      <c r="Q45" s="385" t="s">
        <v>125</v>
      </c>
      <c r="R45" s="381" t="s">
        <v>125</v>
      </c>
      <c r="S45" s="378" t="s">
        <v>126</v>
      </c>
      <c r="T45" s="381" t="s">
        <v>188</v>
      </c>
    </row>
    <row r="46" spans="2:20">
      <c r="B46" s="378" t="s">
        <v>234</v>
      </c>
      <c r="C46" s="379">
        <v>0</v>
      </c>
      <c r="D46" s="378" t="s">
        <v>316</v>
      </c>
      <c r="E46" s="380">
        <v>31</v>
      </c>
      <c r="F46" s="378" t="s">
        <v>152</v>
      </c>
      <c r="G46" s="381" t="s">
        <v>193</v>
      </c>
      <c r="H46" s="381" t="s">
        <v>194</v>
      </c>
      <c r="I46" s="378" t="s">
        <v>123</v>
      </c>
      <c r="J46" s="382">
        <v>12</v>
      </c>
      <c r="K46" s="383">
        <v>0</v>
      </c>
      <c r="L46" s="383">
        <v>0</v>
      </c>
      <c r="M46" s="384">
        <v>664</v>
      </c>
      <c r="N46" s="384">
        <v>675</v>
      </c>
      <c r="O46" s="378" t="s">
        <v>124</v>
      </c>
      <c r="P46" s="385" t="s">
        <v>125</v>
      </c>
      <c r="Q46" s="385" t="s">
        <v>125</v>
      </c>
      <c r="R46" s="381" t="s">
        <v>125</v>
      </c>
      <c r="S46" s="378" t="s">
        <v>126</v>
      </c>
      <c r="T46" s="381" t="s">
        <v>195</v>
      </c>
    </row>
    <row r="47" spans="2:20">
      <c r="B47" s="378" t="s">
        <v>276</v>
      </c>
      <c r="C47" s="379">
        <v>0</v>
      </c>
      <c r="D47" s="378" t="s">
        <v>316</v>
      </c>
      <c r="E47" s="380">
        <v>32</v>
      </c>
      <c r="F47" s="378" t="s">
        <v>152</v>
      </c>
      <c r="G47" s="381" t="s">
        <v>197</v>
      </c>
      <c r="H47" s="381" t="s">
        <v>198</v>
      </c>
      <c r="I47" s="378" t="s">
        <v>123</v>
      </c>
      <c r="J47" s="382">
        <v>2</v>
      </c>
      <c r="K47" s="383">
        <v>0</v>
      </c>
      <c r="L47" s="383">
        <v>0</v>
      </c>
      <c r="M47" s="384">
        <v>676</v>
      </c>
      <c r="N47" s="384">
        <v>677</v>
      </c>
      <c r="O47" s="378" t="s">
        <v>124</v>
      </c>
      <c r="P47" s="385" t="s">
        <v>125</v>
      </c>
      <c r="Q47" s="385" t="s">
        <v>125</v>
      </c>
      <c r="R47" s="381" t="s">
        <v>125</v>
      </c>
      <c r="S47" s="378" t="s">
        <v>126</v>
      </c>
      <c r="T47" s="381" t="s">
        <v>195</v>
      </c>
    </row>
    <row r="48" spans="2:20">
      <c r="B48" s="378" t="s">
        <v>277</v>
      </c>
      <c r="C48" s="379">
        <v>0</v>
      </c>
      <c r="D48" s="378" t="s">
        <v>316</v>
      </c>
      <c r="E48" s="380">
        <v>33</v>
      </c>
      <c r="F48" s="378" t="s">
        <v>152</v>
      </c>
      <c r="G48" s="381" t="s">
        <v>200</v>
      </c>
      <c r="H48" s="381" t="s">
        <v>204</v>
      </c>
      <c r="I48" s="378" t="s">
        <v>123</v>
      </c>
      <c r="J48" s="382">
        <v>12</v>
      </c>
      <c r="K48" s="383">
        <v>0</v>
      </c>
      <c r="L48" s="383">
        <v>0</v>
      </c>
      <c r="M48" s="384">
        <v>678</v>
      </c>
      <c r="N48" s="384">
        <v>689</v>
      </c>
      <c r="O48" s="378" t="s">
        <v>124</v>
      </c>
      <c r="P48" s="385" t="s">
        <v>125</v>
      </c>
      <c r="Q48" s="385" t="s">
        <v>125</v>
      </c>
      <c r="R48" s="381" t="s">
        <v>125</v>
      </c>
      <c r="S48" s="378" t="s">
        <v>126</v>
      </c>
      <c r="T48" s="381" t="s">
        <v>201</v>
      </c>
    </row>
    <row r="49" spans="2:20">
      <c r="B49" s="378" t="s">
        <v>284</v>
      </c>
      <c r="C49" s="379">
        <v>0</v>
      </c>
      <c r="D49" s="378" t="s">
        <v>316</v>
      </c>
      <c r="E49" s="380">
        <v>34</v>
      </c>
      <c r="F49" s="378" t="s">
        <v>152</v>
      </c>
      <c r="G49" s="381" t="s">
        <v>203</v>
      </c>
      <c r="H49" s="381" t="s">
        <v>205</v>
      </c>
      <c r="I49" s="378" t="s">
        <v>123</v>
      </c>
      <c r="J49" s="382">
        <v>4</v>
      </c>
      <c r="K49" s="383">
        <v>0</v>
      </c>
      <c r="L49" s="383">
        <v>0</v>
      </c>
      <c r="M49" s="384">
        <v>690</v>
      </c>
      <c r="N49" s="384">
        <v>693</v>
      </c>
      <c r="O49" s="378" t="s">
        <v>124</v>
      </c>
      <c r="P49" s="385" t="s">
        <v>125</v>
      </c>
      <c r="Q49" s="385" t="s">
        <v>125</v>
      </c>
      <c r="R49" s="381" t="s">
        <v>125</v>
      </c>
      <c r="S49" s="378" t="s">
        <v>126</v>
      </c>
      <c r="T49" s="381" t="s">
        <v>201</v>
      </c>
    </row>
    <row r="50" spans="2:20">
      <c r="B50" s="378" t="s">
        <v>312</v>
      </c>
      <c r="C50" s="379">
        <v>0</v>
      </c>
      <c r="D50" s="378" t="s">
        <v>316</v>
      </c>
      <c r="E50" s="380">
        <v>35</v>
      </c>
      <c r="F50" s="378" t="s">
        <v>152</v>
      </c>
      <c r="G50" s="381" t="s">
        <v>313</v>
      </c>
      <c r="H50" s="381" t="s">
        <v>314</v>
      </c>
      <c r="I50" s="378" t="s">
        <v>123</v>
      </c>
      <c r="J50" s="382">
        <v>1</v>
      </c>
      <c r="K50" s="383">
        <v>0</v>
      </c>
      <c r="L50" s="383">
        <v>0</v>
      </c>
      <c r="M50" s="384">
        <v>694</v>
      </c>
      <c r="N50" s="384">
        <v>694</v>
      </c>
      <c r="O50" s="378" t="s">
        <v>124</v>
      </c>
      <c r="P50" s="385" t="s">
        <v>125</v>
      </c>
      <c r="Q50" s="385" t="s">
        <v>125</v>
      </c>
      <c r="R50" s="381" t="s">
        <v>125</v>
      </c>
      <c r="S50" s="378" t="s">
        <v>126</v>
      </c>
      <c r="T50" s="381" t="s">
        <v>125</v>
      </c>
    </row>
  </sheetData>
  <mergeCells count="14">
    <mergeCell ref="B11:C11"/>
    <mergeCell ref="F11:G11"/>
    <mergeCell ref="H11:J11"/>
    <mergeCell ref="K11:L11"/>
    <mergeCell ref="B12:C12"/>
    <mergeCell ref="F12:G12"/>
    <mergeCell ref="H12:J12"/>
    <mergeCell ref="K12:L12"/>
    <mergeCell ref="B2:K4"/>
    <mergeCell ref="L3:L4"/>
    <mergeCell ref="B7:C7"/>
    <mergeCell ref="D7:L7"/>
    <mergeCell ref="B8:C8"/>
    <mergeCell ref="D8:L8"/>
  </mergeCells>
  <phoneticPr fontId="3" type="noConversion"/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FF"/>
  </sheetPr>
  <dimension ref="B1:U39"/>
  <sheetViews>
    <sheetView topLeftCell="A19" zoomScaleNormal="100" workbookViewId="0">
      <selection activeCell="G29" sqref="G29"/>
    </sheetView>
  </sheetViews>
  <sheetFormatPr defaultColWidth="9" defaultRowHeight="13.5"/>
  <cols>
    <col min="1" max="1" width="3.75" style="31" customWidth="1"/>
    <col min="2" max="2" width="20.5" style="31" bestFit="1" customWidth="1"/>
    <col min="3" max="3" width="2.75" style="31" bestFit="1" customWidth="1"/>
    <col min="4" max="4" width="10" style="31" bestFit="1" customWidth="1"/>
    <col min="5" max="5" width="9.75" style="31" bestFit="1" customWidth="1"/>
    <col min="6" max="6" width="11.75" style="31" bestFit="1" customWidth="1"/>
    <col min="7" max="7" width="21.25" style="31" bestFit="1" customWidth="1"/>
    <col min="8" max="8" width="14.375" style="31" bestFit="1" customWidth="1"/>
    <col min="9" max="9" width="8.5" style="31" bestFit="1" customWidth="1"/>
    <col min="10" max="10" width="8.5" style="48" bestFit="1" customWidth="1"/>
    <col min="11" max="11" width="10.25" style="48" bestFit="1" customWidth="1"/>
    <col min="12" max="12" width="16.125" style="48" bestFit="1" customWidth="1"/>
    <col min="13" max="14" width="8.5" style="48" bestFit="1" customWidth="1"/>
    <col min="15" max="15" width="9.25" style="31" bestFit="1" customWidth="1"/>
    <col min="16" max="16" width="8.5" style="31" bestFit="1" customWidth="1"/>
    <col min="17" max="17" width="13" style="31" bestFit="1" customWidth="1"/>
    <col min="18" max="18" width="11.75" style="31" bestFit="1" customWidth="1"/>
    <col min="19" max="19" width="6.75" style="31" bestFit="1" customWidth="1"/>
    <col min="20" max="20" width="14" style="31" bestFit="1" customWidth="1"/>
    <col min="21" max="21" width="5.625" style="31" customWidth="1"/>
    <col min="22" max="16384" width="9" style="31"/>
  </cols>
  <sheetData>
    <row r="1" spans="2:21" ht="14.25" thickBot="1"/>
    <row r="2" spans="2:21">
      <c r="B2" s="313" t="str">
        <f>CONCATENATE("Interface정의서 :  (",T($D$11), ") ", T($D$7))</f>
        <v>Interface정의서 :  (MW00120) BAG정보</v>
      </c>
      <c r="C2" s="314"/>
      <c r="D2" s="314"/>
      <c r="E2" s="314"/>
      <c r="F2" s="314"/>
      <c r="G2" s="314"/>
      <c r="H2" s="314"/>
      <c r="I2" s="314"/>
      <c r="J2" s="314"/>
      <c r="K2" s="315"/>
      <c r="L2" s="49">
        <v>43478</v>
      </c>
    </row>
    <row r="3" spans="2:21">
      <c r="B3" s="316"/>
      <c r="C3" s="317"/>
      <c r="D3" s="317"/>
      <c r="E3" s="317"/>
      <c r="F3" s="317"/>
      <c r="G3" s="317"/>
      <c r="H3" s="317"/>
      <c r="I3" s="317"/>
      <c r="J3" s="317"/>
      <c r="K3" s="318"/>
      <c r="L3" s="322" t="s">
        <v>21</v>
      </c>
    </row>
    <row r="4" spans="2:21" ht="14.25" thickBot="1">
      <c r="B4" s="319"/>
      <c r="C4" s="320"/>
      <c r="D4" s="320"/>
      <c r="E4" s="320"/>
      <c r="F4" s="320"/>
      <c r="G4" s="320"/>
      <c r="H4" s="320"/>
      <c r="I4" s="320"/>
      <c r="J4" s="320"/>
      <c r="K4" s="321"/>
      <c r="L4" s="323"/>
    </row>
    <row r="6" spans="2:21" ht="17.25" thickBot="1">
      <c r="B6" s="32" t="s">
        <v>18</v>
      </c>
    </row>
    <row r="7" spans="2:21" ht="16.5">
      <c r="B7" s="324" t="s">
        <v>19</v>
      </c>
      <c r="C7" s="325"/>
      <c r="D7" s="326" t="str">
        <f>인터페이스정의!E3</f>
        <v>BAG정보</v>
      </c>
      <c r="E7" s="327"/>
      <c r="F7" s="327"/>
      <c r="G7" s="327"/>
      <c r="H7" s="327"/>
      <c r="I7" s="327"/>
      <c r="J7" s="327"/>
      <c r="K7" s="327"/>
      <c r="L7" s="328"/>
    </row>
    <row r="8" spans="2:21" ht="17.25" thickBot="1">
      <c r="B8" s="329" t="s">
        <v>22</v>
      </c>
      <c r="C8" s="330"/>
      <c r="D8" s="331"/>
      <c r="E8" s="332"/>
      <c r="F8" s="332"/>
      <c r="G8" s="332"/>
      <c r="H8" s="332"/>
      <c r="I8" s="332"/>
      <c r="J8" s="332"/>
      <c r="K8" s="332"/>
      <c r="L8" s="333"/>
    </row>
    <row r="10" spans="2:21" ht="17.25" thickBot="1">
      <c r="B10" s="32" t="s">
        <v>20</v>
      </c>
    </row>
    <row r="11" spans="2:21" ht="16.5">
      <c r="B11" s="324" t="s">
        <v>91</v>
      </c>
      <c r="C11" s="325"/>
      <c r="D11" s="36" t="str">
        <f>인터페이스정의!D3</f>
        <v>MW00120</v>
      </c>
      <c r="E11" s="34" t="s">
        <v>29</v>
      </c>
      <c r="F11" s="344" t="s">
        <v>49</v>
      </c>
      <c r="G11" s="345"/>
      <c r="H11" s="346" t="s">
        <v>32</v>
      </c>
      <c r="I11" s="347"/>
      <c r="J11" s="325"/>
      <c r="K11" s="348" t="s">
        <v>41</v>
      </c>
      <c r="L11" s="349"/>
    </row>
    <row r="12" spans="2:21" ht="17.25" thickBot="1">
      <c r="B12" s="329" t="s">
        <v>30</v>
      </c>
      <c r="C12" s="330"/>
      <c r="D12" s="47">
        <f>COUNTA(B16:B5244)</f>
        <v>24</v>
      </c>
      <c r="E12" s="35" t="s">
        <v>31</v>
      </c>
      <c r="F12" s="338">
        <f>MAX(N16:N5330)</f>
        <v>521</v>
      </c>
      <c r="G12" s="339"/>
      <c r="H12" s="340" t="s">
        <v>33</v>
      </c>
      <c r="I12" s="341"/>
      <c r="J12" s="330"/>
      <c r="K12" s="342" t="s">
        <v>43</v>
      </c>
      <c r="L12" s="343"/>
    </row>
    <row r="13" spans="2:21" ht="16.5">
      <c r="M13" s="50"/>
      <c r="N13" s="50"/>
      <c r="O13" s="32"/>
      <c r="P13" s="32"/>
      <c r="Q13" s="32"/>
      <c r="R13" s="32"/>
      <c r="S13" s="32"/>
      <c r="T13" s="32"/>
      <c r="U13" s="32"/>
    </row>
    <row r="14" spans="2:21" ht="16.5">
      <c r="B14" s="32" t="s">
        <v>28</v>
      </c>
      <c r="M14" s="50"/>
      <c r="N14" s="50"/>
      <c r="O14" s="32"/>
      <c r="P14" s="32"/>
      <c r="Q14" s="32"/>
      <c r="R14" s="32"/>
      <c r="S14" s="32"/>
      <c r="T14" s="32"/>
      <c r="U14" s="32"/>
    </row>
    <row r="15" spans="2:21" s="32" customFormat="1" ht="16.5">
      <c r="B15" s="45" t="s">
        <v>104</v>
      </c>
      <c r="C15" s="46">
        <v>1</v>
      </c>
      <c r="D15" s="45" t="s">
        <v>105</v>
      </c>
      <c r="E15" s="45" t="s">
        <v>106</v>
      </c>
      <c r="F15" s="45" t="s">
        <v>107</v>
      </c>
      <c r="G15" s="45" t="s">
        <v>108</v>
      </c>
      <c r="H15" s="45" t="s">
        <v>109</v>
      </c>
      <c r="I15" s="45" t="s">
        <v>110</v>
      </c>
      <c r="J15" s="51" t="s">
        <v>111</v>
      </c>
      <c r="K15" s="51" t="s">
        <v>112</v>
      </c>
      <c r="L15" s="51" t="s">
        <v>113</v>
      </c>
      <c r="M15" s="51" t="s">
        <v>114</v>
      </c>
      <c r="N15" s="51" t="s">
        <v>115</v>
      </c>
      <c r="O15" s="45" t="s">
        <v>116</v>
      </c>
      <c r="P15" s="45" t="s">
        <v>117</v>
      </c>
      <c r="Q15" s="45" t="s">
        <v>118</v>
      </c>
      <c r="R15" s="45" t="s">
        <v>119</v>
      </c>
      <c r="S15" s="45" t="s">
        <v>120</v>
      </c>
      <c r="T15" s="45" t="s">
        <v>121</v>
      </c>
    </row>
    <row r="16" spans="2:21" s="32" customFormat="1" ht="16.5">
      <c r="B16" s="87" t="s">
        <v>298</v>
      </c>
      <c r="C16" s="88">
        <v>0</v>
      </c>
      <c r="D16" s="87" t="s">
        <v>317</v>
      </c>
      <c r="E16" s="89">
        <v>1</v>
      </c>
      <c r="F16" s="87" t="s">
        <v>122</v>
      </c>
      <c r="G16" s="90" t="s">
        <v>91</v>
      </c>
      <c r="H16" s="90" t="s">
        <v>27</v>
      </c>
      <c r="I16" s="87" t="s">
        <v>123</v>
      </c>
      <c r="J16" s="91">
        <v>8</v>
      </c>
      <c r="K16" s="92">
        <v>0</v>
      </c>
      <c r="L16" s="92">
        <v>0</v>
      </c>
      <c r="M16" s="93">
        <v>1</v>
      </c>
      <c r="N16" s="93">
        <v>8</v>
      </c>
      <c r="O16" s="87" t="s">
        <v>124</v>
      </c>
      <c r="P16" s="94" t="s">
        <v>125</v>
      </c>
      <c r="Q16" s="94" t="s">
        <v>125</v>
      </c>
      <c r="R16" s="90" t="s">
        <v>125</v>
      </c>
      <c r="S16" s="87" t="s">
        <v>126</v>
      </c>
      <c r="T16" s="90" t="s">
        <v>125</v>
      </c>
    </row>
    <row r="17" spans="2:20" s="32" customFormat="1" ht="16.5">
      <c r="B17" s="95" t="s">
        <v>127</v>
      </c>
      <c r="C17" s="96">
        <v>0</v>
      </c>
      <c r="D17" s="95" t="s">
        <v>317</v>
      </c>
      <c r="E17" s="97">
        <v>2</v>
      </c>
      <c r="F17" s="95" t="s">
        <v>122</v>
      </c>
      <c r="G17" s="98" t="s">
        <v>92</v>
      </c>
      <c r="H17" s="98" t="s">
        <v>128</v>
      </c>
      <c r="I17" s="95" t="s">
        <v>123</v>
      </c>
      <c r="J17" s="99">
        <v>1</v>
      </c>
      <c r="K17" s="100">
        <v>0</v>
      </c>
      <c r="L17" s="100">
        <v>0</v>
      </c>
      <c r="M17" s="101">
        <v>9</v>
      </c>
      <c r="N17" s="101">
        <v>9</v>
      </c>
      <c r="O17" s="95" t="s">
        <v>124</v>
      </c>
      <c r="P17" s="102" t="s">
        <v>125</v>
      </c>
      <c r="Q17" s="102" t="s">
        <v>125</v>
      </c>
      <c r="R17" s="98" t="s">
        <v>125</v>
      </c>
      <c r="S17" s="95" t="s">
        <v>126</v>
      </c>
      <c r="T17" s="98" t="s">
        <v>125</v>
      </c>
    </row>
    <row r="18" spans="2:20" s="32" customFormat="1" ht="16.5">
      <c r="B18" s="103" t="s">
        <v>129</v>
      </c>
      <c r="C18" s="104">
        <v>0</v>
      </c>
      <c r="D18" s="103" t="s">
        <v>317</v>
      </c>
      <c r="E18" s="105">
        <v>3</v>
      </c>
      <c r="F18" s="103" t="s">
        <v>122</v>
      </c>
      <c r="G18" s="106" t="s">
        <v>93</v>
      </c>
      <c r="H18" s="106" t="s">
        <v>130</v>
      </c>
      <c r="I18" s="103" t="s">
        <v>123</v>
      </c>
      <c r="J18" s="107">
        <v>3</v>
      </c>
      <c r="K18" s="108">
        <v>0</v>
      </c>
      <c r="L18" s="108">
        <v>0</v>
      </c>
      <c r="M18" s="109">
        <v>10</v>
      </c>
      <c r="N18" s="109">
        <v>12</v>
      </c>
      <c r="O18" s="103" t="s">
        <v>124</v>
      </c>
      <c r="P18" s="110" t="s">
        <v>125</v>
      </c>
      <c r="Q18" s="110" t="s">
        <v>125</v>
      </c>
      <c r="R18" s="106" t="s">
        <v>125</v>
      </c>
      <c r="S18" s="103" t="s">
        <v>126</v>
      </c>
      <c r="T18" s="106" t="s">
        <v>125</v>
      </c>
    </row>
    <row r="19" spans="2:20" s="32" customFormat="1" ht="16.5">
      <c r="B19" s="95" t="s">
        <v>131</v>
      </c>
      <c r="C19" s="96">
        <v>0</v>
      </c>
      <c r="D19" s="95" t="s">
        <v>317</v>
      </c>
      <c r="E19" s="97">
        <v>4</v>
      </c>
      <c r="F19" s="95" t="s">
        <v>122</v>
      </c>
      <c r="G19" s="98" t="s">
        <v>94</v>
      </c>
      <c r="H19" s="98" t="s">
        <v>132</v>
      </c>
      <c r="I19" s="95" t="s">
        <v>123</v>
      </c>
      <c r="J19" s="99">
        <v>1</v>
      </c>
      <c r="K19" s="100">
        <v>0</v>
      </c>
      <c r="L19" s="100">
        <v>0</v>
      </c>
      <c r="M19" s="101">
        <v>13</v>
      </c>
      <c r="N19" s="101">
        <v>13</v>
      </c>
      <c r="O19" s="95" t="s">
        <v>124</v>
      </c>
      <c r="P19" s="102" t="s">
        <v>125</v>
      </c>
      <c r="Q19" s="102" t="s">
        <v>125</v>
      </c>
      <c r="R19" s="98" t="s">
        <v>125</v>
      </c>
      <c r="S19" s="95" t="s">
        <v>126</v>
      </c>
      <c r="T19" s="98" t="s">
        <v>125</v>
      </c>
    </row>
    <row r="20" spans="2:20" s="32" customFormat="1" ht="16.5">
      <c r="B20" s="103" t="s">
        <v>133</v>
      </c>
      <c r="C20" s="104">
        <v>0</v>
      </c>
      <c r="D20" s="103" t="s">
        <v>317</v>
      </c>
      <c r="E20" s="105">
        <v>5</v>
      </c>
      <c r="F20" s="103" t="s">
        <v>122</v>
      </c>
      <c r="G20" s="106" t="s">
        <v>95</v>
      </c>
      <c r="H20" s="106" t="s">
        <v>134</v>
      </c>
      <c r="I20" s="103" t="s">
        <v>123</v>
      </c>
      <c r="J20" s="107">
        <v>3</v>
      </c>
      <c r="K20" s="108">
        <v>0</v>
      </c>
      <c r="L20" s="108">
        <v>0</v>
      </c>
      <c r="M20" s="109">
        <v>14</v>
      </c>
      <c r="N20" s="109">
        <v>16</v>
      </c>
      <c r="O20" s="103" t="s">
        <v>124</v>
      </c>
      <c r="P20" s="110" t="s">
        <v>125</v>
      </c>
      <c r="Q20" s="110" t="s">
        <v>125</v>
      </c>
      <c r="R20" s="106" t="s">
        <v>125</v>
      </c>
      <c r="S20" s="103" t="s">
        <v>126</v>
      </c>
      <c r="T20" s="106" t="s">
        <v>125</v>
      </c>
    </row>
    <row r="21" spans="2:20" s="32" customFormat="1" ht="16.5">
      <c r="B21" s="95" t="s">
        <v>135</v>
      </c>
      <c r="C21" s="96">
        <v>0</v>
      </c>
      <c r="D21" s="95" t="s">
        <v>317</v>
      </c>
      <c r="E21" s="97">
        <v>6</v>
      </c>
      <c r="F21" s="95" t="s">
        <v>122</v>
      </c>
      <c r="G21" s="98" t="s">
        <v>96</v>
      </c>
      <c r="H21" s="98" t="s">
        <v>136</v>
      </c>
      <c r="I21" s="95" t="s">
        <v>123</v>
      </c>
      <c r="J21" s="99">
        <v>14</v>
      </c>
      <c r="K21" s="100">
        <v>0</v>
      </c>
      <c r="L21" s="100">
        <v>0</v>
      </c>
      <c r="M21" s="101">
        <v>17</v>
      </c>
      <c r="N21" s="101">
        <v>30</v>
      </c>
      <c r="O21" s="95" t="s">
        <v>124</v>
      </c>
      <c r="P21" s="102" t="s">
        <v>125</v>
      </c>
      <c r="Q21" s="102" t="s">
        <v>125</v>
      </c>
      <c r="R21" s="98" t="s">
        <v>125</v>
      </c>
      <c r="S21" s="95" t="s">
        <v>126</v>
      </c>
      <c r="T21" s="98" t="s">
        <v>125</v>
      </c>
    </row>
    <row r="22" spans="2:20" s="32" customFormat="1" ht="16.5">
      <c r="B22" s="103" t="s">
        <v>137</v>
      </c>
      <c r="C22" s="104">
        <v>0</v>
      </c>
      <c r="D22" s="103" t="s">
        <v>317</v>
      </c>
      <c r="E22" s="105">
        <v>7</v>
      </c>
      <c r="F22" s="103" t="s">
        <v>122</v>
      </c>
      <c r="G22" s="106" t="s">
        <v>97</v>
      </c>
      <c r="H22" s="106" t="s">
        <v>138</v>
      </c>
      <c r="I22" s="103" t="s">
        <v>123</v>
      </c>
      <c r="J22" s="107">
        <v>14</v>
      </c>
      <c r="K22" s="108">
        <v>0</v>
      </c>
      <c r="L22" s="108">
        <v>0</v>
      </c>
      <c r="M22" s="109">
        <v>31</v>
      </c>
      <c r="N22" s="109">
        <v>44</v>
      </c>
      <c r="O22" s="103" t="s">
        <v>124</v>
      </c>
      <c r="P22" s="110" t="s">
        <v>125</v>
      </c>
      <c r="Q22" s="110" t="s">
        <v>125</v>
      </c>
      <c r="R22" s="106" t="s">
        <v>125</v>
      </c>
      <c r="S22" s="103" t="s">
        <v>126</v>
      </c>
      <c r="T22" s="106" t="s">
        <v>125</v>
      </c>
    </row>
    <row r="23" spans="2:20" s="32" customFormat="1" ht="16.5">
      <c r="B23" s="95" t="s">
        <v>139</v>
      </c>
      <c r="C23" s="96">
        <v>0</v>
      </c>
      <c r="D23" s="95" t="s">
        <v>317</v>
      </c>
      <c r="E23" s="97">
        <v>8</v>
      </c>
      <c r="F23" s="95" t="s">
        <v>122</v>
      </c>
      <c r="G23" s="98" t="s">
        <v>98</v>
      </c>
      <c r="H23" s="98" t="s">
        <v>140</v>
      </c>
      <c r="I23" s="95" t="s">
        <v>123</v>
      </c>
      <c r="J23" s="99">
        <v>12</v>
      </c>
      <c r="K23" s="100">
        <v>0</v>
      </c>
      <c r="L23" s="100">
        <v>0</v>
      </c>
      <c r="M23" s="101">
        <v>45</v>
      </c>
      <c r="N23" s="101">
        <v>56</v>
      </c>
      <c r="O23" s="95" t="s">
        <v>124</v>
      </c>
      <c r="P23" s="102" t="s">
        <v>125</v>
      </c>
      <c r="Q23" s="102" t="s">
        <v>125</v>
      </c>
      <c r="R23" s="98" t="s">
        <v>125</v>
      </c>
      <c r="S23" s="95" t="s">
        <v>126</v>
      </c>
      <c r="T23" s="98" t="s">
        <v>125</v>
      </c>
    </row>
    <row r="24" spans="2:20" s="32" customFormat="1" ht="16.5">
      <c r="B24" s="103" t="s">
        <v>141</v>
      </c>
      <c r="C24" s="104">
        <v>0</v>
      </c>
      <c r="D24" s="103" t="s">
        <v>317</v>
      </c>
      <c r="E24" s="105">
        <v>9</v>
      </c>
      <c r="F24" s="103" t="s">
        <v>122</v>
      </c>
      <c r="G24" s="106" t="s">
        <v>99</v>
      </c>
      <c r="H24" s="106" t="s">
        <v>142</v>
      </c>
      <c r="I24" s="103" t="s">
        <v>123</v>
      </c>
      <c r="J24" s="107">
        <v>1</v>
      </c>
      <c r="K24" s="108">
        <v>0</v>
      </c>
      <c r="L24" s="108">
        <v>0</v>
      </c>
      <c r="M24" s="109">
        <v>57</v>
      </c>
      <c r="N24" s="109">
        <v>57</v>
      </c>
      <c r="O24" s="103" t="s">
        <v>124</v>
      </c>
      <c r="P24" s="110" t="s">
        <v>125</v>
      </c>
      <c r="Q24" s="110" t="s">
        <v>125</v>
      </c>
      <c r="R24" s="106" t="s">
        <v>125</v>
      </c>
      <c r="S24" s="103" t="s">
        <v>126</v>
      </c>
      <c r="T24" s="106" t="s">
        <v>125</v>
      </c>
    </row>
    <row r="25" spans="2:20" s="32" customFormat="1" ht="16.5">
      <c r="B25" s="95" t="s">
        <v>143</v>
      </c>
      <c r="C25" s="96">
        <v>0</v>
      </c>
      <c r="D25" s="95" t="s">
        <v>317</v>
      </c>
      <c r="E25" s="97">
        <v>10</v>
      </c>
      <c r="F25" s="95" t="s">
        <v>122</v>
      </c>
      <c r="G25" s="98" t="s">
        <v>100</v>
      </c>
      <c r="H25" s="98" t="s">
        <v>144</v>
      </c>
      <c r="I25" s="95" t="s">
        <v>123</v>
      </c>
      <c r="J25" s="99">
        <v>5</v>
      </c>
      <c r="K25" s="100">
        <v>0</v>
      </c>
      <c r="L25" s="100">
        <v>0</v>
      </c>
      <c r="M25" s="101">
        <v>58</v>
      </c>
      <c r="N25" s="101">
        <v>62</v>
      </c>
      <c r="O25" s="95" t="s">
        <v>124</v>
      </c>
      <c r="P25" s="102" t="s">
        <v>125</v>
      </c>
      <c r="Q25" s="102" t="s">
        <v>125</v>
      </c>
      <c r="R25" s="98" t="s">
        <v>125</v>
      </c>
      <c r="S25" s="95" t="s">
        <v>126</v>
      </c>
      <c r="T25" s="98" t="s">
        <v>125</v>
      </c>
    </row>
    <row r="26" spans="2:20" s="32" customFormat="1" ht="16.5">
      <c r="B26" s="103" t="s">
        <v>145</v>
      </c>
      <c r="C26" s="104">
        <v>0</v>
      </c>
      <c r="D26" s="103" t="s">
        <v>317</v>
      </c>
      <c r="E26" s="105">
        <v>11</v>
      </c>
      <c r="F26" s="103" t="s">
        <v>122</v>
      </c>
      <c r="G26" s="106" t="s">
        <v>101</v>
      </c>
      <c r="H26" s="106" t="s">
        <v>146</v>
      </c>
      <c r="I26" s="103" t="s">
        <v>123</v>
      </c>
      <c r="J26" s="107">
        <v>1</v>
      </c>
      <c r="K26" s="108">
        <v>0</v>
      </c>
      <c r="L26" s="108">
        <v>0</v>
      </c>
      <c r="M26" s="109">
        <v>63</v>
      </c>
      <c r="N26" s="109">
        <v>63</v>
      </c>
      <c r="O26" s="103" t="s">
        <v>124</v>
      </c>
      <c r="P26" s="110" t="s">
        <v>125</v>
      </c>
      <c r="Q26" s="110" t="s">
        <v>125</v>
      </c>
      <c r="R26" s="106" t="s">
        <v>125</v>
      </c>
      <c r="S26" s="103" t="s">
        <v>126</v>
      </c>
      <c r="T26" s="106" t="s">
        <v>125</v>
      </c>
    </row>
    <row r="27" spans="2:20" s="32" customFormat="1" ht="16.5">
      <c r="B27" s="95" t="s">
        <v>147</v>
      </c>
      <c r="C27" s="96">
        <v>0</v>
      </c>
      <c r="D27" s="95" t="s">
        <v>317</v>
      </c>
      <c r="E27" s="97">
        <v>12</v>
      </c>
      <c r="F27" s="95" t="s">
        <v>122</v>
      </c>
      <c r="G27" s="98" t="s">
        <v>102</v>
      </c>
      <c r="H27" s="98" t="s">
        <v>148</v>
      </c>
      <c r="I27" s="95" t="s">
        <v>123</v>
      </c>
      <c r="J27" s="99">
        <v>6</v>
      </c>
      <c r="K27" s="100">
        <v>0</v>
      </c>
      <c r="L27" s="100">
        <v>0</v>
      </c>
      <c r="M27" s="101">
        <v>64</v>
      </c>
      <c r="N27" s="101">
        <v>69</v>
      </c>
      <c r="O27" s="95" t="s">
        <v>124</v>
      </c>
      <c r="P27" s="102" t="s">
        <v>125</v>
      </c>
      <c r="Q27" s="102" t="s">
        <v>125</v>
      </c>
      <c r="R27" s="98" t="s">
        <v>125</v>
      </c>
      <c r="S27" s="95" t="s">
        <v>126</v>
      </c>
      <c r="T27" s="98" t="s">
        <v>125</v>
      </c>
    </row>
    <row r="28" spans="2:20" s="32" customFormat="1" ht="16.5">
      <c r="B28" s="103" t="s">
        <v>149</v>
      </c>
      <c r="C28" s="104">
        <v>0</v>
      </c>
      <c r="D28" s="103" t="s">
        <v>317</v>
      </c>
      <c r="E28" s="105">
        <v>13</v>
      </c>
      <c r="F28" s="103" t="s">
        <v>122</v>
      </c>
      <c r="G28" s="106" t="s">
        <v>103</v>
      </c>
      <c r="H28" s="106" t="s">
        <v>150</v>
      </c>
      <c r="I28" s="103" t="s">
        <v>123</v>
      </c>
      <c r="J28" s="107">
        <v>31</v>
      </c>
      <c r="K28" s="108">
        <v>0</v>
      </c>
      <c r="L28" s="108">
        <v>0</v>
      </c>
      <c r="M28" s="109">
        <v>70</v>
      </c>
      <c r="N28" s="109">
        <v>100</v>
      </c>
      <c r="O28" s="103" t="s">
        <v>124</v>
      </c>
      <c r="P28" s="110" t="s">
        <v>125</v>
      </c>
      <c r="Q28" s="110" t="s">
        <v>125</v>
      </c>
      <c r="R28" s="106" t="s">
        <v>125</v>
      </c>
      <c r="S28" s="103" t="s">
        <v>126</v>
      </c>
      <c r="T28" s="106" t="s">
        <v>125</v>
      </c>
    </row>
    <row r="29" spans="2:20" s="32" customFormat="1" ht="16.5">
      <c r="B29" s="378" t="s">
        <v>151</v>
      </c>
      <c r="C29" s="379">
        <v>0</v>
      </c>
      <c r="D29" s="378" t="s">
        <v>317</v>
      </c>
      <c r="E29" s="380">
        <v>14</v>
      </c>
      <c r="F29" s="378" t="s">
        <v>152</v>
      </c>
      <c r="G29" s="381" t="s">
        <v>156</v>
      </c>
      <c r="H29" s="381" t="s">
        <v>157</v>
      </c>
      <c r="I29" s="378" t="s">
        <v>123</v>
      </c>
      <c r="J29" s="382">
        <v>30</v>
      </c>
      <c r="K29" s="383">
        <v>0</v>
      </c>
      <c r="L29" s="383">
        <v>0</v>
      </c>
      <c r="M29" s="384">
        <v>101</v>
      </c>
      <c r="N29" s="384">
        <v>130</v>
      </c>
      <c r="O29" s="378" t="s">
        <v>124</v>
      </c>
      <c r="P29" s="385" t="s">
        <v>125</v>
      </c>
      <c r="Q29" s="385" t="s">
        <v>125</v>
      </c>
      <c r="R29" s="381" t="s">
        <v>125</v>
      </c>
      <c r="S29" s="378" t="s">
        <v>126</v>
      </c>
      <c r="T29" s="381" t="s">
        <v>125</v>
      </c>
    </row>
    <row r="30" spans="2:20" s="32" customFormat="1" ht="16.5">
      <c r="B30" s="378" t="s">
        <v>155</v>
      </c>
      <c r="C30" s="379">
        <v>0</v>
      </c>
      <c r="D30" s="378" t="s">
        <v>317</v>
      </c>
      <c r="E30" s="380">
        <v>15</v>
      </c>
      <c r="F30" s="378" t="s">
        <v>152</v>
      </c>
      <c r="G30" s="381" t="s">
        <v>163</v>
      </c>
      <c r="H30" s="381" t="s">
        <v>164</v>
      </c>
      <c r="I30" s="378" t="s">
        <v>123</v>
      </c>
      <c r="J30" s="382">
        <v>20</v>
      </c>
      <c r="K30" s="383">
        <v>0</v>
      </c>
      <c r="L30" s="383">
        <v>0</v>
      </c>
      <c r="M30" s="384">
        <v>131</v>
      </c>
      <c r="N30" s="384">
        <v>150</v>
      </c>
      <c r="O30" s="378" t="s">
        <v>124</v>
      </c>
      <c r="P30" s="385" t="s">
        <v>125</v>
      </c>
      <c r="Q30" s="385" t="s">
        <v>125</v>
      </c>
      <c r="R30" s="381" t="s">
        <v>125</v>
      </c>
      <c r="S30" s="378" t="s">
        <v>126</v>
      </c>
      <c r="T30" s="381" t="s">
        <v>125</v>
      </c>
    </row>
    <row r="31" spans="2:20" s="32" customFormat="1" ht="16.5">
      <c r="B31" s="378" t="s">
        <v>158</v>
      </c>
      <c r="C31" s="379">
        <v>0</v>
      </c>
      <c r="D31" s="378" t="s">
        <v>317</v>
      </c>
      <c r="E31" s="380">
        <v>16</v>
      </c>
      <c r="F31" s="378" t="s">
        <v>152</v>
      </c>
      <c r="G31" s="381" t="s">
        <v>258</v>
      </c>
      <c r="H31" s="381" t="s">
        <v>274</v>
      </c>
      <c r="I31" s="378" t="s">
        <v>123</v>
      </c>
      <c r="J31" s="382">
        <v>100</v>
      </c>
      <c r="K31" s="383">
        <v>0</v>
      </c>
      <c r="L31" s="383">
        <v>0</v>
      </c>
      <c r="M31" s="384">
        <v>151</v>
      </c>
      <c r="N31" s="384">
        <v>250</v>
      </c>
      <c r="O31" s="378" t="s">
        <v>124</v>
      </c>
      <c r="P31" s="385" t="s">
        <v>125</v>
      </c>
      <c r="Q31" s="385" t="s">
        <v>125</v>
      </c>
      <c r="R31" s="381" t="s">
        <v>125</v>
      </c>
      <c r="S31" s="378" t="s">
        <v>126</v>
      </c>
      <c r="T31" s="381" t="s">
        <v>125</v>
      </c>
    </row>
    <row r="32" spans="2:20" s="32" customFormat="1" ht="16.5">
      <c r="B32" s="378" t="s">
        <v>161</v>
      </c>
      <c r="C32" s="379">
        <v>0</v>
      </c>
      <c r="D32" s="378" t="s">
        <v>317</v>
      </c>
      <c r="E32" s="380">
        <v>17</v>
      </c>
      <c r="F32" s="378" t="s">
        <v>152</v>
      </c>
      <c r="G32" s="381" t="s">
        <v>166</v>
      </c>
      <c r="H32" s="381" t="s">
        <v>167</v>
      </c>
      <c r="I32" s="378" t="s">
        <v>168</v>
      </c>
      <c r="J32" s="382">
        <v>9</v>
      </c>
      <c r="K32" s="383">
        <v>5</v>
      </c>
      <c r="L32" s="383">
        <v>3</v>
      </c>
      <c r="M32" s="384">
        <v>251</v>
      </c>
      <c r="N32" s="384">
        <v>259</v>
      </c>
      <c r="O32" s="378" t="s">
        <v>124</v>
      </c>
      <c r="P32" s="385" t="s">
        <v>125</v>
      </c>
      <c r="Q32" s="385" t="s">
        <v>125</v>
      </c>
      <c r="R32" s="381" t="s">
        <v>125</v>
      </c>
      <c r="S32" s="378" t="s">
        <v>126</v>
      </c>
      <c r="T32" s="381" t="s">
        <v>169</v>
      </c>
    </row>
    <row r="33" spans="2:20" s="32" customFormat="1" ht="16.5">
      <c r="B33" s="378" t="s">
        <v>162</v>
      </c>
      <c r="C33" s="379">
        <v>0</v>
      </c>
      <c r="D33" s="378" t="s">
        <v>317</v>
      </c>
      <c r="E33" s="380">
        <v>18</v>
      </c>
      <c r="F33" s="378" t="s">
        <v>152</v>
      </c>
      <c r="G33" s="381" t="s">
        <v>219</v>
      </c>
      <c r="H33" s="381" t="s">
        <v>220</v>
      </c>
      <c r="I33" s="378" t="s">
        <v>123</v>
      </c>
      <c r="J33" s="382">
        <v>14</v>
      </c>
      <c r="K33" s="383">
        <v>0</v>
      </c>
      <c r="L33" s="383">
        <v>0</v>
      </c>
      <c r="M33" s="384">
        <v>260</v>
      </c>
      <c r="N33" s="384">
        <v>273</v>
      </c>
      <c r="O33" s="378" t="s">
        <v>124</v>
      </c>
      <c r="P33" s="385" t="s">
        <v>125</v>
      </c>
      <c r="Q33" s="385" t="s">
        <v>125</v>
      </c>
      <c r="R33" s="381" t="s">
        <v>125</v>
      </c>
      <c r="S33" s="378" t="s">
        <v>126</v>
      </c>
      <c r="T33" s="381" t="s">
        <v>125</v>
      </c>
    </row>
    <row r="34" spans="2:20" s="32" customFormat="1" ht="16.5">
      <c r="B34" s="378" t="s">
        <v>165</v>
      </c>
      <c r="C34" s="379">
        <v>0</v>
      </c>
      <c r="D34" s="378" t="s">
        <v>317</v>
      </c>
      <c r="E34" s="380">
        <v>19</v>
      </c>
      <c r="F34" s="378" t="s">
        <v>152</v>
      </c>
      <c r="G34" s="381" t="s">
        <v>244</v>
      </c>
      <c r="H34" s="381" t="s">
        <v>245</v>
      </c>
      <c r="I34" s="378" t="s">
        <v>123</v>
      </c>
      <c r="J34" s="382">
        <v>14</v>
      </c>
      <c r="K34" s="383">
        <v>0</v>
      </c>
      <c r="L34" s="383">
        <v>0</v>
      </c>
      <c r="M34" s="384">
        <v>274</v>
      </c>
      <c r="N34" s="384">
        <v>287</v>
      </c>
      <c r="O34" s="378" t="s">
        <v>124</v>
      </c>
      <c r="P34" s="385" t="s">
        <v>125</v>
      </c>
      <c r="Q34" s="385" t="s">
        <v>125</v>
      </c>
      <c r="R34" s="381" t="s">
        <v>125</v>
      </c>
      <c r="S34" s="378" t="s">
        <v>126</v>
      </c>
      <c r="T34" s="381" t="s">
        <v>125</v>
      </c>
    </row>
    <row r="35" spans="2:20" s="32" customFormat="1" ht="16.5">
      <c r="B35" s="378" t="s">
        <v>170</v>
      </c>
      <c r="C35" s="379">
        <v>0</v>
      </c>
      <c r="D35" s="378" t="s">
        <v>317</v>
      </c>
      <c r="E35" s="380">
        <v>20</v>
      </c>
      <c r="F35" s="378" t="s">
        <v>152</v>
      </c>
      <c r="G35" s="381" t="s">
        <v>171</v>
      </c>
      <c r="H35" s="381" t="s">
        <v>172</v>
      </c>
      <c r="I35" s="378" t="s">
        <v>123</v>
      </c>
      <c r="J35" s="382">
        <v>20</v>
      </c>
      <c r="K35" s="383">
        <v>0</v>
      </c>
      <c r="L35" s="383">
        <v>0</v>
      </c>
      <c r="M35" s="384">
        <v>288</v>
      </c>
      <c r="N35" s="384">
        <v>307</v>
      </c>
      <c r="O35" s="378" t="s">
        <v>124</v>
      </c>
      <c r="P35" s="385" t="s">
        <v>125</v>
      </c>
      <c r="Q35" s="385" t="s">
        <v>125</v>
      </c>
      <c r="R35" s="381" t="s">
        <v>125</v>
      </c>
      <c r="S35" s="378" t="s">
        <v>126</v>
      </c>
      <c r="T35" s="381" t="s">
        <v>125</v>
      </c>
    </row>
    <row r="36" spans="2:20" s="32" customFormat="1" ht="16.5">
      <c r="B36" s="378" t="s">
        <v>173</v>
      </c>
      <c r="C36" s="379">
        <v>0</v>
      </c>
      <c r="D36" s="378" t="s">
        <v>317</v>
      </c>
      <c r="E36" s="380">
        <v>21</v>
      </c>
      <c r="F36" s="378" t="s">
        <v>152</v>
      </c>
      <c r="G36" s="381" t="s">
        <v>174</v>
      </c>
      <c r="H36" s="381" t="s">
        <v>175</v>
      </c>
      <c r="I36" s="378" t="s">
        <v>123</v>
      </c>
      <c r="J36" s="382">
        <v>200</v>
      </c>
      <c r="K36" s="383">
        <v>0</v>
      </c>
      <c r="L36" s="383">
        <v>0</v>
      </c>
      <c r="M36" s="384">
        <v>308</v>
      </c>
      <c r="N36" s="384">
        <v>507</v>
      </c>
      <c r="O36" s="378" t="s">
        <v>124</v>
      </c>
      <c r="P36" s="385" t="s">
        <v>125</v>
      </c>
      <c r="Q36" s="385" t="s">
        <v>125</v>
      </c>
      <c r="R36" s="381" t="s">
        <v>125</v>
      </c>
      <c r="S36" s="378" t="s">
        <v>126</v>
      </c>
      <c r="T36" s="381" t="s">
        <v>125</v>
      </c>
    </row>
    <row r="37" spans="2:20" s="32" customFormat="1" ht="16.5">
      <c r="B37" s="378" t="s">
        <v>176</v>
      </c>
      <c r="C37" s="379">
        <v>0</v>
      </c>
      <c r="D37" s="378" t="s">
        <v>317</v>
      </c>
      <c r="E37" s="380">
        <v>22</v>
      </c>
      <c r="F37" s="378" t="s">
        <v>152</v>
      </c>
      <c r="G37" s="381" t="s">
        <v>177</v>
      </c>
      <c r="H37" s="381" t="s">
        <v>178</v>
      </c>
      <c r="I37" s="378" t="s">
        <v>123</v>
      </c>
      <c r="J37" s="382">
        <v>12</v>
      </c>
      <c r="K37" s="383">
        <v>0</v>
      </c>
      <c r="L37" s="383">
        <v>0</v>
      </c>
      <c r="M37" s="384">
        <v>508</v>
      </c>
      <c r="N37" s="384">
        <v>519</v>
      </c>
      <c r="O37" s="378" t="s">
        <v>124</v>
      </c>
      <c r="P37" s="385" t="s">
        <v>125</v>
      </c>
      <c r="Q37" s="385" t="s">
        <v>125</v>
      </c>
      <c r="R37" s="381" t="s">
        <v>125</v>
      </c>
      <c r="S37" s="378" t="s">
        <v>126</v>
      </c>
      <c r="T37" s="381" t="s">
        <v>125</v>
      </c>
    </row>
    <row r="38" spans="2:20" s="32" customFormat="1" ht="16.5">
      <c r="B38" s="378" t="s">
        <v>179</v>
      </c>
      <c r="C38" s="379">
        <v>0</v>
      </c>
      <c r="D38" s="378" t="s">
        <v>317</v>
      </c>
      <c r="E38" s="380">
        <v>23</v>
      </c>
      <c r="F38" s="378" t="s">
        <v>152</v>
      </c>
      <c r="G38" s="381" t="s">
        <v>246</v>
      </c>
      <c r="H38" s="381" t="s">
        <v>247</v>
      </c>
      <c r="I38" s="378" t="s">
        <v>123</v>
      </c>
      <c r="J38" s="382">
        <v>1</v>
      </c>
      <c r="K38" s="383">
        <v>0</v>
      </c>
      <c r="L38" s="383">
        <v>0</v>
      </c>
      <c r="M38" s="384">
        <v>520</v>
      </c>
      <c r="N38" s="384">
        <v>520</v>
      </c>
      <c r="O38" s="378" t="s">
        <v>124</v>
      </c>
      <c r="P38" s="385" t="s">
        <v>125</v>
      </c>
      <c r="Q38" s="385" t="s">
        <v>125</v>
      </c>
      <c r="R38" s="381" t="s">
        <v>125</v>
      </c>
      <c r="S38" s="378" t="s">
        <v>126</v>
      </c>
      <c r="T38" s="381" t="s">
        <v>315</v>
      </c>
    </row>
    <row r="39" spans="2:20" s="32" customFormat="1" ht="16.5">
      <c r="B39" s="378" t="s">
        <v>182</v>
      </c>
      <c r="C39" s="379">
        <v>0</v>
      </c>
      <c r="D39" s="378" t="s">
        <v>317</v>
      </c>
      <c r="E39" s="380">
        <v>24</v>
      </c>
      <c r="F39" s="378" t="s">
        <v>152</v>
      </c>
      <c r="G39" s="381" t="s">
        <v>221</v>
      </c>
      <c r="H39" s="381" t="s">
        <v>222</v>
      </c>
      <c r="I39" s="378" t="s">
        <v>123</v>
      </c>
      <c r="J39" s="382">
        <v>1</v>
      </c>
      <c r="K39" s="383">
        <v>0</v>
      </c>
      <c r="L39" s="383">
        <v>0</v>
      </c>
      <c r="M39" s="384">
        <v>521</v>
      </c>
      <c r="N39" s="384">
        <v>521</v>
      </c>
      <c r="O39" s="378" t="s">
        <v>124</v>
      </c>
      <c r="P39" s="385" t="s">
        <v>125</v>
      </c>
      <c r="Q39" s="385" t="s">
        <v>125</v>
      </c>
      <c r="R39" s="381" t="s">
        <v>125</v>
      </c>
      <c r="S39" s="378" t="s">
        <v>126</v>
      </c>
      <c r="T39" s="381" t="s">
        <v>223</v>
      </c>
    </row>
  </sheetData>
  <mergeCells count="14">
    <mergeCell ref="B11:C11"/>
    <mergeCell ref="F11:G11"/>
    <mergeCell ref="H11:J11"/>
    <mergeCell ref="K11:L11"/>
    <mergeCell ref="B12:C12"/>
    <mergeCell ref="F12:G12"/>
    <mergeCell ref="H12:J12"/>
    <mergeCell ref="K12:L12"/>
    <mergeCell ref="B2:K4"/>
    <mergeCell ref="L3:L4"/>
    <mergeCell ref="B7:C7"/>
    <mergeCell ref="D7:L7"/>
    <mergeCell ref="B8:C8"/>
    <mergeCell ref="D8:L8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FF"/>
  </sheetPr>
  <dimension ref="B1:U40"/>
  <sheetViews>
    <sheetView tabSelected="1" topLeftCell="A11" zoomScaleNormal="100" workbookViewId="0">
      <selection activeCell="J43" sqref="J43"/>
    </sheetView>
  </sheetViews>
  <sheetFormatPr defaultColWidth="9" defaultRowHeight="13.5"/>
  <cols>
    <col min="1" max="1" width="3.75" style="31" customWidth="1"/>
    <col min="2" max="2" width="20.5" style="31" bestFit="1" customWidth="1"/>
    <col min="3" max="3" width="2.75" style="31" bestFit="1" customWidth="1"/>
    <col min="4" max="5" width="9.75" style="31" bestFit="1" customWidth="1"/>
    <col min="6" max="6" width="11.75" style="31" bestFit="1" customWidth="1"/>
    <col min="7" max="7" width="21.25" style="31" bestFit="1" customWidth="1"/>
    <col min="8" max="8" width="14.375" style="31" bestFit="1" customWidth="1"/>
    <col min="9" max="9" width="8.5" style="31" bestFit="1" customWidth="1"/>
    <col min="10" max="10" width="8.5" style="48" bestFit="1" customWidth="1"/>
    <col min="11" max="11" width="10.25" style="48" bestFit="1" customWidth="1"/>
    <col min="12" max="12" width="11.25" style="48" bestFit="1" customWidth="1"/>
    <col min="13" max="14" width="8.5" style="48" bestFit="1" customWidth="1"/>
    <col min="15" max="15" width="9.25" style="31" bestFit="1" customWidth="1"/>
    <col min="16" max="16" width="8.5" style="31" bestFit="1" customWidth="1"/>
    <col min="17" max="17" width="13" style="31" bestFit="1" customWidth="1"/>
    <col min="18" max="18" width="11.75" style="31" bestFit="1" customWidth="1"/>
    <col min="19" max="19" width="6.75" style="31" bestFit="1" customWidth="1"/>
    <col min="20" max="20" width="23" style="31" bestFit="1" customWidth="1"/>
    <col min="21" max="21" width="5.625" style="31" customWidth="1"/>
    <col min="22" max="16384" width="9" style="31"/>
  </cols>
  <sheetData>
    <row r="1" spans="2:21" ht="14.25" thickBot="1"/>
    <row r="2" spans="2:21">
      <c r="B2" s="313" t="str">
        <f>CONCATENATE("Interface정의서 :  (",T($D$11), ") ", T($D$7))</f>
        <v>Interface정의서 :  (MW00130) 제품입고예정정보</v>
      </c>
      <c r="C2" s="314"/>
      <c r="D2" s="314"/>
      <c r="E2" s="314"/>
      <c r="F2" s="314"/>
      <c r="G2" s="314"/>
      <c r="H2" s="314"/>
      <c r="I2" s="314"/>
      <c r="J2" s="314"/>
      <c r="K2" s="315"/>
      <c r="L2" s="49">
        <v>43478</v>
      </c>
    </row>
    <row r="3" spans="2:21">
      <c r="B3" s="316"/>
      <c r="C3" s="317"/>
      <c r="D3" s="317"/>
      <c r="E3" s="317"/>
      <c r="F3" s="317"/>
      <c r="G3" s="317"/>
      <c r="H3" s="317"/>
      <c r="I3" s="317"/>
      <c r="J3" s="317"/>
      <c r="K3" s="318"/>
      <c r="L3" s="322" t="s">
        <v>21</v>
      </c>
    </row>
    <row r="4" spans="2:21" ht="14.25" thickBot="1">
      <c r="B4" s="319"/>
      <c r="C4" s="320"/>
      <c r="D4" s="320"/>
      <c r="E4" s="320"/>
      <c r="F4" s="320"/>
      <c r="G4" s="320"/>
      <c r="H4" s="320"/>
      <c r="I4" s="320"/>
      <c r="J4" s="320"/>
      <c r="K4" s="321"/>
      <c r="L4" s="323"/>
    </row>
    <row r="6" spans="2:21" ht="17.25" thickBot="1">
      <c r="B6" s="32" t="s">
        <v>18</v>
      </c>
    </row>
    <row r="7" spans="2:21" ht="16.5">
      <c r="B7" s="324" t="s">
        <v>19</v>
      </c>
      <c r="C7" s="325"/>
      <c r="D7" s="326" t="str">
        <f>인터페이스정의!E4</f>
        <v>제품입고예정정보</v>
      </c>
      <c r="E7" s="327"/>
      <c r="F7" s="327"/>
      <c r="G7" s="327"/>
      <c r="H7" s="327"/>
      <c r="I7" s="327"/>
      <c r="J7" s="327"/>
      <c r="K7" s="327"/>
      <c r="L7" s="328"/>
    </row>
    <row r="8" spans="2:21" ht="17.25" thickBot="1">
      <c r="B8" s="329" t="s">
        <v>22</v>
      </c>
      <c r="C8" s="330"/>
      <c r="D8" s="331"/>
      <c r="E8" s="332"/>
      <c r="F8" s="332"/>
      <c r="G8" s="332"/>
      <c r="H8" s="332"/>
      <c r="I8" s="332"/>
      <c r="J8" s="332"/>
      <c r="K8" s="332"/>
      <c r="L8" s="333"/>
    </row>
    <row r="10" spans="2:21" ht="17.25" thickBot="1">
      <c r="B10" s="32" t="s">
        <v>20</v>
      </c>
    </row>
    <row r="11" spans="2:21" ht="16.5">
      <c r="B11" s="324" t="s">
        <v>91</v>
      </c>
      <c r="C11" s="325"/>
      <c r="D11" s="36" t="str">
        <f>인터페이스정의!D4</f>
        <v>MW00130</v>
      </c>
      <c r="E11" s="34" t="s">
        <v>29</v>
      </c>
      <c r="F11" s="344" t="s">
        <v>44</v>
      </c>
      <c r="G11" s="345"/>
      <c r="H11" s="346" t="s">
        <v>32</v>
      </c>
      <c r="I11" s="347"/>
      <c r="J11" s="325"/>
      <c r="K11" s="348" t="s">
        <v>41</v>
      </c>
      <c r="L11" s="349"/>
    </row>
    <row r="12" spans="2:21" ht="17.25" thickBot="1">
      <c r="B12" s="329" t="s">
        <v>30</v>
      </c>
      <c r="C12" s="330"/>
      <c r="D12" s="47">
        <f>COUNTA(B16:B5242)</f>
        <v>25</v>
      </c>
      <c r="E12" s="35" t="s">
        <v>31</v>
      </c>
      <c r="F12" s="338">
        <f>MAX(N16:N5328)</f>
        <v>525</v>
      </c>
      <c r="G12" s="339"/>
      <c r="H12" s="340" t="s">
        <v>33</v>
      </c>
      <c r="I12" s="341"/>
      <c r="J12" s="330"/>
      <c r="K12" s="342" t="s">
        <v>215</v>
      </c>
      <c r="L12" s="343"/>
    </row>
    <row r="13" spans="2:21" ht="16.5">
      <c r="M13" s="50"/>
      <c r="N13" s="50"/>
      <c r="O13" s="32"/>
      <c r="P13" s="32"/>
      <c r="Q13" s="32"/>
      <c r="R13" s="32"/>
      <c r="S13" s="32"/>
      <c r="T13" s="32"/>
      <c r="U13" s="32"/>
    </row>
    <row r="14" spans="2:21" ht="16.5">
      <c r="B14" s="32" t="s">
        <v>28</v>
      </c>
      <c r="M14" s="50"/>
      <c r="N14" s="50"/>
      <c r="O14" s="32"/>
      <c r="P14" s="32"/>
      <c r="Q14" s="32"/>
      <c r="R14" s="32"/>
      <c r="S14" s="32"/>
      <c r="T14" s="32"/>
      <c r="U14" s="32"/>
    </row>
    <row r="15" spans="2:21" s="32" customFormat="1" ht="16.5">
      <c r="B15" s="45" t="s">
        <v>104</v>
      </c>
      <c r="C15" s="46">
        <v>1</v>
      </c>
      <c r="D15" s="45" t="s">
        <v>105</v>
      </c>
      <c r="E15" s="45" t="s">
        <v>106</v>
      </c>
      <c r="F15" s="45" t="s">
        <v>107</v>
      </c>
      <c r="G15" s="45" t="s">
        <v>108</v>
      </c>
      <c r="H15" s="45" t="s">
        <v>109</v>
      </c>
      <c r="I15" s="45" t="s">
        <v>110</v>
      </c>
      <c r="J15" s="51" t="s">
        <v>111</v>
      </c>
      <c r="K15" s="51" t="s">
        <v>112</v>
      </c>
      <c r="L15" s="51" t="s">
        <v>113</v>
      </c>
      <c r="M15" s="51" t="s">
        <v>114</v>
      </c>
      <c r="N15" s="51" t="s">
        <v>115</v>
      </c>
      <c r="O15" s="45" t="s">
        <v>116</v>
      </c>
      <c r="P15" s="45" t="s">
        <v>117</v>
      </c>
      <c r="Q15" s="45" t="s">
        <v>118</v>
      </c>
      <c r="R15" s="45" t="s">
        <v>119</v>
      </c>
      <c r="S15" s="45" t="s">
        <v>120</v>
      </c>
      <c r="T15" s="45" t="s">
        <v>121</v>
      </c>
    </row>
    <row r="16" spans="2:21" s="32" customFormat="1" ht="16.5">
      <c r="B16" s="111" t="s">
        <v>298</v>
      </c>
      <c r="C16" s="112">
        <v>0</v>
      </c>
      <c r="D16" s="111" t="s">
        <v>318</v>
      </c>
      <c r="E16" s="113">
        <v>1</v>
      </c>
      <c r="F16" s="111" t="s">
        <v>122</v>
      </c>
      <c r="G16" s="114" t="s">
        <v>91</v>
      </c>
      <c r="H16" s="114" t="s">
        <v>27</v>
      </c>
      <c r="I16" s="111" t="s">
        <v>123</v>
      </c>
      <c r="J16" s="115">
        <v>8</v>
      </c>
      <c r="K16" s="116">
        <v>0</v>
      </c>
      <c r="L16" s="116">
        <v>0</v>
      </c>
      <c r="M16" s="117">
        <v>1</v>
      </c>
      <c r="N16" s="117">
        <v>8</v>
      </c>
      <c r="O16" s="111" t="s">
        <v>124</v>
      </c>
      <c r="P16" s="118" t="s">
        <v>125</v>
      </c>
      <c r="Q16" s="118" t="s">
        <v>125</v>
      </c>
      <c r="R16" s="114" t="s">
        <v>125</v>
      </c>
      <c r="S16" s="111" t="s">
        <v>126</v>
      </c>
      <c r="T16" s="114" t="s">
        <v>125</v>
      </c>
    </row>
    <row r="17" spans="2:20" s="32" customFormat="1" ht="16.5">
      <c r="B17" s="119" t="s">
        <v>127</v>
      </c>
      <c r="C17" s="120">
        <v>0</v>
      </c>
      <c r="D17" s="119" t="s">
        <v>318</v>
      </c>
      <c r="E17" s="121">
        <v>2</v>
      </c>
      <c r="F17" s="119" t="s">
        <v>122</v>
      </c>
      <c r="G17" s="122" t="s">
        <v>92</v>
      </c>
      <c r="H17" s="122" t="s">
        <v>128</v>
      </c>
      <c r="I17" s="119" t="s">
        <v>123</v>
      </c>
      <c r="J17" s="123">
        <v>1</v>
      </c>
      <c r="K17" s="124">
        <v>0</v>
      </c>
      <c r="L17" s="124">
        <v>0</v>
      </c>
      <c r="M17" s="125">
        <v>9</v>
      </c>
      <c r="N17" s="125">
        <v>9</v>
      </c>
      <c r="O17" s="119" t="s">
        <v>124</v>
      </c>
      <c r="P17" s="126" t="s">
        <v>125</v>
      </c>
      <c r="Q17" s="126" t="s">
        <v>125</v>
      </c>
      <c r="R17" s="122" t="s">
        <v>125</v>
      </c>
      <c r="S17" s="119" t="s">
        <v>126</v>
      </c>
      <c r="T17" s="122" t="s">
        <v>125</v>
      </c>
    </row>
    <row r="18" spans="2:20" s="32" customFormat="1" ht="16.5">
      <c r="B18" s="127" t="s">
        <v>129</v>
      </c>
      <c r="C18" s="128">
        <v>0</v>
      </c>
      <c r="D18" s="127" t="s">
        <v>318</v>
      </c>
      <c r="E18" s="129">
        <v>3</v>
      </c>
      <c r="F18" s="127" t="s">
        <v>122</v>
      </c>
      <c r="G18" s="130" t="s">
        <v>93</v>
      </c>
      <c r="H18" s="130" t="s">
        <v>130</v>
      </c>
      <c r="I18" s="127" t="s">
        <v>123</v>
      </c>
      <c r="J18" s="131">
        <v>3</v>
      </c>
      <c r="K18" s="132">
        <v>0</v>
      </c>
      <c r="L18" s="132">
        <v>0</v>
      </c>
      <c r="M18" s="133">
        <v>10</v>
      </c>
      <c r="N18" s="133">
        <v>12</v>
      </c>
      <c r="O18" s="127" t="s">
        <v>124</v>
      </c>
      <c r="P18" s="134" t="s">
        <v>125</v>
      </c>
      <c r="Q18" s="134" t="s">
        <v>125</v>
      </c>
      <c r="R18" s="130" t="s">
        <v>125</v>
      </c>
      <c r="S18" s="127" t="s">
        <v>126</v>
      </c>
      <c r="T18" s="130" t="s">
        <v>125</v>
      </c>
    </row>
    <row r="19" spans="2:20" s="32" customFormat="1" ht="16.5">
      <c r="B19" s="119" t="s">
        <v>131</v>
      </c>
      <c r="C19" s="120">
        <v>0</v>
      </c>
      <c r="D19" s="119" t="s">
        <v>318</v>
      </c>
      <c r="E19" s="121">
        <v>4</v>
      </c>
      <c r="F19" s="119" t="s">
        <v>122</v>
      </c>
      <c r="G19" s="122" t="s">
        <v>94</v>
      </c>
      <c r="H19" s="122" t="s">
        <v>132</v>
      </c>
      <c r="I19" s="119" t="s">
        <v>123</v>
      </c>
      <c r="J19" s="123">
        <v>1</v>
      </c>
      <c r="K19" s="124">
        <v>0</v>
      </c>
      <c r="L19" s="124">
        <v>0</v>
      </c>
      <c r="M19" s="125">
        <v>13</v>
      </c>
      <c r="N19" s="125">
        <v>13</v>
      </c>
      <c r="O19" s="119" t="s">
        <v>124</v>
      </c>
      <c r="P19" s="126" t="s">
        <v>125</v>
      </c>
      <c r="Q19" s="126" t="s">
        <v>125</v>
      </c>
      <c r="R19" s="122" t="s">
        <v>125</v>
      </c>
      <c r="S19" s="119" t="s">
        <v>126</v>
      </c>
      <c r="T19" s="122" t="s">
        <v>125</v>
      </c>
    </row>
    <row r="20" spans="2:20" s="32" customFormat="1" ht="16.5">
      <c r="B20" s="127" t="s">
        <v>133</v>
      </c>
      <c r="C20" s="128">
        <v>0</v>
      </c>
      <c r="D20" s="127" t="s">
        <v>318</v>
      </c>
      <c r="E20" s="129">
        <v>5</v>
      </c>
      <c r="F20" s="127" t="s">
        <v>122</v>
      </c>
      <c r="G20" s="130" t="s">
        <v>95</v>
      </c>
      <c r="H20" s="130" t="s">
        <v>134</v>
      </c>
      <c r="I20" s="127" t="s">
        <v>123</v>
      </c>
      <c r="J20" s="131">
        <v>3</v>
      </c>
      <c r="K20" s="132">
        <v>0</v>
      </c>
      <c r="L20" s="132">
        <v>0</v>
      </c>
      <c r="M20" s="133">
        <v>14</v>
      </c>
      <c r="N20" s="133">
        <v>16</v>
      </c>
      <c r="O20" s="127" t="s">
        <v>124</v>
      </c>
      <c r="P20" s="134" t="s">
        <v>125</v>
      </c>
      <c r="Q20" s="134" t="s">
        <v>125</v>
      </c>
      <c r="R20" s="130" t="s">
        <v>125</v>
      </c>
      <c r="S20" s="127" t="s">
        <v>126</v>
      </c>
      <c r="T20" s="130" t="s">
        <v>125</v>
      </c>
    </row>
    <row r="21" spans="2:20" s="32" customFormat="1" ht="16.5">
      <c r="B21" s="119" t="s">
        <v>135</v>
      </c>
      <c r="C21" s="120">
        <v>0</v>
      </c>
      <c r="D21" s="119" t="s">
        <v>318</v>
      </c>
      <c r="E21" s="121">
        <v>6</v>
      </c>
      <c r="F21" s="119" t="s">
        <v>122</v>
      </c>
      <c r="G21" s="122" t="s">
        <v>96</v>
      </c>
      <c r="H21" s="122" t="s">
        <v>136</v>
      </c>
      <c r="I21" s="119" t="s">
        <v>123</v>
      </c>
      <c r="J21" s="123">
        <v>14</v>
      </c>
      <c r="K21" s="124">
        <v>0</v>
      </c>
      <c r="L21" s="124">
        <v>0</v>
      </c>
      <c r="M21" s="125">
        <v>17</v>
      </c>
      <c r="N21" s="125">
        <v>30</v>
      </c>
      <c r="O21" s="119" t="s">
        <v>124</v>
      </c>
      <c r="P21" s="126" t="s">
        <v>125</v>
      </c>
      <c r="Q21" s="126" t="s">
        <v>125</v>
      </c>
      <c r="R21" s="122" t="s">
        <v>125</v>
      </c>
      <c r="S21" s="119" t="s">
        <v>126</v>
      </c>
      <c r="T21" s="122" t="s">
        <v>125</v>
      </c>
    </row>
    <row r="22" spans="2:20" s="32" customFormat="1" ht="16.5">
      <c r="B22" s="127" t="s">
        <v>137</v>
      </c>
      <c r="C22" s="128">
        <v>0</v>
      </c>
      <c r="D22" s="127" t="s">
        <v>318</v>
      </c>
      <c r="E22" s="129">
        <v>7</v>
      </c>
      <c r="F22" s="127" t="s">
        <v>122</v>
      </c>
      <c r="G22" s="130" t="s">
        <v>97</v>
      </c>
      <c r="H22" s="130" t="s">
        <v>138</v>
      </c>
      <c r="I22" s="127" t="s">
        <v>123</v>
      </c>
      <c r="J22" s="131">
        <v>14</v>
      </c>
      <c r="K22" s="132">
        <v>0</v>
      </c>
      <c r="L22" s="132">
        <v>0</v>
      </c>
      <c r="M22" s="133">
        <v>31</v>
      </c>
      <c r="N22" s="133">
        <v>44</v>
      </c>
      <c r="O22" s="127" t="s">
        <v>124</v>
      </c>
      <c r="P22" s="134" t="s">
        <v>125</v>
      </c>
      <c r="Q22" s="134" t="s">
        <v>125</v>
      </c>
      <c r="R22" s="130" t="s">
        <v>125</v>
      </c>
      <c r="S22" s="127" t="s">
        <v>126</v>
      </c>
      <c r="T22" s="130" t="s">
        <v>125</v>
      </c>
    </row>
    <row r="23" spans="2:20" s="32" customFormat="1" ht="16.5">
      <c r="B23" s="119" t="s">
        <v>139</v>
      </c>
      <c r="C23" s="120">
        <v>0</v>
      </c>
      <c r="D23" s="119" t="s">
        <v>318</v>
      </c>
      <c r="E23" s="121">
        <v>8</v>
      </c>
      <c r="F23" s="119" t="s">
        <v>122</v>
      </c>
      <c r="G23" s="122" t="s">
        <v>98</v>
      </c>
      <c r="H23" s="122" t="s">
        <v>140</v>
      </c>
      <c r="I23" s="119" t="s">
        <v>123</v>
      </c>
      <c r="J23" s="123">
        <v>12</v>
      </c>
      <c r="K23" s="124">
        <v>0</v>
      </c>
      <c r="L23" s="124">
        <v>0</v>
      </c>
      <c r="M23" s="125">
        <v>45</v>
      </c>
      <c r="N23" s="125">
        <v>56</v>
      </c>
      <c r="O23" s="119" t="s">
        <v>124</v>
      </c>
      <c r="P23" s="126" t="s">
        <v>125</v>
      </c>
      <c r="Q23" s="126" t="s">
        <v>125</v>
      </c>
      <c r="R23" s="122" t="s">
        <v>125</v>
      </c>
      <c r="S23" s="119" t="s">
        <v>126</v>
      </c>
      <c r="T23" s="122" t="s">
        <v>125</v>
      </c>
    </row>
    <row r="24" spans="2:20" s="32" customFormat="1" ht="16.5">
      <c r="B24" s="127" t="s">
        <v>141</v>
      </c>
      <c r="C24" s="128">
        <v>0</v>
      </c>
      <c r="D24" s="127" t="s">
        <v>318</v>
      </c>
      <c r="E24" s="129">
        <v>9</v>
      </c>
      <c r="F24" s="127" t="s">
        <v>122</v>
      </c>
      <c r="G24" s="130" t="s">
        <v>99</v>
      </c>
      <c r="H24" s="130" t="s">
        <v>142</v>
      </c>
      <c r="I24" s="127" t="s">
        <v>123</v>
      </c>
      <c r="J24" s="131">
        <v>1</v>
      </c>
      <c r="K24" s="132">
        <v>0</v>
      </c>
      <c r="L24" s="132">
        <v>0</v>
      </c>
      <c r="M24" s="133">
        <v>57</v>
      </c>
      <c r="N24" s="133">
        <v>57</v>
      </c>
      <c r="O24" s="127" t="s">
        <v>124</v>
      </c>
      <c r="P24" s="134" t="s">
        <v>125</v>
      </c>
      <c r="Q24" s="134" t="s">
        <v>125</v>
      </c>
      <c r="R24" s="130" t="s">
        <v>125</v>
      </c>
      <c r="S24" s="127" t="s">
        <v>126</v>
      </c>
      <c r="T24" s="130" t="s">
        <v>125</v>
      </c>
    </row>
    <row r="25" spans="2:20" s="32" customFormat="1" ht="16.5">
      <c r="B25" s="119" t="s">
        <v>143</v>
      </c>
      <c r="C25" s="120">
        <v>0</v>
      </c>
      <c r="D25" s="119" t="s">
        <v>318</v>
      </c>
      <c r="E25" s="121">
        <v>10</v>
      </c>
      <c r="F25" s="119" t="s">
        <v>122</v>
      </c>
      <c r="G25" s="122" t="s">
        <v>100</v>
      </c>
      <c r="H25" s="122" t="s">
        <v>144</v>
      </c>
      <c r="I25" s="119" t="s">
        <v>123</v>
      </c>
      <c r="J25" s="123">
        <v>5</v>
      </c>
      <c r="K25" s="124">
        <v>0</v>
      </c>
      <c r="L25" s="124">
        <v>0</v>
      </c>
      <c r="M25" s="125">
        <v>58</v>
      </c>
      <c r="N25" s="125">
        <v>62</v>
      </c>
      <c r="O25" s="119" t="s">
        <v>124</v>
      </c>
      <c r="P25" s="126" t="s">
        <v>125</v>
      </c>
      <c r="Q25" s="126" t="s">
        <v>125</v>
      </c>
      <c r="R25" s="122" t="s">
        <v>125</v>
      </c>
      <c r="S25" s="119" t="s">
        <v>126</v>
      </c>
      <c r="T25" s="122" t="s">
        <v>125</v>
      </c>
    </row>
    <row r="26" spans="2:20" s="32" customFormat="1" ht="16.5">
      <c r="B26" s="127" t="s">
        <v>145</v>
      </c>
      <c r="C26" s="128">
        <v>0</v>
      </c>
      <c r="D26" s="127" t="s">
        <v>318</v>
      </c>
      <c r="E26" s="129">
        <v>11</v>
      </c>
      <c r="F26" s="127" t="s">
        <v>122</v>
      </c>
      <c r="G26" s="130" t="s">
        <v>101</v>
      </c>
      <c r="H26" s="130" t="s">
        <v>146</v>
      </c>
      <c r="I26" s="127" t="s">
        <v>123</v>
      </c>
      <c r="J26" s="131">
        <v>1</v>
      </c>
      <c r="K26" s="132">
        <v>0</v>
      </c>
      <c r="L26" s="132">
        <v>0</v>
      </c>
      <c r="M26" s="133">
        <v>63</v>
      </c>
      <c r="N26" s="133">
        <v>63</v>
      </c>
      <c r="O26" s="127" t="s">
        <v>124</v>
      </c>
      <c r="P26" s="134" t="s">
        <v>125</v>
      </c>
      <c r="Q26" s="134" t="s">
        <v>125</v>
      </c>
      <c r="R26" s="130" t="s">
        <v>125</v>
      </c>
      <c r="S26" s="127" t="s">
        <v>126</v>
      </c>
      <c r="T26" s="130" t="s">
        <v>125</v>
      </c>
    </row>
    <row r="27" spans="2:20" s="32" customFormat="1" ht="16.5">
      <c r="B27" s="119" t="s">
        <v>147</v>
      </c>
      <c r="C27" s="120">
        <v>0</v>
      </c>
      <c r="D27" s="119" t="s">
        <v>318</v>
      </c>
      <c r="E27" s="121">
        <v>12</v>
      </c>
      <c r="F27" s="119" t="s">
        <v>122</v>
      </c>
      <c r="G27" s="122" t="s">
        <v>102</v>
      </c>
      <c r="H27" s="122" t="s">
        <v>148</v>
      </c>
      <c r="I27" s="119" t="s">
        <v>123</v>
      </c>
      <c r="J27" s="123">
        <v>6</v>
      </c>
      <c r="K27" s="124">
        <v>0</v>
      </c>
      <c r="L27" s="124">
        <v>0</v>
      </c>
      <c r="M27" s="125">
        <v>64</v>
      </c>
      <c r="N27" s="125">
        <v>69</v>
      </c>
      <c r="O27" s="119" t="s">
        <v>124</v>
      </c>
      <c r="P27" s="126" t="s">
        <v>125</v>
      </c>
      <c r="Q27" s="126" t="s">
        <v>125</v>
      </c>
      <c r="R27" s="122" t="s">
        <v>125</v>
      </c>
      <c r="S27" s="119" t="s">
        <v>126</v>
      </c>
      <c r="T27" s="122" t="s">
        <v>125</v>
      </c>
    </row>
    <row r="28" spans="2:20" s="32" customFormat="1" ht="16.5">
      <c r="B28" s="127" t="s">
        <v>149</v>
      </c>
      <c r="C28" s="128">
        <v>0</v>
      </c>
      <c r="D28" s="127" t="s">
        <v>318</v>
      </c>
      <c r="E28" s="129">
        <v>13</v>
      </c>
      <c r="F28" s="127" t="s">
        <v>122</v>
      </c>
      <c r="G28" s="130" t="s">
        <v>103</v>
      </c>
      <c r="H28" s="130" t="s">
        <v>150</v>
      </c>
      <c r="I28" s="127" t="s">
        <v>123</v>
      </c>
      <c r="J28" s="131">
        <v>31</v>
      </c>
      <c r="K28" s="132">
        <v>0</v>
      </c>
      <c r="L28" s="132">
        <v>0</v>
      </c>
      <c r="M28" s="133">
        <v>70</v>
      </c>
      <c r="N28" s="133">
        <v>100</v>
      </c>
      <c r="O28" s="127" t="s">
        <v>124</v>
      </c>
      <c r="P28" s="134" t="s">
        <v>125</v>
      </c>
      <c r="Q28" s="134" t="s">
        <v>125</v>
      </c>
      <c r="R28" s="130" t="s">
        <v>125</v>
      </c>
      <c r="S28" s="127" t="s">
        <v>126</v>
      </c>
      <c r="T28" s="130" t="s">
        <v>125</v>
      </c>
    </row>
    <row r="29" spans="2:20" s="32" customFormat="1" ht="16.5">
      <c r="B29" s="378" t="s">
        <v>151</v>
      </c>
      <c r="C29" s="379">
        <v>0</v>
      </c>
      <c r="D29" s="378" t="s">
        <v>318</v>
      </c>
      <c r="E29" s="380">
        <v>14</v>
      </c>
      <c r="F29" s="378" t="s">
        <v>152</v>
      </c>
      <c r="G29" s="381" t="s">
        <v>216</v>
      </c>
      <c r="H29" s="381" t="s">
        <v>217</v>
      </c>
      <c r="I29" s="378" t="s">
        <v>123</v>
      </c>
      <c r="J29" s="382">
        <v>1</v>
      </c>
      <c r="K29" s="383">
        <v>0</v>
      </c>
      <c r="L29" s="383">
        <v>0</v>
      </c>
      <c r="M29" s="384">
        <v>101</v>
      </c>
      <c r="N29" s="384">
        <v>101</v>
      </c>
      <c r="O29" s="378" t="s">
        <v>124</v>
      </c>
      <c r="P29" s="385" t="s">
        <v>125</v>
      </c>
      <c r="Q29" s="385" t="s">
        <v>125</v>
      </c>
      <c r="R29" s="381" t="s">
        <v>125</v>
      </c>
      <c r="S29" s="378" t="s">
        <v>126</v>
      </c>
      <c r="T29" s="381" t="s">
        <v>218</v>
      </c>
    </row>
    <row r="30" spans="2:20" s="32" customFormat="1" ht="16.5">
      <c r="B30" s="378" t="s">
        <v>155</v>
      </c>
      <c r="C30" s="379">
        <v>0</v>
      </c>
      <c r="D30" s="378" t="s">
        <v>318</v>
      </c>
      <c r="E30" s="380">
        <v>15</v>
      </c>
      <c r="F30" s="378" t="s">
        <v>152</v>
      </c>
      <c r="G30" s="381" t="s">
        <v>159</v>
      </c>
      <c r="H30" s="381" t="s">
        <v>160</v>
      </c>
      <c r="I30" s="378" t="s">
        <v>123</v>
      </c>
      <c r="J30" s="382">
        <v>14</v>
      </c>
      <c r="K30" s="383">
        <v>0</v>
      </c>
      <c r="L30" s="383">
        <v>0</v>
      </c>
      <c r="M30" s="384">
        <v>102</v>
      </c>
      <c r="N30" s="384">
        <v>115</v>
      </c>
      <c r="O30" s="378" t="s">
        <v>124</v>
      </c>
      <c r="P30" s="385" t="s">
        <v>125</v>
      </c>
      <c r="Q30" s="385" t="s">
        <v>125</v>
      </c>
      <c r="R30" s="381" t="s">
        <v>125</v>
      </c>
      <c r="S30" s="378" t="s">
        <v>126</v>
      </c>
      <c r="T30" s="381" t="s">
        <v>125</v>
      </c>
    </row>
    <row r="31" spans="2:20" s="32" customFormat="1" ht="16.5">
      <c r="B31" s="378" t="s">
        <v>158</v>
      </c>
      <c r="C31" s="379">
        <v>0</v>
      </c>
      <c r="D31" s="378" t="s">
        <v>318</v>
      </c>
      <c r="E31" s="380">
        <v>16</v>
      </c>
      <c r="F31" s="378" t="s">
        <v>152</v>
      </c>
      <c r="G31" s="381" t="s">
        <v>156</v>
      </c>
      <c r="H31" s="381" t="s">
        <v>157</v>
      </c>
      <c r="I31" s="378" t="s">
        <v>123</v>
      </c>
      <c r="J31" s="382">
        <v>30</v>
      </c>
      <c r="K31" s="383">
        <v>0</v>
      </c>
      <c r="L31" s="383">
        <v>0</v>
      </c>
      <c r="M31" s="384">
        <v>116</v>
      </c>
      <c r="N31" s="384">
        <v>145</v>
      </c>
      <c r="O31" s="378" t="s">
        <v>124</v>
      </c>
      <c r="P31" s="385" t="s">
        <v>125</v>
      </c>
      <c r="Q31" s="385" t="s">
        <v>125</v>
      </c>
      <c r="R31" s="381" t="s">
        <v>125</v>
      </c>
      <c r="S31" s="378" t="s">
        <v>126</v>
      </c>
      <c r="T31" s="381" t="s">
        <v>125</v>
      </c>
    </row>
    <row r="32" spans="2:20" s="32" customFormat="1" ht="16.5">
      <c r="B32" s="378" t="s">
        <v>161</v>
      </c>
      <c r="C32" s="379">
        <v>0</v>
      </c>
      <c r="D32" s="378" t="s">
        <v>318</v>
      </c>
      <c r="E32" s="380">
        <v>17</v>
      </c>
      <c r="F32" s="378" t="s">
        <v>152</v>
      </c>
      <c r="G32" s="381" t="s">
        <v>163</v>
      </c>
      <c r="H32" s="381" t="s">
        <v>164</v>
      </c>
      <c r="I32" s="378" t="s">
        <v>123</v>
      </c>
      <c r="J32" s="382">
        <v>20</v>
      </c>
      <c r="K32" s="383">
        <v>0</v>
      </c>
      <c r="L32" s="383">
        <v>0</v>
      </c>
      <c r="M32" s="384">
        <v>146</v>
      </c>
      <c r="N32" s="384">
        <v>165</v>
      </c>
      <c r="O32" s="378" t="s">
        <v>124</v>
      </c>
      <c r="P32" s="385" t="s">
        <v>125</v>
      </c>
      <c r="Q32" s="385" t="s">
        <v>125</v>
      </c>
      <c r="R32" s="381" t="s">
        <v>125</v>
      </c>
      <c r="S32" s="378" t="s">
        <v>126</v>
      </c>
      <c r="T32" s="381" t="s">
        <v>125</v>
      </c>
    </row>
    <row r="33" spans="2:20" s="32" customFormat="1" ht="16.5">
      <c r="B33" s="378" t="s">
        <v>162</v>
      </c>
      <c r="C33" s="379">
        <v>0</v>
      </c>
      <c r="D33" s="378" t="s">
        <v>318</v>
      </c>
      <c r="E33" s="380">
        <v>18</v>
      </c>
      <c r="F33" s="378" t="s">
        <v>152</v>
      </c>
      <c r="G33" s="381" t="s">
        <v>258</v>
      </c>
      <c r="H33" s="381" t="s">
        <v>274</v>
      </c>
      <c r="I33" s="378" t="s">
        <v>123</v>
      </c>
      <c r="J33" s="382">
        <v>100</v>
      </c>
      <c r="K33" s="383">
        <v>0</v>
      </c>
      <c r="L33" s="383">
        <v>0</v>
      </c>
      <c r="M33" s="384">
        <v>166</v>
      </c>
      <c r="N33" s="384">
        <v>265</v>
      </c>
      <c r="O33" s="378" t="s">
        <v>124</v>
      </c>
      <c r="P33" s="385" t="s">
        <v>125</v>
      </c>
      <c r="Q33" s="385" t="s">
        <v>125</v>
      </c>
      <c r="R33" s="381" t="s">
        <v>125</v>
      </c>
      <c r="S33" s="378" t="s">
        <v>126</v>
      </c>
      <c r="T33" s="381" t="s">
        <v>125</v>
      </c>
    </row>
    <row r="34" spans="2:20" s="32" customFormat="1" ht="16.5">
      <c r="B34" s="378" t="s">
        <v>165</v>
      </c>
      <c r="C34" s="379">
        <v>0</v>
      </c>
      <c r="D34" s="378" t="s">
        <v>318</v>
      </c>
      <c r="E34" s="380">
        <v>19</v>
      </c>
      <c r="F34" s="378" t="s">
        <v>152</v>
      </c>
      <c r="G34" s="381" t="s">
        <v>166</v>
      </c>
      <c r="H34" s="381" t="s">
        <v>167</v>
      </c>
      <c r="I34" s="378" t="s">
        <v>168</v>
      </c>
      <c r="J34" s="382">
        <v>9</v>
      </c>
      <c r="K34" s="383">
        <v>5</v>
      </c>
      <c r="L34" s="383">
        <v>3</v>
      </c>
      <c r="M34" s="384">
        <v>266</v>
      </c>
      <c r="N34" s="384">
        <v>274</v>
      </c>
      <c r="O34" s="378" t="s">
        <v>124</v>
      </c>
      <c r="P34" s="385" t="s">
        <v>125</v>
      </c>
      <c r="Q34" s="385" t="s">
        <v>125</v>
      </c>
      <c r="R34" s="381" t="s">
        <v>125</v>
      </c>
      <c r="S34" s="378" t="s">
        <v>126</v>
      </c>
      <c r="T34" s="381" t="s">
        <v>169</v>
      </c>
    </row>
    <row r="35" spans="2:20" s="32" customFormat="1" ht="16.5">
      <c r="B35" s="378" t="s">
        <v>170</v>
      </c>
      <c r="C35" s="379">
        <v>0</v>
      </c>
      <c r="D35" s="378" t="s">
        <v>318</v>
      </c>
      <c r="E35" s="380">
        <v>20</v>
      </c>
      <c r="F35" s="378" t="s">
        <v>152</v>
      </c>
      <c r="G35" s="381" t="s">
        <v>219</v>
      </c>
      <c r="H35" s="381" t="s">
        <v>220</v>
      </c>
      <c r="I35" s="378" t="s">
        <v>123</v>
      </c>
      <c r="J35" s="382">
        <v>14</v>
      </c>
      <c r="K35" s="383">
        <v>0</v>
      </c>
      <c r="L35" s="383">
        <v>0</v>
      </c>
      <c r="M35" s="384">
        <v>275</v>
      </c>
      <c r="N35" s="384">
        <v>288</v>
      </c>
      <c r="O35" s="378" t="s">
        <v>124</v>
      </c>
      <c r="P35" s="385" t="s">
        <v>125</v>
      </c>
      <c r="Q35" s="385" t="s">
        <v>125</v>
      </c>
      <c r="R35" s="381" t="s">
        <v>125</v>
      </c>
      <c r="S35" s="378" t="s">
        <v>126</v>
      </c>
      <c r="T35" s="381" t="s">
        <v>125</v>
      </c>
    </row>
    <row r="36" spans="2:20" s="32" customFormat="1" ht="16.5">
      <c r="B36" s="378" t="s">
        <v>173</v>
      </c>
      <c r="C36" s="379">
        <v>0</v>
      </c>
      <c r="D36" s="378" t="s">
        <v>318</v>
      </c>
      <c r="E36" s="380">
        <v>21</v>
      </c>
      <c r="F36" s="378" t="s">
        <v>152</v>
      </c>
      <c r="G36" s="381" t="s">
        <v>171</v>
      </c>
      <c r="H36" s="381" t="s">
        <v>172</v>
      </c>
      <c r="I36" s="378" t="s">
        <v>123</v>
      </c>
      <c r="J36" s="382">
        <v>20</v>
      </c>
      <c r="K36" s="383">
        <v>0</v>
      </c>
      <c r="L36" s="383">
        <v>0</v>
      </c>
      <c r="M36" s="384">
        <v>289</v>
      </c>
      <c r="N36" s="384">
        <v>308</v>
      </c>
      <c r="O36" s="378" t="s">
        <v>124</v>
      </c>
      <c r="P36" s="385" t="s">
        <v>125</v>
      </c>
      <c r="Q36" s="385" t="s">
        <v>125</v>
      </c>
      <c r="R36" s="381" t="s">
        <v>125</v>
      </c>
      <c r="S36" s="378" t="s">
        <v>126</v>
      </c>
      <c r="T36" s="381" t="s">
        <v>125</v>
      </c>
    </row>
    <row r="37" spans="2:20" s="32" customFormat="1" ht="16.5">
      <c r="B37" s="378" t="s">
        <v>176</v>
      </c>
      <c r="C37" s="379">
        <v>0</v>
      </c>
      <c r="D37" s="378" t="s">
        <v>318</v>
      </c>
      <c r="E37" s="380">
        <v>22</v>
      </c>
      <c r="F37" s="378" t="s">
        <v>152</v>
      </c>
      <c r="G37" s="381" t="s">
        <v>174</v>
      </c>
      <c r="H37" s="381" t="s">
        <v>175</v>
      </c>
      <c r="I37" s="378" t="s">
        <v>123</v>
      </c>
      <c r="J37" s="382">
        <v>200</v>
      </c>
      <c r="K37" s="383">
        <v>0</v>
      </c>
      <c r="L37" s="383">
        <v>0</v>
      </c>
      <c r="M37" s="384">
        <v>309</v>
      </c>
      <c r="N37" s="384">
        <v>508</v>
      </c>
      <c r="O37" s="378" t="s">
        <v>124</v>
      </c>
      <c r="P37" s="385" t="s">
        <v>125</v>
      </c>
      <c r="Q37" s="385" t="s">
        <v>125</v>
      </c>
      <c r="R37" s="381" t="s">
        <v>125</v>
      </c>
      <c r="S37" s="378" t="s">
        <v>126</v>
      </c>
      <c r="T37" s="381" t="s">
        <v>125</v>
      </c>
    </row>
    <row r="38" spans="2:20" s="32" customFormat="1" ht="16.5">
      <c r="B38" s="378" t="s">
        <v>179</v>
      </c>
      <c r="C38" s="379">
        <v>0</v>
      </c>
      <c r="D38" s="378" t="s">
        <v>318</v>
      </c>
      <c r="E38" s="380">
        <v>23</v>
      </c>
      <c r="F38" s="378" t="s">
        <v>152</v>
      </c>
      <c r="G38" s="381" t="s">
        <v>177</v>
      </c>
      <c r="H38" s="381" t="s">
        <v>178</v>
      </c>
      <c r="I38" s="378" t="s">
        <v>123</v>
      </c>
      <c r="J38" s="382">
        <v>12</v>
      </c>
      <c r="K38" s="383">
        <v>0</v>
      </c>
      <c r="L38" s="383">
        <v>0</v>
      </c>
      <c r="M38" s="384">
        <v>509</v>
      </c>
      <c r="N38" s="384">
        <v>520</v>
      </c>
      <c r="O38" s="378" t="s">
        <v>124</v>
      </c>
      <c r="P38" s="385" t="s">
        <v>125</v>
      </c>
      <c r="Q38" s="385" t="s">
        <v>125</v>
      </c>
      <c r="R38" s="381" t="s">
        <v>125</v>
      </c>
      <c r="S38" s="378" t="s">
        <v>126</v>
      </c>
      <c r="T38" s="381" t="s">
        <v>125</v>
      </c>
    </row>
    <row r="39" spans="2:20">
      <c r="B39" s="378" t="s">
        <v>182</v>
      </c>
      <c r="C39" s="379">
        <v>0</v>
      </c>
      <c r="D39" s="378" t="s">
        <v>318</v>
      </c>
      <c r="E39" s="380">
        <v>24</v>
      </c>
      <c r="F39" s="378" t="s">
        <v>152</v>
      </c>
      <c r="G39" s="381" t="s">
        <v>319</v>
      </c>
      <c r="H39" s="381" t="s">
        <v>320</v>
      </c>
      <c r="I39" s="378" t="s">
        <v>123</v>
      </c>
      <c r="J39" s="382">
        <v>4</v>
      </c>
      <c r="K39" s="383">
        <v>0</v>
      </c>
      <c r="L39" s="383">
        <v>0</v>
      </c>
      <c r="M39" s="384">
        <v>521</v>
      </c>
      <c r="N39" s="384">
        <v>524</v>
      </c>
      <c r="O39" s="378" t="s">
        <v>124</v>
      </c>
      <c r="P39" s="385" t="s">
        <v>125</v>
      </c>
      <c r="Q39" s="385" t="s">
        <v>125</v>
      </c>
      <c r="R39" s="381" t="s">
        <v>125</v>
      </c>
      <c r="S39" s="378" t="s">
        <v>126</v>
      </c>
      <c r="T39" s="381" t="s">
        <v>321</v>
      </c>
    </row>
    <row r="40" spans="2:20">
      <c r="B40" s="378" t="s">
        <v>185</v>
      </c>
      <c r="C40" s="379">
        <v>0</v>
      </c>
      <c r="D40" s="378" t="s">
        <v>318</v>
      </c>
      <c r="E40" s="380">
        <v>25</v>
      </c>
      <c r="F40" s="378" t="s">
        <v>152</v>
      </c>
      <c r="G40" s="381" t="s">
        <v>322</v>
      </c>
      <c r="H40" s="381" t="s">
        <v>323</v>
      </c>
      <c r="I40" s="378" t="s">
        <v>123</v>
      </c>
      <c r="J40" s="382">
        <v>1</v>
      </c>
      <c r="K40" s="383">
        <v>0</v>
      </c>
      <c r="L40" s="383">
        <v>0</v>
      </c>
      <c r="M40" s="384">
        <v>525</v>
      </c>
      <c r="N40" s="384">
        <v>525</v>
      </c>
      <c r="O40" s="378" t="s">
        <v>124</v>
      </c>
      <c r="P40" s="385" t="s">
        <v>125</v>
      </c>
      <c r="Q40" s="385" t="s">
        <v>125</v>
      </c>
      <c r="R40" s="381" t="s">
        <v>125</v>
      </c>
      <c r="S40" s="378" t="s">
        <v>126</v>
      </c>
      <c r="T40" s="381" t="s">
        <v>223</v>
      </c>
    </row>
  </sheetData>
  <mergeCells count="14">
    <mergeCell ref="L3:L4"/>
    <mergeCell ref="B2:K4"/>
    <mergeCell ref="F11:G11"/>
    <mergeCell ref="F12:G12"/>
    <mergeCell ref="H11:J11"/>
    <mergeCell ref="H12:J12"/>
    <mergeCell ref="K11:L11"/>
    <mergeCell ref="K12:L12"/>
    <mergeCell ref="B8:C8"/>
    <mergeCell ref="B12:C12"/>
    <mergeCell ref="B7:C7"/>
    <mergeCell ref="B11:C11"/>
    <mergeCell ref="D7:L7"/>
    <mergeCell ref="D8:L8"/>
  </mergeCells>
  <phoneticPr fontId="3" type="noConversion"/>
  <pageMargins left="0.25" right="0.25" top="0.75" bottom="0.75" header="0.3" footer="0.3"/>
  <pageSetup paperSize="9" scale="6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U35"/>
  <sheetViews>
    <sheetView topLeftCell="A5" zoomScaleNormal="100" workbookViewId="0">
      <selection activeCell="J34" sqref="J34"/>
    </sheetView>
  </sheetViews>
  <sheetFormatPr defaultColWidth="9" defaultRowHeight="13.5"/>
  <cols>
    <col min="1" max="1" width="3.75" style="31" customWidth="1"/>
    <col min="2" max="2" width="20.5" style="31" bestFit="1" customWidth="1"/>
    <col min="3" max="3" width="2.75" style="31" bestFit="1" customWidth="1"/>
    <col min="4" max="5" width="9.75" style="31" bestFit="1" customWidth="1"/>
    <col min="6" max="6" width="11.75" style="31" bestFit="1" customWidth="1"/>
    <col min="7" max="7" width="21.25" style="31" bestFit="1" customWidth="1"/>
    <col min="8" max="8" width="14.375" style="31" bestFit="1" customWidth="1"/>
    <col min="9" max="9" width="8.5" style="31" bestFit="1" customWidth="1"/>
    <col min="10" max="10" width="8.5" style="48" bestFit="1" customWidth="1"/>
    <col min="11" max="11" width="10.25" style="48" bestFit="1" customWidth="1"/>
    <col min="12" max="12" width="11.25" style="48" bestFit="1" customWidth="1"/>
    <col min="13" max="14" width="8.5" style="48" bestFit="1" customWidth="1"/>
    <col min="15" max="15" width="9.25" style="31" bestFit="1" customWidth="1"/>
    <col min="16" max="16" width="8.5" style="31" bestFit="1" customWidth="1"/>
    <col min="17" max="17" width="13" style="31" bestFit="1" customWidth="1"/>
    <col min="18" max="18" width="11.75" style="31" bestFit="1" customWidth="1"/>
    <col min="19" max="19" width="6.75" style="31" bestFit="1" customWidth="1"/>
    <col min="20" max="20" width="15.75" style="31" bestFit="1" customWidth="1"/>
    <col min="21" max="21" width="5.625" style="31" customWidth="1"/>
    <col min="22" max="16384" width="9" style="31"/>
  </cols>
  <sheetData>
    <row r="1" spans="2:21" ht="14.25" thickBot="1"/>
    <row r="2" spans="2:21">
      <c r="B2" s="313" t="str">
        <f>CONCATENATE("Interface정의서 :  (",T($D$11), ") ", T($D$7))</f>
        <v>Interface정의서 :  (WM00140) 입고실적</v>
      </c>
      <c r="C2" s="314"/>
      <c r="D2" s="314"/>
      <c r="E2" s="314"/>
      <c r="F2" s="314"/>
      <c r="G2" s="314"/>
      <c r="H2" s="314"/>
      <c r="I2" s="314"/>
      <c r="J2" s="314"/>
      <c r="K2" s="315"/>
      <c r="L2" s="49">
        <v>43478</v>
      </c>
    </row>
    <row r="3" spans="2:21">
      <c r="B3" s="316"/>
      <c r="C3" s="317"/>
      <c r="D3" s="317"/>
      <c r="E3" s="317"/>
      <c r="F3" s="317"/>
      <c r="G3" s="317"/>
      <c r="H3" s="317"/>
      <c r="I3" s="317"/>
      <c r="J3" s="317"/>
      <c r="K3" s="318"/>
      <c r="L3" s="322" t="s">
        <v>21</v>
      </c>
    </row>
    <row r="4" spans="2:21" ht="14.25" thickBot="1">
      <c r="B4" s="319"/>
      <c r="C4" s="320"/>
      <c r="D4" s="320"/>
      <c r="E4" s="320"/>
      <c r="F4" s="320"/>
      <c r="G4" s="320"/>
      <c r="H4" s="320"/>
      <c r="I4" s="320"/>
      <c r="J4" s="320"/>
      <c r="K4" s="321"/>
      <c r="L4" s="323"/>
    </row>
    <row r="6" spans="2:21" ht="17.25" thickBot="1">
      <c r="B6" s="32" t="s">
        <v>18</v>
      </c>
    </row>
    <row r="7" spans="2:21" ht="16.5">
      <c r="B7" s="324" t="s">
        <v>19</v>
      </c>
      <c r="C7" s="325"/>
      <c r="D7" s="326" t="str">
        <f>인터페이스정의!E5</f>
        <v>입고실적</v>
      </c>
      <c r="E7" s="327"/>
      <c r="F7" s="327"/>
      <c r="G7" s="327"/>
      <c r="H7" s="327"/>
      <c r="I7" s="327"/>
      <c r="J7" s="327"/>
      <c r="K7" s="327"/>
      <c r="L7" s="328"/>
    </row>
    <row r="8" spans="2:21" ht="17.25" thickBot="1">
      <c r="B8" s="329" t="s">
        <v>22</v>
      </c>
      <c r="C8" s="330"/>
      <c r="D8" s="331"/>
      <c r="E8" s="332"/>
      <c r="F8" s="332"/>
      <c r="G8" s="332"/>
      <c r="H8" s="332"/>
      <c r="I8" s="332"/>
      <c r="J8" s="332"/>
      <c r="K8" s="332"/>
      <c r="L8" s="333"/>
    </row>
    <row r="10" spans="2:21" ht="17.25" thickBot="1">
      <c r="B10" s="32" t="s">
        <v>20</v>
      </c>
    </row>
    <row r="11" spans="2:21" ht="16.5">
      <c r="B11" s="350" t="s">
        <v>91</v>
      </c>
      <c r="C11" s="335"/>
      <c r="D11" s="37" t="str">
        <f>인터페이스정의!D5</f>
        <v>WM00140</v>
      </c>
      <c r="E11" s="34" t="s">
        <v>29</v>
      </c>
      <c r="F11" s="334" t="s">
        <v>41</v>
      </c>
      <c r="G11" s="334"/>
      <c r="H11" s="335" t="s">
        <v>45</v>
      </c>
      <c r="I11" s="335"/>
      <c r="J11" s="335"/>
      <c r="K11" s="336" t="s">
        <v>23</v>
      </c>
      <c r="L11" s="337"/>
    </row>
    <row r="12" spans="2:21" ht="17.25" thickBot="1">
      <c r="B12" s="351" t="s">
        <v>30</v>
      </c>
      <c r="C12" s="352"/>
      <c r="D12" s="47">
        <f>COUNTA(B16:B5247)</f>
        <v>20</v>
      </c>
      <c r="E12" s="35" t="s">
        <v>31</v>
      </c>
      <c r="F12" s="338">
        <f>MAX(N16:N5333)</f>
        <v>278</v>
      </c>
      <c r="G12" s="339"/>
      <c r="H12" s="352" t="s">
        <v>33</v>
      </c>
      <c r="I12" s="352"/>
      <c r="J12" s="352"/>
      <c r="K12" s="353" t="s">
        <v>224</v>
      </c>
      <c r="L12" s="354"/>
    </row>
    <row r="13" spans="2:21" ht="16.5">
      <c r="M13" s="50"/>
      <c r="N13" s="50"/>
      <c r="O13" s="32"/>
      <c r="P13" s="32"/>
      <c r="Q13" s="32"/>
      <c r="R13" s="32"/>
      <c r="S13" s="32"/>
      <c r="T13" s="32"/>
      <c r="U13" s="32"/>
    </row>
    <row r="14" spans="2:21" ht="16.5">
      <c r="B14" s="32" t="s">
        <v>28</v>
      </c>
      <c r="M14" s="50"/>
      <c r="N14" s="50"/>
      <c r="O14" s="32"/>
      <c r="P14" s="32"/>
      <c r="Q14" s="32"/>
      <c r="R14" s="32"/>
      <c r="S14" s="32"/>
      <c r="T14" s="32"/>
      <c r="U14" s="32"/>
    </row>
    <row r="15" spans="2:21" s="32" customFormat="1" ht="16.5">
      <c r="B15" s="45" t="s">
        <v>104</v>
      </c>
      <c r="C15" s="46">
        <v>1</v>
      </c>
      <c r="D15" s="45" t="s">
        <v>105</v>
      </c>
      <c r="E15" s="45" t="s">
        <v>106</v>
      </c>
      <c r="F15" s="45" t="s">
        <v>107</v>
      </c>
      <c r="G15" s="45" t="s">
        <v>108</v>
      </c>
      <c r="H15" s="45" t="s">
        <v>109</v>
      </c>
      <c r="I15" s="45" t="s">
        <v>110</v>
      </c>
      <c r="J15" s="51" t="s">
        <v>111</v>
      </c>
      <c r="K15" s="51" t="s">
        <v>112</v>
      </c>
      <c r="L15" s="51" t="s">
        <v>113</v>
      </c>
      <c r="M15" s="51" t="s">
        <v>114</v>
      </c>
      <c r="N15" s="51" t="s">
        <v>115</v>
      </c>
      <c r="O15" s="45" t="s">
        <v>116</v>
      </c>
      <c r="P15" s="45" t="s">
        <v>117</v>
      </c>
      <c r="Q15" s="45" t="s">
        <v>118</v>
      </c>
      <c r="R15" s="45" t="s">
        <v>119</v>
      </c>
      <c r="S15" s="45" t="s">
        <v>120</v>
      </c>
      <c r="T15" s="45" t="s">
        <v>121</v>
      </c>
    </row>
    <row r="16" spans="2:21" s="32" customFormat="1" ht="16.5">
      <c r="B16" s="135" t="s">
        <v>298</v>
      </c>
      <c r="C16" s="136">
        <v>0</v>
      </c>
      <c r="D16" s="135" t="s">
        <v>324</v>
      </c>
      <c r="E16" s="137">
        <v>1</v>
      </c>
      <c r="F16" s="135" t="s">
        <v>122</v>
      </c>
      <c r="G16" s="138" t="s">
        <v>91</v>
      </c>
      <c r="H16" s="138" t="s">
        <v>27</v>
      </c>
      <c r="I16" s="135" t="s">
        <v>123</v>
      </c>
      <c r="J16" s="139">
        <v>8</v>
      </c>
      <c r="K16" s="140">
        <v>0</v>
      </c>
      <c r="L16" s="140">
        <v>0</v>
      </c>
      <c r="M16" s="141">
        <v>1</v>
      </c>
      <c r="N16" s="141">
        <v>8</v>
      </c>
      <c r="O16" s="135" t="s">
        <v>124</v>
      </c>
      <c r="P16" s="142" t="s">
        <v>125</v>
      </c>
      <c r="Q16" s="142" t="s">
        <v>125</v>
      </c>
      <c r="R16" s="138" t="s">
        <v>125</v>
      </c>
      <c r="S16" s="135" t="s">
        <v>126</v>
      </c>
      <c r="T16" s="138" t="s">
        <v>125</v>
      </c>
    </row>
    <row r="17" spans="2:20" s="32" customFormat="1" ht="16.5">
      <c r="B17" s="143" t="s">
        <v>127</v>
      </c>
      <c r="C17" s="144">
        <v>0</v>
      </c>
      <c r="D17" s="143" t="s">
        <v>324</v>
      </c>
      <c r="E17" s="145">
        <v>2</v>
      </c>
      <c r="F17" s="143" t="s">
        <v>122</v>
      </c>
      <c r="G17" s="146" t="s">
        <v>92</v>
      </c>
      <c r="H17" s="146" t="s">
        <v>128</v>
      </c>
      <c r="I17" s="143" t="s">
        <v>123</v>
      </c>
      <c r="J17" s="147">
        <v>1</v>
      </c>
      <c r="K17" s="148">
        <v>0</v>
      </c>
      <c r="L17" s="148">
        <v>0</v>
      </c>
      <c r="M17" s="149">
        <v>9</v>
      </c>
      <c r="N17" s="149">
        <v>9</v>
      </c>
      <c r="O17" s="143" t="s">
        <v>124</v>
      </c>
      <c r="P17" s="150" t="s">
        <v>125</v>
      </c>
      <c r="Q17" s="150" t="s">
        <v>125</v>
      </c>
      <c r="R17" s="146" t="s">
        <v>125</v>
      </c>
      <c r="S17" s="143" t="s">
        <v>126</v>
      </c>
      <c r="T17" s="146" t="s">
        <v>125</v>
      </c>
    </row>
    <row r="18" spans="2:20" s="32" customFormat="1" ht="16.5">
      <c r="B18" s="151" t="s">
        <v>129</v>
      </c>
      <c r="C18" s="152">
        <v>0</v>
      </c>
      <c r="D18" s="151" t="s">
        <v>324</v>
      </c>
      <c r="E18" s="153">
        <v>3</v>
      </c>
      <c r="F18" s="151" t="s">
        <v>122</v>
      </c>
      <c r="G18" s="154" t="s">
        <v>93</v>
      </c>
      <c r="H18" s="154" t="s">
        <v>130</v>
      </c>
      <c r="I18" s="151" t="s">
        <v>123</v>
      </c>
      <c r="J18" s="155">
        <v>3</v>
      </c>
      <c r="K18" s="156">
        <v>0</v>
      </c>
      <c r="L18" s="156">
        <v>0</v>
      </c>
      <c r="M18" s="157">
        <v>10</v>
      </c>
      <c r="N18" s="157">
        <v>12</v>
      </c>
      <c r="O18" s="151" t="s">
        <v>124</v>
      </c>
      <c r="P18" s="158" t="s">
        <v>125</v>
      </c>
      <c r="Q18" s="158" t="s">
        <v>125</v>
      </c>
      <c r="R18" s="154" t="s">
        <v>125</v>
      </c>
      <c r="S18" s="151" t="s">
        <v>126</v>
      </c>
      <c r="T18" s="154" t="s">
        <v>125</v>
      </c>
    </row>
    <row r="19" spans="2:20" s="32" customFormat="1" ht="16.5">
      <c r="B19" s="143" t="s">
        <v>131</v>
      </c>
      <c r="C19" s="144">
        <v>0</v>
      </c>
      <c r="D19" s="143" t="s">
        <v>324</v>
      </c>
      <c r="E19" s="145">
        <v>4</v>
      </c>
      <c r="F19" s="143" t="s">
        <v>122</v>
      </c>
      <c r="G19" s="146" t="s">
        <v>94</v>
      </c>
      <c r="H19" s="146" t="s">
        <v>132</v>
      </c>
      <c r="I19" s="143" t="s">
        <v>123</v>
      </c>
      <c r="J19" s="147">
        <v>1</v>
      </c>
      <c r="K19" s="148">
        <v>0</v>
      </c>
      <c r="L19" s="148">
        <v>0</v>
      </c>
      <c r="M19" s="149">
        <v>13</v>
      </c>
      <c r="N19" s="149">
        <v>13</v>
      </c>
      <c r="O19" s="143" t="s">
        <v>124</v>
      </c>
      <c r="P19" s="150" t="s">
        <v>125</v>
      </c>
      <c r="Q19" s="150" t="s">
        <v>125</v>
      </c>
      <c r="R19" s="146" t="s">
        <v>125</v>
      </c>
      <c r="S19" s="143" t="s">
        <v>126</v>
      </c>
      <c r="T19" s="146" t="s">
        <v>125</v>
      </c>
    </row>
    <row r="20" spans="2:20" s="32" customFormat="1" ht="16.5">
      <c r="B20" s="151" t="s">
        <v>133</v>
      </c>
      <c r="C20" s="152">
        <v>0</v>
      </c>
      <c r="D20" s="151" t="s">
        <v>324</v>
      </c>
      <c r="E20" s="153">
        <v>5</v>
      </c>
      <c r="F20" s="151" t="s">
        <v>122</v>
      </c>
      <c r="G20" s="154" t="s">
        <v>95</v>
      </c>
      <c r="H20" s="154" t="s">
        <v>134</v>
      </c>
      <c r="I20" s="151" t="s">
        <v>123</v>
      </c>
      <c r="J20" s="155">
        <v>3</v>
      </c>
      <c r="K20" s="156">
        <v>0</v>
      </c>
      <c r="L20" s="156">
        <v>0</v>
      </c>
      <c r="M20" s="157">
        <v>14</v>
      </c>
      <c r="N20" s="157">
        <v>16</v>
      </c>
      <c r="O20" s="151" t="s">
        <v>124</v>
      </c>
      <c r="P20" s="158" t="s">
        <v>125</v>
      </c>
      <c r="Q20" s="158" t="s">
        <v>125</v>
      </c>
      <c r="R20" s="154" t="s">
        <v>125</v>
      </c>
      <c r="S20" s="151" t="s">
        <v>126</v>
      </c>
      <c r="T20" s="154" t="s">
        <v>125</v>
      </c>
    </row>
    <row r="21" spans="2:20" s="32" customFormat="1" ht="16.5">
      <c r="B21" s="143" t="s">
        <v>135</v>
      </c>
      <c r="C21" s="144">
        <v>0</v>
      </c>
      <c r="D21" s="143" t="s">
        <v>324</v>
      </c>
      <c r="E21" s="145">
        <v>6</v>
      </c>
      <c r="F21" s="143" t="s">
        <v>122</v>
      </c>
      <c r="G21" s="146" t="s">
        <v>96</v>
      </c>
      <c r="H21" s="146" t="s">
        <v>136</v>
      </c>
      <c r="I21" s="143" t="s">
        <v>123</v>
      </c>
      <c r="J21" s="147">
        <v>14</v>
      </c>
      <c r="K21" s="148">
        <v>0</v>
      </c>
      <c r="L21" s="148">
        <v>0</v>
      </c>
      <c r="M21" s="149">
        <v>17</v>
      </c>
      <c r="N21" s="149">
        <v>30</v>
      </c>
      <c r="O21" s="143" t="s">
        <v>124</v>
      </c>
      <c r="P21" s="150" t="s">
        <v>125</v>
      </c>
      <c r="Q21" s="150" t="s">
        <v>125</v>
      </c>
      <c r="R21" s="146" t="s">
        <v>125</v>
      </c>
      <c r="S21" s="143" t="s">
        <v>126</v>
      </c>
      <c r="T21" s="146" t="s">
        <v>125</v>
      </c>
    </row>
    <row r="22" spans="2:20" s="32" customFormat="1" ht="16.5">
      <c r="B22" s="151" t="s">
        <v>137</v>
      </c>
      <c r="C22" s="152">
        <v>0</v>
      </c>
      <c r="D22" s="151" t="s">
        <v>324</v>
      </c>
      <c r="E22" s="153">
        <v>7</v>
      </c>
      <c r="F22" s="151" t="s">
        <v>122</v>
      </c>
      <c r="G22" s="154" t="s">
        <v>97</v>
      </c>
      <c r="H22" s="154" t="s">
        <v>138</v>
      </c>
      <c r="I22" s="151" t="s">
        <v>123</v>
      </c>
      <c r="J22" s="155">
        <v>14</v>
      </c>
      <c r="K22" s="156">
        <v>0</v>
      </c>
      <c r="L22" s="156">
        <v>0</v>
      </c>
      <c r="M22" s="157">
        <v>31</v>
      </c>
      <c r="N22" s="157">
        <v>44</v>
      </c>
      <c r="O22" s="151" t="s">
        <v>124</v>
      </c>
      <c r="P22" s="158" t="s">
        <v>125</v>
      </c>
      <c r="Q22" s="158" t="s">
        <v>125</v>
      </c>
      <c r="R22" s="154" t="s">
        <v>125</v>
      </c>
      <c r="S22" s="151" t="s">
        <v>126</v>
      </c>
      <c r="T22" s="154" t="s">
        <v>125</v>
      </c>
    </row>
    <row r="23" spans="2:20" s="32" customFormat="1" ht="16.5">
      <c r="B23" s="143" t="s">
        <v>139</v>
      </c>
      <c r="C23" s="144">
        <v>0</v>
      </c>
      <c r="D23" s="143" t="s">
        <v>324</v>
      </c>
      <c r="E23" s="145">
        <v>8</v>
      </c>
      <c r="F23" s="143" t="s">
        <v>122</v>
      </c>
      <c r="G23" s="146" t="s">
        <v>98</v>
      </c>
      <c r="H23" s="146" t="s">
        <v>140</v>
      </c>
      <c r="I23" s="143" t="s">
        <v>123</v>
      </c>
      <c r="J23" s="147">
        <v>12</v>
      </c>
      <c r="K23" s="148">
        <v>0</v>
      </c>
      <c r="L23" s="148">
        <v>0</v>
      </c>
      <c r="M23" s="149">
        <v>45</v>
      </c>
      <c r="N23" s="149">
        <v>56</v>
      </c>
      <c r="O23" s="143" t="s">
        <v>124</v>
      </c>
      <c r="P23" s="150" t="s">
        <v>125</v>
      </c>
      <c r="Q23" s="150" t="s">
        <v>125</v>
      </c>
      <c r="R23" s="146" t="s">
        <v>125</v>
      </c>
      <c r="S23" s="143" t="s">
        <v>126</v>
      </c>
      <c r="T23" s="146" t="s">
        <v>125</v>
      </c>
    </row>
    <row r="24" spans="2:20" s="32" customFormat="1" ht="16.5">
      <c r="B24" s="151" t="s">
        <v>141</v>
      </c>
      <c r="C24" s="152">
        <v>0</v>
      </c>
      <c r="D24" s="151" t="s">
        <v>324</v>
      </c>
      <c r="E24" s="153">
        <v>9</v>
      </c>
      <c r="F24" s="151" t="s">
        <v>122</v>
      </c>
      <c r="G24" s="154" t="s">
        <v>99</v>
      </c>
      <c r="H24" s="154" t="s">
        <v>142</v>
      </c>
      <c r="I24" s="151" t="s">
        <v>123</v>
      </c>
      <c r="J24" s="155">
        <v>1</v>
      </c>
      <c r="K24" s="156">
        <v>0</v>
      </c>
      <c r="L24" s="156">
        <v>0</v>
      </c>
      <c r="M24" s="157">
        <v>57</v>
      </c>
      <c r="N24" s="157">
        <v>57</v>
      </c>
      <c r="O24" s="151" t="s">
        <v>124</v>
      </c>
      <c r="P24" s="158" t="s">
        <v>125</v>
      </c>
      <c r="Q24" s="158" t="s">
        <v>125</v>
      </c>
      <c r="R24" s="154" t="s">
        <v>125</v>
      </c>
      <c r="S24" s="151" t="s">
        <v>126</v>
      </c>
      <c r="T24" s="154" t="s">
        <v>125</v>
      </c>
    </row>
    <row r="25" spans="2:20" s="32" customFormat="1" ht="16.5">
      <c r="B25" s="143" t="s">
        <v>143</v>
      </c>
      <c r="C25" s="144">
        <v>0</v>
      </c>
      <c r="D25" s="143" t="s">
        <v>324</v>
      </c>
      <c r="E25" s="145">
        <v>10</v>
      </c>
      <c r="F25" s="143" t="s">
        <v>122</v>
      </c>
      <c r="G25" s="146" t="s">
        <v>100</v>
      </c>
      <c r="H25" s="146" t="s">
        <v>144</v>
      </c>
      <c r="I25" s="143" t="s">
        <v>123</v>
      </c>
      <c r="J25" s="147">
        <v>5</v>
      </c>
      <c r="K25" s="148">
        <v>0</v>
      </c>
      <c r="L25" s="148">
        <v>0</v>
      </c>
      <c r="M25" s="149">
        <v>58</v>
      </c>
      <c r="N25" s="149">
        <v>62</v>
      </c>
      <c r="O25" s="143" t="s">
        <v>124</v>
      </c>
      <c r="P25" s="150" t="s">
        <v>125</v>
      </c>
      <c r="Q25" s="150" t="s">
        <v>125</v>
      </c>
      <c r="R25" s="146" t="s">
        <v>125</v>
      </c>
      <c r="S25" s="143" t="s">
        <v>126</v>
      </c>
      <c r="T25" s="146" t="s">
        <v>125</v>
      </c>
    </row>
    <row r="26" spans="2:20" s="32" customFormat="1" ht="16.5">
      <c r="B26" s="151" t="s">
        <v>145</v>
      </c>
      <c r="C26" s="152">
        <v>0</v>
      </c>
      <c r="D26" s="151" t="s">
        <v>324</v>
      </c>
      <c r="E26" s="153">
        <v>11</v>
      </c>
      <c r="F26" s="151" t="s">
        <v>122</v>
      </c>
      <c r="G26" s="154" t="s">
        <v>101</v>
      </c>
      <c r="H26" s="154" t="s">
        <v>146</v>
      </c>
      <c r="I26" s="151" t="s">
        <v>123</v>
      </c>
      <c r="J26" s="155">
        <v>1</v>
      </c>
      <c r="K26" s="156">
        <v>0</v>
      </c>
      <c r="L26" s="156">
        <v>0</v>
      </c>
      <c r="M26" s="157">
        <v>63</v>
      </c>
      <c r="N26" s="157">
        <v>63</v>
      </c>
      <c r="O26" s="151" t="s">
        <v>124</v>
      </c>
      <c r="P26" s="158" t="s">
        <v>125</v>
      </c>
      <c r="Q26" s="158" t="s">
        <v>125</v>
      </c>
      <c r="R26" s="154" t="s">
        <v>125</v>
      </c>
      <c r="S26" s="151" t="s">
        <v>126</v>
      </c>
      <c r="T26" s="154" t="s">
        <v>125</v>
      </c>
    </row>
    <row r="27" spans="2:20" s="32" customFormat="1" ht="16.5">
      <c r="B27" s="143" t="s">
        <v>147</v>
      </c>
      <c r="C27" s="144">
        <v>0</v>
      </c>
      <c r="D27" s="143" t="s">
        <v>324</v>
      </c>
      <c r="E27" s="145">
        <v>12</v>
      </c>
      <c r="F27" s="143" t="s">
        <v>122</v>
      </c>
      <c r="G27" s="146" t="s">
        <v>102</v>
      </c>
      <c r="H27" s="146" t="s">
        <v>148</v>
      </c>
      <c r="I27" s="143" t="s">
        <v>123</v>
      </c>
      <c r="J27" s="147">
        <v>6</v>
      </c>
      <c r="K27" s="148">
        <v>0</v>
      </c>
      <c r="L27" s="148">
        <v>0</v>
      </c>
      <c r="M27" s="149">
        <v>64</v>
      </c>
      <c r="N27" s="149">
        <v>69</v>
      </c>
      <c r="O27" s="143" t="s">
        <v>124</v>
      </c>
      <c r="P27" s="150" t="s">
        <v>125</v>
      </c>
      <c r="Q27" s="150" t="s">
        <v>125</v>
      </c>
      <c r="R27" s="146" t="s">
        <v>125</v>
      </c>
      <c r="S27" s="143" t="s">
        <v>126</v>
      </c>
      <c r="T27" s="146" t="s">
        <v>125</v>
      </c>
    </row>
    <row r="28" spans="2:20" s="32" customFormat="1" ht="16.5">
      <c r="B28" s="151" t="s">
        <v>149</v>
      </c>
      <c r="C28" s="152">
        <v>0</v>
      </c>
      <c r="D28" s="151" t="s">
        <v>324</v>
      </c>
      <c r="E28" s="153">
        <v>13</v>
      </c>
      <c r="F28" s="151" t="s">
        <v>122</v>
      </c>
      <c r="G28" s="154" t="s">
        <v>103</v>
      </c>
      <c r="H28" s="154" t="s">
        <v>150</v>
      </c>
      <c r="I28" s="151" t="s">
        <v>123</v>
      </c>
      <c r="J28" s="155">
        <v>31</v>
      </c>
      <c r="K28" s="156">
        <v>0</v>
      </c>
      <c r="L28" s="156">
        <v>0</v>
      </c>
      <c r="M28" s="157">
        <v>70</v>
      </c>
      <c r="N28" s="157">
        <v>100</v>
      </c>
      <c r="O28" s="151" t="s">
        <v>124</v>
      </c>
      <c r="P28" s="158" t="s">
        <v>125</v>
      </c>
      <c r="Q28" s="158" t="s">
        <v>125</v>
      </c>
      <c r="R28" s="154" t="s">
        <v>125</v>
      </c>
      <c r="S28" s="151" t="s">
        <v>126</v>
      </c>
      <c r="T28" s="154" t="s">
        <v>125</v>
      </c>
    </row>
    <row r="29" spans="2:20" s="32" customFormat="1" ht="16.5">
      <c r="B29" s="378" t="s">
        <v>151</v>
      </c>
      <c r="C29" s="379">
        <v>0</v>
      </c>
      <c r="D29" s="378" t="s">
        <v>324</v>
      </c>
      <c r="E29" s="380">
        <v>14</v>
      </c>
      <c r="F29" s="378" t="s">
        <v>152</v>
      </c>
      <c r="G29" s="381" t="s">
        <v>206</v>
      </c>
      <c r="H29" s="381" t="s">
        <v>207</v>
      </c>
      <c r="I29" s="378" t="s">
        <v>123</v>
      </c>
      <c r="J29" s="382">
        <v>1</v>
      </c>
      <c r="K29" s="383">
        <v>0</v>
      </c>
      <c r="L29" s="383">
        <v>0</v>
      </c>
      <c r="M29" s="384">
        <v>101</v>
      </c>
      <c r="N29" s="384">
        <v>101</v>
      </c>
      <c r="O29" s="378" t="s">
        <v>124</v>
      </c>
      <c r="P29" s="385" t="s">
        <v>125</v>
      </c>
      <c r="Q29" s="385" t="s">
        <v>125</v>
      </c>
      <c r="R29" s="381" t="s">
        <v>125</v>
      </c>
      <c r="S29" s="378" t="s">
        <v>126</v>
      </c>
      <c r="T29" s="381" t="s">
        <v>225</v>
      </c>
    </row>
    <row r="30" spans="2:20" s="32" customFormat="1" ht="16.5">
      <c r="B30" s="378" t="s">
        <v>155</v>
      </c>
      <c r="C30" s="379">
        <v>0</v>
      </c>
      <c r="D30" s="378" t="s">
        <v>324</v>
      </c>
      <c r="E30" s="380">
        <v>15</v>
      </c>
      <c r="F30" s="378" t="s">
        <v>152</v>
      </c>
      <c r="G30" s="381" t="s">
        <v>156</v>
      </c>
      <c r="H30" s="381" t="s">
        <v>157</v>
      </c>
      <c r="I30" s="378" t="s">
        <v>123</v>
      </c>
      <c r="J30" s="382">
        <v>30</v>
      </c>
      <c r="K30" s="383">
        <v>0</v>
      </c>
      <c r="L30" s="383">
        <v>0</v>
      </c>
      <c r="M30" s="384">
        <v>102</v>
      </c>
      <c r="N30" s="384">
        <v>131</v>
      </c>
      <c r="O30" s="378" t="s">
        <v>124</v>
      </c>
      <c r="P30" s="385" t="s">
        <v>125</v>
      </c>
      <c r="Q30" s="385" t="s">
        <v>125</v>
      </c>
      <c r="R30" s="381" t="s">
        <v>125</v>
      </c>
      <c r="S30" s="378" t="s">
        <v>126</v>
      </c>
      <c r="T30" s="381" t="s">
        <v>125</v>
      </c>
    </row>
    <row r="31" spans="2:20" s="32" customFormat="1" ht="16.5">
      <c r="B31" s="378" t="s">
        <v>158</v>
      </c>
      <c r="C31" s="379">
        <v>0</v>
      </c>
      <c r="D31" s="378" t="s">
        <v>324</v>
      </c>
      <c r="E31" s="380">
        <v>16</v>
      </c>
      <c r="F31" s="378" t="s">
        <v>152</v>
      </c>
      <c r="G31" s="381" t="s">
        <v>226</v>
      </c>
      <c r="H31" s="381" t="s">
        <v>227</v>
      </c>
      <c r="I31" s="378" t="s">
        <v>123</v>
      </c>
      <c r="J31" s="382">
        <v>14</v>
      </c>
      <c r="K31" s="383">
        <v>0</v>
      </c>
      <c r="L31" s="383">
        <v>0</v>
      </c>
      <c r="M31" s="384">
        <v>132</v>
      </c>
      <c r="N31" s="384">
        <v>145</v>
      </c>
      <c r="O31" s="378" t="s">
        <v>124</v>
      </c>
      <c r="P31" s="385" t="s">
        <v>125</v>
      </c>
      <c r="Q31" s="385" t="s">
        <v>125</v>
      </c>
      <c r="R31" s="381" t="s">
        <v>125</v>
      </c>
      <c r="S31" s="378" t="s">
        <v>126</v>
      </c>
      <c r="T31" s="381" t="s">
        <v>125</v>
      </c>
    </row>
    <row r="32" spans="2:20" s="32" customFormat="1" ht="16.5">
      <c r="B32" s="378" t="s">
        <v>161</v>
      </c>
      <c r="C32" s="379">
        <v>0</v>
      </c>
      <c r="D32" s="378" t="s">
        <v>324</v>
      </c>
      <c r="E32" s="380">
        <v>17</v>
      </c>
      <c r="F32" s="378" t="s">
        <v>152</v>
      </c>
      <c r="G32" s="381" t="s">
        <v>163</v>
      </c>
      <c r="H32" s="381" t="s">
        <v>164</v>
      </c>
      <c r="I32" s="378" t="s">
        <v>123</v>
      </c>
      <c r="J32" s="382">
        <v>20</v>
      </c>
      <c r="K32" s="383">
        <v>0</v>
      </c>
      <c r="L32" s="383">
        <v>0</v>
      </c>
      <c r="M32" s="384">
        <v>146</v>
      </c>
      <c r="N32" s="384">
        <v>165</v>
      </c>
      <c r="O32" s="378" t="s">
        <v>124</v>
      </c>
      <c r="P32" s="385" t="s">
        <v>125</v>
      </c>
      <c r="Q32" s="385" t="s">
        <v>125</v>
      </c>
      <c r="R32" s="381" t="s">
        <v>125</v>
      </c>
      <c r="S32" s="378" t="s">
        <v>126</v>
      </c>
      <c r="T32" s="381" t="s">
        <v>125</v>
      </c>
    </row>
    <row r="33" spans="2:20" s="32" customFormat="1" ht="16.5">
      <c r="B33" s="378" t="s">
        <v>162</v>
      </c>
      <c r="C33" s="379">
        <v>0</v>
      </c>
      <c r="D33" s="378" t="s">
        <v>324</v>
      </c>
      <c r="E33" s="380">
        <v>18</v>
      </c>
      <c r="F33" s="378" t="s">
        <v>152</v>
      </c>
      <c r="G33" s="381" t="s">
        <v>258</v>
      </c>
      <c r="H33" s="381" t="s">
        <v>274</v>
      </c>
      <c r="I33" s="378" t="s">
        <v>123</v>
      </c>
      <c r="J33" s="382">
        <v>100</v>
      </c>
      <c r="K33" s="383">
        <v>0</v>
      </c>
      <c r="L33" s="383">
        <v>0</v>
      </c>
      <c r="M33" s="384">
        <v>166</v>
      </c>
      <c r="N33" s="384">
        <v>265</v>
      </c>
      <c r="O33" s="378" t="s">
        <v>124</v>
      </c>
      <c r="P33" s="385" t="s">
        <v>125</v>
      </c>
      <c r="Q33" s="385" t="s">
        <v>125</v>
      </c>
      <c r="R33" s="381" t="s">
        <v>125</v>
      </c>
      <c r="S33" s="378" t="s">
        <v>126</v>
      </c>
      <c r="T33" s="381" t="s">
        <v>125</v>
      </c>
    </row>
    <row r="34" spans="2:20">
      <c r="B34" s="378" t="s">
        <v>165</v>
      </c>
      <c r="C34" s="379">
        <v>0</v>
      </c>
      <c r="D34" s="378" t="s">
        <v>324</v>
      </c>
      <c r="E34" s="380">
        <v>19</v>
      </c>
      <c r="F34" s="378" t="s">
        <v>152</v>
      </c>
      <c r="G34" s="381" t="s">
        <v>177</v>
      </c>
      <c r="H34" s="381" t="s">
        <v>178</v>
      </c>
      <c r="I34" s="378" t="s">
        <v>123</v>
      </c>
      <c r="J34" s="382">
        <v>12</v>
      </c>
      <c r="K34" s="383">
        <v>0</v>
      </c>
      <c r="L34" s="383">
        <v>0</v>
      </c>
      <c r="M34" s="384">
        <v>266</v>
      </c>
      <c r="N34" s="384">
        <v>277</v>
      </c>
      <c r="O34" s="378" t="s">
        <v>124</v>
      </c>
      <c r="P34" s="385" t="s">
        <v>125</v>
      </c>
      <c r="Q34" s="385" t="s">
        <v>125</v>
      </c>
      <c r="R34" s="381" t="s">
        <v>125</v>
      </c>
      <c r="S34" s="378" t="s">
        <v>126</v>
      </c>
      <c r="T34" s="381" t="s">
        <v>125</v>
      </c>
    </row>
    <row r="35" spans="2:20">
      <c r="B35" s="378" t="s">
        <v>170</v>
      </c>
      <c r="C35" s="379">
        <v>0</v>
      </c>
      <c r="D35" s="378" t="s">
        <v>324</v>
      </c>
      <c r="E35" s="380">
        <v>20</v>
      </c>
      <c r="F35" s="378" t="s">
        <v>152</v>
      </c>
      <c r="G35" s="381" t="s">
        <v>221</v>
      </c>
      <c r="H35" s="381" t="s">
        <v>222</v>
      </c>
      <c r="I35" s="378" t="s">
        <v>123</v>
      </c>
      <c r="J35" s="382">
        <v>1</v>
      </c>
      <c r="K35" s="383">
        <v>0</v>
      </c>
      <c r="L35" s="383">
        <v>0</v>
      </c>
      <c r="M35" s="384">
        <v>278</v>
      </c>
      <c r="N35" s="384">
        <v>278</v>
      </c>
      <c r="O35" s="378" t="s">
        <v>124</v>
      </c>
      <c r="P35" s="385" t="s">
        <v>125</v>
      </c>
      <c r="Q35" s="385" t="s">
        <v>125</v>
      </c>
      <c r="R35" s="381" t="s">
        <v>125</v>
      </c>
      <c r="S35" s="378" t="s">
        <v>126</v>
      </c>
      <c r="T35" s="381" t="s">
        <v>223</v>
      </c>
    </row>
  </sheetData>
  <mergeCells count="14">
    <mergeCell ref="B11:C11"/>
    <mergeCell ref="F11:G11"/>
    <mergeCell ref="H11:J11"/>
    <mergeCell ref="K11:L11"/>
    <mergeCell ref="B12:C12"/>
    <mergeCell ref="F12:G12"/>
    <mergeCell ref="H12:J12"/>
    <mergeCell ref="K12:L12"/>
    <mergeCell ref="B2:K4"/>
    <mergeCell ref="L3:L4"/>
    <mergeCell ref="B7:C7"/>
    <mergeCell ref="D7:L7"/>
    <mergeCell ref="B8:C8"/>
    <mergeCell ref="D8:L8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U36"/>
  <sheetViews>
    <sheetView topLeftCell="A13" zoomScaleNormal="100" workbookViewId="0">
      <selection activeCell="F40" sqref="F40"/>
    </sheetView>
  </sheetViews>
  <sheetFormatPr defaultColWidth="9" defaultRowHeight="13.5"/>
  <cols>
    <col min="1" max="1" width="3.75" style="31" customWidth="1"/>
    <col min="2" max="2" width="20.5" style="31" bestFit="1" customWidth="1"/>
    <col min="3" max="3" width="2.75" style="31" bestFit="1" customWidth="1"/>
    <col min="4" max="5" width="9.75" style="31" bestFit="1" customWidth="1"/>
    <col min="6" max="6" width="11.75" style="31" bestFit="1" customWidth="1"/>
    <col min="7" max="7" width="21.25" style="31" bestFit="1" customWidth="1"/>
    <col min="8" max="8" width="14.375" style="31" bestFit="1" customWidth="1"/>
    <col min="9" max="9" width="8.5" style="31" bestFit="1" customWidth="1"/>
    <col min="10" max="10" width="8.5" style="48" bestFit="1" customWidth="1"/>
    <col min="11" max="11" width="10.25" style="48" bestFit="1" customWidth="1"/>
    <col min="12" max="12" width="11.25" style="48" bestFit="1" customWidth="1"/>
    <col min="13" max="14" width="8.5" style="48" bestFit="1" customWidth="1"/>
    <col min="15" max="15" width="9.25" style="31" bestFit="1" customWidth="1"/>
    <col min="16" max="16" width="8.5" style="31" bestFit="1" customWidth="1"/>
    <col min="17" max="17" width="13" style="31" bestFit="1" customWidth="1"/>
    <col min="18" max="18" width="11.75" style="31" bestFit="1" customWidth="1"/>
    <col min="19" max="19" width="6.75" style="31" bestFit="1" customWidth="1"/>
    <col min="20" max="20" width="19.75" style="31" bestFit="1" customWidth="1"/>
    <col min="21" max="21" width="5.625" style="31" customWidth="1"/>
    <col min="22" max="16384" width="9" style="31"/>
  </cols>
  <sheetData>
    <row r="1" spans="2:21" ht="14.25" thickBot="1"/>
    <row r="2" spans="2:21">
      <c r="B2" s="313" t="str">
        <f>CONCATENATE("Interface정의서 :  (",T($D$11), ") ", T($D$7))</f>
        <v>Interface정의서 :  (WM00150) 적치실적</v>
      </c>
      <c r="C2" s="314"/>
      <c r="D2" s="314"/>
      <c r="E2" s="314"/>
      <c r="F2" s="314"/>
      <c r="G2" s="314"/>
      <c r="H2" s="314"/>
      <c r="I2" s="314"/>
      <c r="J2" s="314"/>
      <c r="K2" s="315"/>
      <c r="L2" s="49">
        <v>43478</v>
      </c>
    </row>
    <row r="3" spans="2:21">
      <c r="B3" s="316"/>
      <c r="C3" s="317"/>
      <c r="D3" s="317"/>
      <c r="E3" s="317"/>
      <c r="F3" s="317"/>
      <c r="G3" s="317"/>
      <c r="H3" s="317"/>
      <c r="I3" s="317"/>
      <c r="J3" s="317"/>
      <c r="K3" s="318"/>
      <c r="L3" s="322" t="s">
        <v>21</v>
      </c>
    </row>
    <row r="4" spans="2:21" ht="14.25" thickBot="1">
      <c r="B4" s="319"/>
      <c r="C4" s="320"/>
      <c r="D4" s="320"/>
      <c r="E4" s="320"/>
      <c r="F4" s="320"/>
      <c r="G4" s="320"/>
      <c r="H4" s="320"/>
      <c r="I4" s="320"/>
      <c r="J4" s="320"/>
      <c r="K4" s="321"/>
      <c r="L4" s="323"/>
    </row>
    <row r="6" spans="2:21" ht="17.25" thickBot="1">
      <c r="B6" s="32" t="s">
        <v>18</v>
      </c>
    </row>
    <row r="7" spans="2:21" ht="16.5">
      <c r="B7" s="324" t="s">
        <v>19</v>
      </c>
      <c r="C7" s="325"/>
      <c r="D7" s="326" t="str">
        <f>인터페이스정의!E6</f>
        <v>적치실적</v>
      </c>
      <c r="E7" s="327"/>
      <c r="F7" s="327"/>
      <c r="G7" s="327"/>
      <c r="H7" s="327"/>
      <c r="I7" s="327"/>
      <c r="J7" s="327"/>
      <c r="K7" s="327"/>
      <c r="L7" s="328"/>
    </row>
    <row r="8" spans="2:21" ht="17.25" thickBot="1">
      <c r="B8" s="329" t="s">
        <v>22</v>
      </c>
      <c r="C8" s="330"/>
      <c r="D8" s="331"/>
      <c r="E8" s="332"/>
      <c r="F8" s="332"/>
      <c r="G8" s="332"/>
      <c r="H8" s="332"/>
      <c r="I8" s="332"/>
      <c r="J8" s="332"/>
      <c r="K8" s="332"/>
      <c r="L8" s="333"/>
    </row>
    <row r="10" spans="2:21" ht="17.25" thickBot="1">
      <c r="B10" s="32" t="s">
        <v>20</v>
      </c>
    </row>
    <row r="11" spans="2:21" ht="16.5">
      <c r="B11" s="324" t="s">
        <v>91</v>
      </c>
      <c r="C11" s="325"/>
      <c r="D11" s="36" t="str">
        <f>인터페이스정의!D6</f>
        <v>WM00150</v>
      </c>
      <c r="E11" s="34" t="s">
        <v>29</v>
      </c>
      <c r="F11" s="334" t="s">
        <v>41</v>
      </c>
      <c r="G11" s="334"/>
      <c r="H11" s="335" t="s">
        <v>45</v>
      </c>
      <c r="I11" s="335"/>
      <c r="J11" s="335"/>
      <c r="K11" s="336" t="s">
        <v>23</v>
      </c>
      <c r="L11" s="337"/>
    </row>
    <row r="12" spans="2:21" ht="17.25" thickBot="1">
      <c r="B12" s="329" t="s">
        <v>30</v>
      </c>
      <c r="C12" s="330"/>
      <c r="D12" s="47">
        <f>COUNTA(B16:B5233)</f>
        <v>21</v>
      </c>
      <c r="E12" s="35" t="s">
        <v>31</v>
      </c>
      <c r="F12" s="338">
        <f>MAX(N16:N5319)</f>
        <v>305</v>
      </c>
      <c r="G12" s="339"/>
      <c r="H12" s="340" t="s">
        <v>33</v>
      </c>
      <c r="I12" s="341"/>
      <c r="J12" s="330"/>
      <c r="K12" s="342" t="s">
        <v>46</v>
      </c>
      <c r="L12" s="343"/>
    </row>
    <row r="13" spans="2:21" ht="16.5">
      <c r="M13" s="50"/>
      <c r="N13" s="50"/>
      <c r="O13" s="32"/>
      <c r="P13" s="32"/>
      <c r="Q13" s="32"/>
      <c r="R13" s="32"/>
      <c r="S13" s="32"/>
      <c r="T13" s="32"/>
      <c r="U13" s="32"/>
    </row>
    <row r="14" spans="2:21" ht="16.5">
      <c r="B14" s="32" t="s">
        <v>28</v>
      </c>
      <c r="M14" s="50"/>
      <c r="N14" s="50"/>
      <c r="O14" s="32"/>
      <c r="P14" s="32"/>
      <c r="Q14" s="32"/>
      <c r="R14" s="32"/>
      <c r="S14" s="32"/>
      <c r="T14" s="32"/>
      <c r="U14" s="32"/>
    </row>
    <row r="15" spans="2:21" s="32" customFormat="1" ht="16.5">
      <c r="B15" s="45" t="s">
        <v>104</v>
      </c>
      <c r="C15" s="46">
        <v>1</v>
      </c>
      <c r="D15" s="45" t="s">
        <v>105</v>
      </c>
      <c r="E15" s="45" t="s">
        <v>106</v>
      </c>
      <c r="F15" s="45" t="s">
        <v>107</v>
      </c>
      <c r="G15" s="45" t="s">
        <v>108</v>
      </c>
      <c r="H15" s="45" t="s">
        <v>109</v>
      </c>
      <c r="I15" s="45" t="s">
        <v>110</v>
      </c>
      <c r="J15" s="51" t="s">
        <v>111</v>
      </c>
      <c r="K15" s="51" t="s">
        <v>112</v>
      </c>
      <c r="L15" s="51" t="s">
        <v>113</v>
      </c>
      <c r="M15" s="51" t="s">
        <v>114</v>
      </c>
      <c r="N15" s="51" t="s">
        <v>115</v>
      </c>
      <c r="O15" s="45" t="s">
        <v>116</v>
      </c>
      <c r="P15" s="45" t="s">
        <v>117</v>
      </c>
      <c r="Q15" s="45" t="s">
        <v>118</v>
      </c>
      <c r="R15" s="45" t="s">
        <v>119</v>
      </c>
      <c r="S15" s="45" t="s">
        <v>120</v>
      </c>
      <c r="T15" s="45" t="s">
        <v>121</v>
      </c>
    </row>
    <row r="16" spans="2:21" s="32" customFormat="1" ht="16.5">
      <c r="B16" s="159" t="s">
        <v>298</v>
      </c>
      <c r="C16" s="160">
        <v>0</v>
      </c>
      <c r="D16" s="159" t="s">
        <v>325</v>
      </c>
      <c r="E16" s="161">
        <v>1</v>
      </c>
      <c r="F16" s="159" t="s">
        <v>122</v>
      </c>
      <c r="G16" s="162" t="s">
        <v>91</v>
      </c>
      <c r="H16" s="162" t="s">
        <v>27</v>
      </c>
      <c r="I16" s="159" t="s">
        <v>123</v>
      </c>
      <c r="J16" s="163">
        <v>8</v>
      </c>
      <c r="K16" s="164">
        <v>0</v>
      </c>
      <c r="L16" s="164">
        <v>0</v>
      </c>
      <c r="M16" s="165">
        <v>1</v>
      </c>
      <c r="N16" s="165">
        <v>8</v>
      </c>
      <c r="O16" s="159" t="s">
        <v>124</v>
      </c>
      <c r="P16" s="166" t="s">
        <v>125</v>
      </c>
      <c r="Q16" s="166" t="s">
        <v>125</v>
      </c>
      <c r="R16" s="162" t="s">
        <v>125</v>
      </c>
      <c r="S16" s="159" t="s">
        <v>126</v>
      </c>
      <c r="T16" s="162" t="s">
        <v>125</v>
      </c>
    </row>
    <row r="17" spans="2:20" s="32" customFormat="1" ht="16.5">
      <c r="B17" s="167" t="s">
        <v>127</v>
      </c>
      <c r="C17" s="168">
        <v>0</v>
      </c>
      <c r="D17" s="167" t="s">
        <v>325</v>
      </c>
      <c r="E17" s="169">
        <v>2</v>
      </c>
      <c r="F17" s="167" t="s">
        <v>122</v>
      </c>
      <c r="G17" s="170" t="s">
        <v>92</v>
      </c>
      <c r="H17" s="170" t="s">
        <v>128</v>
      </c>
      <c r="I17" s="167" t="s">
        <v>123</v>
      </c>
      <c r="J17" s="171">
        <v>1</v>
      </c>
      <c r="K17" s="172">
        <v>0</v>
      </c>
      <c r="L17" s="172">
        <v>0</v>
      </c>
      <c r="M17" s="173">
        <v>9</v>
      </c>
      <c r="N17" s="173">
        <v>9</v>
      </c>
      <c r="O17" s="167" t="s">
        <v>124</v>
      </c>
      <c r="P17" s="174" t="s">
        <v>125</v>
      </c>
      <c r="Q17" s="174" t="s">
        <v>125</v>
      </c>
      <c r="R17" s="170" t="s">
        <v>125</v>
      </c>
      <c r="S17" s="167" t="s">
        <v>126</v>
      </c>
      <c r="T17" s="170" t="s">
        <v>125</v>
      </c>
    </row>
    <row r="18" spans="2:20" s="32" customFormat="1" ht="16.5">
      <c r="B18" s="175" t="s">
        <v>129</v>
      </c>
      <c r="C18" s="176">
        <v>0</v>
      </c>
      <c r="D18" s="175" t="s">
        <v>325</v>
      </c>
      <c r="E18" s="177">
        <v>3</v>
      </c>
      <c r="F18" s="175" t="s">
        <v>122</v>
      </c>
      <c r="G18" s="178" t="s">
        <v>93</v>
      </c>
      <c r="H18" s="178" t="s">
        <v>130</v>
      </c>
      <c r="I18" s="175" t="s">
        <v>123</v>
      </c>
      <c r="J18" s="179">
        <v>3</v>
      </c>
      <c r="K18" s="180">
        <v>0</v>
      </c>
      <c r="L18" s="180">
        <v>0</v>
      </c>
      <c r="M18" s="181">
        <v>10</v>
      </c>
      <c r="N18" s="181">
        <v>12</v>
      </c>
      <c r="O18" s="175" t="s">
        <v>124</v>
      </c>
      <c r="P18" s="182" t="s">
        <v>125</v>
      </c>
      <c r="Q18" s="182" t="s">
        <v>125</v>
      </c>
      <c r="R18" s="178" t="s">
        <v>125</v>
      </c>
      <c r="S18" s="175" t="s">
        <v>126</v>
      </c>
      <c r="T18" s="178" t="s">
        <v>125</v>
      </c>
    </row>
    <row r="19" spans="2:20" s="32" customFormat="1" ht="16.5">
      <c r="B19" s="167" t="s">
        <v>131</v>
      </c>
      <c r="C19" s="168">
        <v>0</v>
      </c>
      <c r="D19" s="167" t="s">
        <v>325</v>
      </c>
      <c r="E19" s="169">
        <v>4</v>
      </c>
      <c r="F19" s="167" t="s">
        <v>122</v>
      </c>
      <c r="G19" s="170" t="s">
        <v>94</v>
      </c>
      <c r="H19" s="170" t="s">
        <v>132</v>
      </c>
      <c r="I19" s="167" t="s">
        <v>123</v>
      </c>
      <c r="J19" s="171">
        <v>1</v>
      </c>
      <c r="K19" s="172">
        <v>0</v>
      </c>
      <c r="L19" s="172">
        <v>0</v>
      </c>
      <c r="M19" s="173">
        <v>13</v>
      </c>
      <c r="N19" s="173">
        <v>13</v>
      </c>
      <c r="O19" s="167" t="s">
        <v>124</v>
      </c>
      <c r="P19" s="174" t="s">
        <v>125</v>
      </c>
      <c r="Q19" s="174" t="s">
        <v>125</v>
      </c>
      <c r="R19" s="170" t="s">
        <v>125</v>
      </c>
      <c r="S19" s="167" t="s">
        <v>126</v>
      </c>
      <c r="T19" s="170" t="s">
        <v>125</v>
      </c>
    </row>
    <row r="20" spans="2:20" s="32" customFormat="1" ht="16.5">
      <c r="B20" s="175" t="s">
        <v>133</v>
      </c>
      <c r="C20" s="176">
        <v>0</v>
      </c>
      <c r="D20" s="175" t="s">
        <v>325</v>
      </c>
      <c r="E20" s="177">
        <v>5</v>
      </c>
      <c r="F20" s="175" t="s">
        <v>122</v>
      </c>
      <c r="G20" s="178" t="s">
        <v>95</v>
      </c>
      <c r="H20" s="178" t="s">
        <v>134</v>
      </c>
      <c r="I20" s="175" t="s">
        <v>123</v>
      </c>
      <c r="J20" s="179">
        <v>3</v>
      </c>
      <c r="K20" s="180">
        <v>0</v>
      </c>
      <c r="L20" s="180">
        <v>0</v>
      </c>
      <c r="M20" s="181">
        <v>14</v>
      </c>
      <c r="N20" s="181">
        <v>16</v>
      </c>
      <c r="O20" s="175" t="s">
        <v>124</v>
      </c>
      <c r="P20" s="182" t="s">
        <v>125</v>
      </c>
      <c r="Q20" s="182" t="s">
        <v>125</v>
      </c>
      <c r="R20" s="178" t="s">
        <v>125</v>
      </c>
      <c r="S20" s="175" t="s">
        <v>126</v>
      </c>
      <c r="T20" s="178" t="s">
        <v>125</v>
      </c>
    </row>
    <row r="21" spans="2:20" s="32" customFormat="1" ht="16.5">
      <c r="B21" s="167" t="s">
        <v>135</v>
      </c>
      <c r="C21" s="168">
        <v>0</v>
      </c>
      <c r="D21" s="167" t="s">
        <v>325</v>
      </c>
      <c r="E21" s="169">
        <v>6</v>
      </c>
      <c r="F21" s="167" t="s">
        <v>122</v>
      </c>
      <c r="G21" s="170" t="s">
        <v>96</v>
      </c>
      <c r="H21" s="170" t="s">
        <v>136</v>
      </c>
      <c r="I21" s="167" t="s">
        <v>123</v>
      </c>
      <c r="J21" s="171">
        <v>14</v>
      </c>
      <c r="K21" s="172">
        <v>0</v>
      </c>
      <c r="L21" s="172">
        <v>0</v>
      </c>
      <c r="M21" s="173">
        <v>17</v>
      </c>
      <c r="N21" s="173">
        <v>30</v>
      </c>
      <c r="O21" s="167" t="s">
        <v>124</v>
      </c>
      <c r="P21" s="174" t="s">
        <v>125</v>
      </c>
      <c r="Q21" s="174" t="s">
        <v>125</v>
      </c>
      <c r="R21" s="170" t="s">
        <v>125</v>
      </c>
      <c r="S21" s="167" t="s">
        <v>126</v>
      </c>
      <c r="T21" s="170" t="s">
        <v>125</v>
      </c>
    </row>
    <row r="22" spans="2:20" s="32" customFormat="1" ht="16.5">
      <c r="B22" s="175" t="s">
        <v>137</v>
      </c>
      <c r="C22" s="176">
        <v>0</v>
      </c>
      <c r="D22" s="175" t="s">
        <v>325</v>
      </c>
      <c r="E22" s="177">
        <v>7</v>
      </c>
      <c r="F22" s="175" t="s">
        <v>122</v>
      </c>
      <c r="G22" s="178" t="s">
        <v>97</v>
      </c>
      <c r="H22" s="178" t="s">
        <v>138</v>
      </c>
      <c r="I22" s="175" t="s">
        <v>123</v>
      </c>
      <c r="J22" s="179">
        <v>14</v>
      </c>
      <c r="K22" s="180">
        <v>0</v>
      </c>
      <c r="L22" s="180">
        <v>0</v>
      </c>
      <c r="M22" s="181">
        <v>31</v>
      </c>
      <c r="N22" s="181">
        <v>44</v>
      </c>
      <c r="O22" s="175" t="s">
        <v>124</v>
      </c>
      <c r="P22" s="182" t="s">
        <v>125</v>
      </c>
      <c r="Q22" s="182" t="s">
        <v>125</v>
      </c>
      <c r="R22" s="178" t="s">
        <v>125</v>
      </c>
      <c r="S22" s="175" t="s">
        <v>126</v>
      </c>
      <c r="T22" s="178" t="s">
        <v>125</v>
      </c>
    </row>
    <row r="23" spans="2:20" s="32" customFormat="1" ht="16.5">
      <c r="B23" s="167" t="s">
        <v>139</v>
      </c>
      <c r="C23" s="168">
        <v>0</v>
      </c>
      <c r="D23" s="167" t="s">
        <v>325</v>
      </c>
      <c r="E23" s="169">
        <v>8</v>
      </c>
      <c r="F23" s="167" t="s">
        <v>122</v>
      </c>
      <c r="G23" s="170" t="s">
        <v>98</v>
      </c>
      <c r="H23" s="170" t="s">
        <v>140</v>
      </c>
      <c r="I23" s="167" t="s">
        <v>123</v>
      </c>
      <c r="J23" s="171">
        <v>12</v>
      </c>
      <c r="K23" s="172">
        <v>0</v>
      </c>
      <c r="L23" s="172">
        <v>0</v>
      </c>
      <c r="M23" s="173">
        <v>45</v>
      </c>
      <c r="N23" s="173">
        <v>56</v>
      </c>
      <c r="O23" s="167" t="s">
        <v>124</v>
      </c>
      <c r="P23" s="174" t="s">
        <v>125</v>
      </c>
      <c r="Q23" s="174" t="s">
        <v>125</v>
      </c>
      <c r="R23" s="170" t="s">
        <v>125</v>
      </c>
      <c r="S23" s="167" t="s">
        <v>126</v>
      </c>
      <c r="T23" s="170" t="s">
        <v>125</v>
      </c>
    </row>
    <row r="24" spans="2:20" s="32" customFormat="1" ht="16.5">
      <c r="B24" s="175" t="s">
        <v>141</v>
      </c>
      <c r="C24" s="176">
        <v>0</v>
      </c>
      <c r="D24" s="175" t="s">
        <v>325</v>
      </c>
      <c r="E24" s="177">
        <v>9</v>
      </c>
      <c r="F24" s="175" t="s">
        <v>122</v>
      </c>
      <c r="G24" s="178" t="s">
        <v>99</v>
      </c>
      <c r="H24" s="178" t="s">
        <v>142</v>
      </c>
      <c r="I24" s="175" t="s">
        <v>123</v>
      </c>
      <c r="J24" s="179">
        <v>1</v>
      </c>
      <c r="K24" s="180">
        <v>0</v>
      </c>
      <c r="L24" s="180">
        <v>0</v>
      </c>
      <c r="M24" s="181">
        <v>57</v>
      </c>
      <c r="N24" s="181">
        <v>57</v>
      </c>
      <c r="O24" s="175" t="s">
        <v>124</v>
      </c>
      <c r="P24" s="182" t="s">
        <v>125</v>
      </c>
      <c r="Q24" s="182" t="s">
        <v>125</v>
      </c>
      <c r="R24" s="178" t="s">
        <v>125</v>
      </c>
      <c r="S24" s="175" t="s">
        <v>126</v>
      </c>
      <c r="T24" s="178" t="s">
        <v>125</v>
      </c>
    </row>
    <row r="25" spans="2:20" s="32" customFormat="1" ht="16.5">
      <c r="B25" s="167" t="s">
        <v>143</v>
      </c>
      <c r="C25" s="168">
        <v>0</v>
      </c>
      <c r="D25" s="167" t="s">
        <v>325</v>
      </c>
      <c r="E25" s="169">
        <v>10</v>
      </c>
      <c r="F25" s="167" t="s">
        <v>122</v>
      </c>
      <c r="G25" s="170" t="s">
        <v>100</v>
      </c>
      <c r="H25" s="170" t="s">
        <v>144</v>
      </c>
      <c r="I25" s="167" t="s">
        <v>123</v>
      </c>
      <c r="J25" s="171">
        <v>5</v>
      </c>
      <c r="K25" s="172">
        <v>0</v>
      </c>
      <c r="L25" s="172">
        <v>0</v>
      </c>
      <c r="M25" s="173">
        <v>58</v>
      </c>
      <c r="N25" s="173">
        <v>62</v>
      </c>
      <c r="O25" s="167" t="s">
        <v>124</v>
      </c>
      <c r="P25" s="174" t="s">
        <v>125</v>
      </c>
      <c r="Q25" s="174" t="s">
        <v>125</v>
      </c>
      <c r="R25" s="170" t="s">
        <v>125</v>
      </c>
      <c r="S25" s="167" t="s">
        <v>126</v>
      </c>
      <c r="T25" s="170" t="s">
        <v>125</v>
      </c>
    </row>
    <row r="26" spans="2:20" s="32" customFormat="1" ht="16.5">
      <c r="B26" s="175" t="s">
        <v>145</v>
      </c>
      <c r="C26" s="176">
        <v>0</v>
      </c>
      <c r="D26" s="175" t="s">
        <v>325</v>
      </c>
      <c r="E26" s="177">
        <v>11</v>
      </c>
      <c r="F26" s="175" t="s">
        <v>122</v>
      </c>
      <c r="G26" s="178" t="s">
        <v>101</v>
      </c>
      <c r="H26" s="178" t="s">
        <v>146</v>
      </c>
      <c r="I26" s="175" t="s">
        <v>123</v>
      </c>
      <c r="J26" s="179">
        <v>1</v>
      </c>
      <c r="K26" s="180">
        <v>0</v>
      </c>
      <c r="L26" s="180">
        <v>0</v>
      </c>
      <c r="M26" s="181">
        <v>63</v>
      </c>
      <c r="N26" s="181">
        <v>63</v>
      </c>
      <c r="O26" s="175" t="s">
        <v>124</v>
      </c>
      <c r="P26" s="182" t="s">
        <v>125</v>
      </c>
      <c r="Q26" s="182" t="s">
        <v>125</v>
      </c>
      <c r="R26" s="178" t="s">
        <v>125</v>
      </c>
      <c r="S26" s="175" t="s">
        <v>126</v>
      </c>
      <c r="T26" s="178" t="s">
        <v>125</v>
      </c>
    </row>
    <row r="27" spans="2:20" s="32" customFormat="1" ht="16.5">
      <c r="B27" s="167" t="s">
        <v>147</v>
      </c>
      <c r="C27" s="168">
        <v>0</v>
      </c>
      <c r="D27" s="167" t="s">
        <v>325</v>
      </c>
      <c r="E27" s="169">
        <v>12</v>
      </c>
      <c r="F27" s="167" t="s">
        <v>122</v>
      </c>
      <c r="G27" s="170" t="s">
        <v>102</v>
      </c>
      <c r="H27" s="170" t="s">
        <v>148</v>
      </c>
      <c r="I27" s="167" t="s">
        <v>123</v>
      </c>
      <c r="J27" s="171">
        <v>6</v>
      </c>
      <c r="K27" s="172">
        <v>0</v>
      </c>
      <c r="L27" s="172">
        <v>0</v>
      </c>
      <c r="M27" s="173">
        <v>64</v>
      </c>
      <c r="N27" s="173">
        <v>69</v>
      </c>
      <c r="O27" s="167" t="s">
        <v>124</v>
      </c>
      <c r="P27" s="174" t="s">
        <v>125</v>
      </c>
      <c r="Q27" s="174" t="s">
        <v>125</v>
      </c>
      <c r="R27" s="170" t="s">
        <v>125</v>
      </c>
      <c r="S27" s="167" t="s">
        <v>126</v>
      </c>
      <c r="T27" s="170" t="s">
        <v>125</v>
      </c>
    </row>
    <row r="28" spans="2:20" s="32" customFormat="1" ht="16.5">
      <c r="B28" s="175" t="s">
        <v>149</v>
      </c>
      <c r="C28" s="176">
        <v>0</v>
      </c>
      <c r="D28" s="175" t="s">
        <v>325</v>
      </c>
      <c r="E28" s="177">
        <v>13</v>
      </c>
      <c r="F28" s="175" t="s">
        <v>122</v>
      </c>
      <c r="G28" s="178" t="s">
        <v>103</v>
      </c>
      <c r="H28" s="178" t="s">
        <v>150</v>
      </c>
      <c r="I28" s="175" t="s">
        <v>123</v>
      </c>
      <c r="J28" s="179">
        <v>31</v>
      </c>
      <c r="K28" s="180">
        <v>0</v>
      </c>
      <c r="L28" s="180">
        <v>0</v>
      </c>
      <c r="M28" s="181">
        <v>70</v>
      </c>
      <c r="N28" s="181">
        <v>100</v>
      </c>
      <c r="O28" s="175" t="s">
        <v>124</v>
      </c>
      <c r="P28" s="182" t="s">
        <v>125</v>
      </c>
      <c r="Q28" s="182" t="s">
        <v>125</v>
      </c>
      <c r="R28" s="178" t="s">
        <v>125</v>
      </c>
      <c r="S28" s="175" t="s">
        <v>126</v>
      </c>
      <c r="T28" s="178" t="s">
        <v>125</v>
      </c>
    </row>
    <row r="29" spans="2:20" s="32" customFormat="1" ht="16.5">
      <c r="B29" s="378" t="s">
        <v>151</v>
      </c>
      <c r="C29" s="379">
        <v>0</v>
      </c>
      <c r="D29" s="378" t="s">
        <v>325</v>
      </c>
      <c r="E29" s="380">
        <v>14</v>
      </c>
      <c r="F29" s="378" t="s">
        <v>152</v>
      </c>
      <c r="G29" s="381" t="s">
        <v>206</v>
      </c>
      <c r="H29" s="381" t="s">
        <v>207</v>
      </c>
      <c r="I29" s="378" t="s">
        <v>123</v>
      </c>
      <c r="J29" s="382">
        <v>1</v>
      </c>
      <c r="K29" s="383">
        <v>0</v>
      </c>
      <c r="L29" s="383">
        <v>0</v>
      </c>
      <c r="M29" s="384">
        <v>101</v>
      </c>
      <c r="N29" s="384">
        <v>101</v>
      </c>
      <c r="O29" s="378" t="s">
        <v>124</v>
      </c>
      <c r="P29" s="385" t="s">
        <v>125</v>
      </c>
      <c r="Q29" s="385" t="s">
        <v>125</v>
      </c>
      <c r="R29" s="381" t="s">
        <v>125</v>
      </c>
      <c r="S29" s="378" t="s">
        <v>126</v>
      </c>
      <c r="T29" s="381" t="s">
        <v>208</v>
      </c>
    </row>
    <row r="30" spans="2:20" s="32" customFormat="1" ht="16.5">
      <c r="B30" s="378" t="s">
        <v>155</v>
      </c>
      <c r="C30" s="379">
        <v>0</v>
      </c>
      <c r="D30" s="378" t="s">
        <v>325</v>
      </c>
      <c r="E30" s="380">
        <v>15</v>
      </c>
      <c r="F30" s="378" t="s">
        <v>152</v>
      </c>
      <c r="G30" s="381" t="s">
        <v>156</v>
      </c>
      <c r="H30" s="381" t="s">
        <v>157</v>
      </c>
      <c r="I30" s="378" t="s">
        <v>123</v>
      </c>
      <c r="J30" s="382">
        <v>30</v>
      </c>
      <c r="K30" s="383">
        <v>0</v>
      </c>
      <c r="L30" s="383">
        <v>0</v>
      </c>
      <c r="M30" s="384">
        <v>102</v>
      </c>
      <c r="N30" s="384">
        <v>131</v>
      </c>
      <c r="O30" s="378" t="s">
        <v>124</v>
      </c>
      <c r="P30" s="385" t="s">
        <v>125</v>
      </c>
      <c r="Q30" s="385" t="s">
        <v>125</v>
      </c>
      <c r="R30" s="381" t="s">
        <v>125</v>
      </c>
      <c r="S30" s="378" t="s">
        <v>126</v>
      </c>
      <c r="T30" s="381" t="s">
        <v>125</v>
      </c>
    </row>
    <row r="31" spans="2:20" s="32" customFormat="1" ht="16.5">
      <c r="B31" s="378" t="s">
        <v>158</v>
      </c>
      <c r="C31" s="379">
        <v>0</v>
      </c>
      <c r="D31" s="378" t="s">
        <v>325</v>
      </c>
      <c r="E31" s="380">
        <v>16</v>
      </c>
      <c r="F31" s="378" t="s">
        <v>152</v>
      </c>
      <c r="G31" s="381" t="s">
        <v>211</v>
      </c>
      <c r="H31" s="381" t="s">
        <v>212</v>
      </c>
      <c r="I31" s="378" t="s">
        <v>123</v>
      </c>
      <c r="J31" s="382">
        <v>30</v>
      </c>
      <c r="K31" s="383">
        <v>0</v>
      </c>
      <c r="L31" s="383">
        <v>0</v>
      </c>
      <c r="M31" s="384">
        <v>132</v>
      </c>
      <c r="N31" s="384">
        <v>161</v>
      </c>
      <c r="O31" s="378" t="s">
        <v>124</v>
      </c>
      <c r="P31" s="385" t="s">
        <v>125</v>
      </c>
      <c r="Q31" s="385" t="s">
        <v>125</v>
      </c>
      <c r="R31" s="381" t="s">
        <v>125</v>
      </c>
      <c r="S31" s="378" t="s">
        <v>126</v>
      </c>
      <c r="T31" s="381" t="s">
        <v>213</v>
      </c>
    </row>
    <row r="32" spans="2:20" s="32" customFormat="1" ht="16.5">
      <c r="B32" s="378" t="s">
        <v>161</v>
      </c>
      <c r="C32" s="379">
        <v>0</v>
      </c>
      <c r="D32" s="378" t="s">
        <v>325</v>
      </c>
      <c r="E32" s="380">
        <v>17</v>
      </c>
      <c r="F32" s="378" t="s">
        <v>152</v>
      </c>
      <c r="G32" s="381" t="s">
        <v>209</v>
      </c>
      <c r="H32" s="381" t="s">
        <v>210</v>
      </c>
      <c r="I32" s="378" t="s">
        <v>123</v>
      </c>
      <c r="J32" s="382">
        <v>14</v>
      </c>
      <c r="K32" s="383">
        <v>0</v>
      </c>
      <c r="L32" s="383">
        <v>0</v>
      </c>
      <c r="M32" s="384">
        <v>162</v>
      </c>
      <c r="N32" s="384">
        <v>175</v>
      </c>
      <c r="O32" s="378" t="s">
        <v>124</v>
      </c>
      <c r="P32" s="385" t="s">
        <v>125</v>
      </c>
      <c r="Q32" s="385" t="s">
        <v>125</v>
      </c>
      <c r="R32" s="381" t="s">
        <v>125</v>
      </c>
      <c r="S32" s="378" t="s">
        <v>126</v>
      </c>
      <c r="T32" s="381" t="s">
        <v>125</v>
      </c>
    </row>
    <row r="33" spans="2:20" s="32" customFormat="1" ht="16.5">
      <c r="B33" s="378" t="s">
        <v>162</v>
      </c>
      <c r="C33" s="379">
        <v>0</v>
      </c>
      <c r="D33" s="378" t="s">
        <v>325</v>
      </c>
      <c r="E33" s="380">
        <v>18</v>
      </c>
      <c r="F33" s="378" t="s">
        <v>152</v>
      </c>
      <c r="G33" s="381" t="s">
        <v>163</v>
      </c>
      <c r="H33" s="381" t="s">
        <v>164</v>
      </c>
      <c r="I33" s="378" t="s">
        <v>123</v>
      </c>
      <c r="J33" s="382">
        <v>20</v>
      </c>
      <c r="K33" s="383">
        <v>0</v>
      </c>
      <c r="L33" s="383">
        <v>0</v>
      </c>
      <c r="M33" s="384">
        <v>176</v>
      </c>
      <c r="N33" s="384">
        <v>195</v>
      </c>
      <c r="O33" s="378" t="s">
        <v>124</v>
      </c>
      <c r="P33" s="385" t="s">
        <v>125</v>
      </c>
      <c r="Q33" s="385" t="s">
        <v>125</v>
      </c>
      <c r="R33" s="381" t="s">
        <v>125</v>
      </c>
      <c r="S33" s="378" t="s">
        <v>126</v>
      </c>
      <c r="T33" s="381" t="s">
        <v>125</v>
      </c>
    </row>
    <row r="34" spans="2:20" s="32" customFormat="1" ht="16.5">
      <c r="B34" s="378" t="s">
        <v>165</v>
      </c>
      <c r="C34" s="379">
        <v>0</v>
      </c>
      <c r="D34" s="378" t="s">
        <v>325</v>
      </c>
      <c r="E34" s="380">
        <v>19</v>
      </c>
      <c r="F34" s="378" t="s">
        <v>152</v>
      </c>
      <c r="G34" s="381" t="s">
        <v>258</v>
      </c>
      <c r="H34" s="381" t="s">
        <v>274</v>
      </c>
      <c r="I34" s="378" t="s">
        <v>123</v>
      </c>
      <c r="J34" s="382">
        <v>100</v>
      </c>
      <c r="K34" s="383">
        <v>0</v>
      </c>
      <c r="L34" s="383">
        <v>0</v>
      </c>
      <c r="M34" s="384">
        <v>196</v>
      </c>
      <c r="N34" s="384">
        <v>295</v>
      </c>
      <c r="O34" s="378" t="s">
        <v>124</v>
      </c>
      <c r="P34" s="385" t="s">
        <v>125</v>
      </c>
      <c r="Q34" s="385" t="s">
        <v>125</v>
      </c>
      <c r="R34" s="381" t="s">
        <v>125</v>
      </c>
      <c r="S34" s="378" t="s">
        <v>126</v>
      </c>
      <c r="T34" s="381" t="s">
        <v>125</v>
      </c>
    </row>
    <row r="35" spans="2:20" s="32" customFormat="1" ht="16.5">
      <c r="B35" s="378" t="s">
        <v>170</v>
      </c>
      <c r="C35" s="379">
        <v>0</v>
      </c>
      <c r="D35" s="378" t="s">
        <v>325</v>
      </c>
      <c r="E35" s="380">
        <v>20</v>
      </c>
      <c r="F35" s="378" t="s">
        <v>152</v>
      </c>
      <c r="G35" s="381" t="s">
        <v>166</v>
      </c>
      <c r="H35" s="381" t="s">
        <v>167</v>
      </c>
      <c r="I35" s="378" t="s">
        <v>168</v>
      </c>
      <c r="J35" s="382">
        <v>9</v>
      </c>
      <c r="K35" s="383">
        <v>5</v>
      </c>
      <c r="L35" s="383">
        <v>3</v>
      </c>
      <c r="M35" s="384">
        <v>296</v>
      </c>
      <c r="N35" s="384">
        <v>304</v>
      </c>
      <c r="O35" s="378" t="s">
        <v>124</v>
      </c>
      <c r="P35" s="385" t="s">
        <v>125</v>
      </c>
      <c r="Q35" s="385" t="s">
        <v>125</v>
      </c>
      <c r="R35" s="381" t="s">
        <v>125</v>
      </c>
      <c r="S35" s="378" t="s">
        <v>126</v>
      </c>
      <c r="T35" s="381" t="s">
        <v>169</v>
      </c>
    </row>
    <row r="36" spans="2:20">
      <c r="B36" s="378" t="s">
        <v>173</v>
      </c>
      <c r="C36" s="379">
        <v>0</v>
      </c>
      <c r="D36" s="378" t="s">
        <v>325</v>
      </c>
      <c r="E36" s="380">
        <v>21</v>
      </c>
      <c r="F36" s="378" t="s">
        <v>152</v>
      </c>
      <c r="G36" s="381" t="s">
        <v>221</v>
      </c>
      <c r="H36" s="381" t="s">
        <v>222</v>
      </c>
      <c r="I36" s="378" t="s">
        <v>123</v>
      </c>
      <c r="J36" s="382">
        <v>1</v>
      </c>
      <c r="K36" s="383">
        <v>0</v>
      </c>
      <c r="L36" s="383">
        <v>0</v>
      </c>
      <c r="M36" s="384">
        <v>305</v>
      </c>
      <c r="N36" s="384">
        <v>305</v>
      </c>
      <c r="O36" s="378" t="s">
        <v>124</v>
      </c>
      <c r="P36" s="385" t="s">
        <v>125</v>
      </c>
      <c r="Q36" s="385" t="s">
        <v>125</v>
      </c>
      <c r="R36" s="381" t="s">
        <v>125</v>
      </c>
      <c r="S36" s="378" t="s">
        <v>126</v>
      </c>
      <c r="T36" s="381" t="s">
        <v>223</v>
      </c>
    </row>
  </sheetData>
  <mergeCells count="14">
    <mergeCell ref="B11:C11"/>
    <mergeCell ref="F11:G11"/>
    <mergeCell ref="H11:J11"/>
    <mergeCell ref="K11:L11"/>
    <mergeCell ref="B12:C12"/>
    <mergeCell ref="F12:G12"/>
    <mergeCell ref="H12:J12"/>
    <mergeCell ref="K12:L12"/>
    <mergeCell ref="B2:K4"/>
    <mergeCell ref="L3:L4"/>
    <mergeCell ref="B7:C7"/>
    <mergeCell ref="D7:L7"/>
    <mergeCell ref="B8:C8"/>
    <mergeCell ref="D8:L8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U50"/>
  <sheetViews>
    <sheetView topLeftCell="A19" zoomScaleNormal="100" workbookViewId="0">
      <selection activeCell="H38" sqref="H38"/>
    </sheetView>
  </sheetViews>
  <sheetFormatPr defaultColWidth="9" defaultRowHeight="13.5"/>
  <cols>
    <col min="1" max="1" width="3.75" style="31" customWidth="1"/>
    <col min="2" max="2" width="20.5" style="31" bestFit="1" customWidth="1"/>
    <col min="3" max="3" width="2.75" style="31" bestFit="1" customWidth="1"/>
    <col min="4" max="5" width="9.75" style="31" bestFit="1" customWidth="1"/>
    <col min="6" max="6" width="11.75" style="31" bestFit="1" customWidth="1"/>
    <col min="7" max="7" width="21.25" style="31" bestFit="1" customWidth="1"/>
    <col min="8" max="8" width="19.125" style="31" bestFit="1" customWidth="1"/>
    <col min="9" max="9" width="8.5" style="31" bestFit="1" customWidth="1"/>
    <col min="10" max="10" width="8.5" style="48" bestFit="1" customWidth="1"/>
    <col min="11" max="11" width="10.25" style="48" bestFit="1" customWidth="1"/>
    <col min="12" max="12" width="11.25" style="48" bestFit="1" customWidth="1"/>
    <col min="13" max="14" width="8.5" style="48" bestFit="1" customWidth="1"/>
    <col min="15" max="15" width="9.25" style="31" bestFit="1" customWidth="1"/>
    <col min="16" max="16" width="8.5" style="31" bestFit="1" customWidth="1"/>
    <col min="17" max="17" width="13" style="31" bestFit="1" customWidth="1"/>
    <col min="18" max="18" width="11.75" style="31" bestFit="1" customWidth="1"/>
    <col min="19" max="19" width="6.75" style="31" bestFit="1" customWidth="1"/>
    <col min="20" max="20" width="39.25" style="31" bestFit="1" customWidth="1"/>
    <col min="21" max="21" width="5.625" style="31" customWidth="1"/>
    <col min="22" max="16384" width="9" style="31"/>
  </cols>
  <sheetData>
    <row r="1" spans="2:21" ht="14.25" thickBot="1"/>
    <row r="2" spans="2:21">
      <c r="B2" s="313" t="str">
        <f>CONCATENATE("Interface정의서 :  (",T($D$11), ") ", T($D$7))</f>
        <v>Interface정의서 :  (WM00160) 출고실적</v>
      </c>
      <c r="C2" s="314"/>
      <c r="D2" s="314"/>
      <c r="E2" s="314"/>
      <c r="F2" s="314"/>
      <c r="G2" s="314"/>
      <c r="H2" s="314"/>
      <c r="I2" s="314"/>
      <c r="J2" s="314"/>
      <c r="K2" s="315"/>
      <c r="L2" s="49">
        <v>43478</v>
      </c>
    </row>
    <row r="3" spans="2:21">
      <c r="B3" s="316"/>
      <c r="C3" s="317"/>
      <c r="D3" s="317"/>
      <c r="E3" s="317"/>
      <c r="F3" s="317"/>
      <c r="G3" s="317"/>
      <c r="H3" s="317"/>
      <c r="I3" s="317"/>
      <c r="J3" s="317"/>
      <c r="K3" s="318"/>
      <c r="L3" s="322" t="s">
        <v>21</v>
      </c>
    </row>
    <row r="4" spans="2:21" ht="14.25" thickBot="1">
      <c r="B4" s="319"/>
      <c r="C4" s="320"/>
      <c r="D4" s="320"/>
      <c r="E4" s="320"/>
      <c r="F4" s="320"/>
      <c r="G4" s="320"/>
      <c r="H4" s="320"/>
      <c r="I4" s="320"/>
      <c r="J4" s="320"/>
      <c r="K4" s="321"/>
      <c r="L4" s="323"/>
    </row>
    <row r="6" spans="2:21" ht="17.25" thickBot="1">
      <c r="B6" s="32" t="s">
        <v>18</v>
      </c>
    </row>
    <row r="7" spans="2:21" ht="16.5">
      <c r="B7" s="324" t="s">
        <v>19</v>
      </c>
      <c r="C7" s="325"/>
      <c r="D7" s="326" t="str">
        <f>인터페이스정의!E7</f>
        <v>출고실적</v>
      </c>
      <c r="E7" s="327"/>
      <c r="F7" s="327"/>
      <c r="G7" s="327"/>
      <c r="H7" s="327"/>
      <c r="I7" s="327"/>
      <c r="J7" s="327"/>
      <c r="K7" s="327"/>
      <c r="L7" s="328"/>
    </row>
    <row r="8" spans="2:21" ht="17.25" thickBot="1">
      <c r="B8" s="329" t="s">
        <v>22</v>
      </c>
      <c r="C8" s="330"/>
      <c r="D8" s="331"/>
      <c r="E8" s="332"/>
      <c r="F8" s="332"/>
      <c r="G8" s="332"/>
      <c r="H8" s="332"/>
      <c r="I8" s="332"/>
      <c r="J8" s="332"/>
      <c r="K8" s="332"/>
      <c r="L8" s="333"/>
    </row>
    <row r="10" spans="2:21" ht="17.25" thickBot="1">
      <c r="B10" s="32" t="s">
        <v>20</v>
      </c>
    </row>
    <row r="11" spans="2:21" ht="16.5">
      <c r="B11" s="324" t="s">
        <v>91</v>
      </c>
      <c r="C11" s="325"/>
      <c r="D11" s="36" t="str">
        <f>인터페이스정의!D7</f>
        <v>WM00160</v>
      </c>
      <c r="E11" s="34" t="s">
        <v>29</v>
      </c>
      <c r="F11" s="334" t="s">
        <v>41</v>
      </c>
      <c r="G11" s="334"/>
      <c r="H11" s="335" t="s">
        <v>45</v>
      </c>
      <c r="I11" s="335"/>
      <c r="J11" s="335"/>
      <c r="K11" s="336" t="s">
        <v>23</v>
      </c>
      <c r="L11" s="337"/>
    </row>
    <row r="12" spans="2:21" ht="17.25" thickBot="1">
      <c r="B12" s="329" t="s">
        <v>30</v>
      </c>
      <c r="C12" s="330"/>
      <c r="D12" s="47">
        <f>COUNTA(B16:B5245)</f>
        <v>35</v>
      </c>
      <c r="E12" s="35" t="s">
        <v>31</v>
      </c>
      <c r="F12" s="338">
        <f>MAX(N16:N5331)</f>
        <v>723</v>
      </c>
      <c r="G12" s="339"/>
      <c r="H12" s="340" t="s">
        <v>33</v>
      </c>
      <c r="I12" s="341"/>
      <c r="J12" s="330"/>
      <c r="K12" s="342" t="s">
        <v>46</v>
      </c>
      <c r="L12" s="343"/>
    </row>
    <row r="13" spans="2:21" ht="16.5">
      <c r="M13" s="50"/>
      <c r="N13" s="50"/>
      <c r="O13" s="32"/>
      <c r="P13" s="32"/>
      <c r="Q13" s="32"/>
      <c r="R13" s="32"/>
      <c r="S13" s="32"/>
      <c r="T13" s="32"/>
      <c r="U13" s="32"/>
    </row>
    <row r="14" spans="2:21" ht="16.5">
      <c r="B14" s="32" t="s">
        <v>28</v>
      </c>
      <c r="M14" s="50"/>
      <c r="N14" s="50"/>
      <c r="O14" s="32"/>
      <c r="P14" s="32"/>
      <c r="Q14" s="32"/>
      <c r="R14" s="32"/>
      <c r="S14" s="32"/>
      <c r="T14" s="32"/>
      <c r="U14" s="32"/>
    </row>
    <row r="15" spans="2:21" s="32" customFormat="1" ht="16.5">
      <c r="B15" s="45" t="s">
        <v>104</v>
      </c>
      <c r="C15" s="46">
        <v>1</v>
      </c>
      <c r="D15" s="45" t="s">
        <v>105</v>
      </c>
      <c r="E15" s="45" t="s">
        <v>106</v>
      </c>
      <c r="F15" s="45" t="s">
        <v>107</v>
      </c>
      <c r="G15" s="45" t="s">
        <v>108</v>
      </c>
      <c r="H15" s="45" t="s">
        <v>109</v>
      </c>
      <c r="I15" s="45" t="s">
        <v>110</v>
      </c>
      <c r="J15" s="51" t="s">
        <v>111</v>
      </c>
      <c r="K15" s="51" t="s">
        <v>112</v>
      </c>
      <c r="L15" s="51" t="s">
        <v>113</v>
      </c>
      <c r="M15" s="51" t="s">
        <v>114</v>
      </c>
      <c r="N15" s="51" t="s">
        <v>115</v>
      </c>
      <c r="O15" s="45" t="s">
        <v>116</v>
      </c>
      <c r="P15" s="45" t="s">
        <v>117</v>
      </c>
      <c r="Q15" s="45" t="s">
        <v>118</v>
      </c>
      <c r="R15" s="45" t="s">
        <v>119</v>
      </c>
      <c r="S15" s="45" t="s">
        <v>120</v>
      </c>
      <c r="T15" s="45" t="s">
        <v>121</v>
      </c>
    </row>
    <row r="16" spans="2:21" s="32" customFormat="1" ht="16.5">
      <c r="B16" s="183" t="s">
        <v>298</v>
      </c>
      <c r="C16" s="184">
        <v>0</v>
      </c>
      <c r="D16" s="183" t="s">
        <v>326</v>
      </c>
      <c r="E16" s="185">
        <v>1</v>
      </c>
      <c r="F16" s="183" t="s">
        <v>122</v>
      </c>
      <c r="G16" s="186" t="s">
        <v>91</v>
      </c>
      <c r="H16" s="186" t="s">
        <v>27</v>
      </c>
      <c r="I16" s="183" t="s">
        <v>123</v>
      </c>
      <c r="J16" s="187">
        <v>8</v>
      </c>
      <c r="K16" s="188">
        <v>0</v>
      </c>
      <c r="L16" s="188">
        <v>0</v>
      </c>
      <c r="M16" s="189">
        <v>1</v>
      </c>
      <c r="N16" s="189">
        <v>8</v>
      </c>
      <c r="O16" s="183" t="s">
        <v>124</v>
      </c>
      <c r="P16" s="190" t="s">
        <v>125</v>
      </c>
      <c r="Q16" s="190" t="s">
        <v>125</v>
      </c>
      <c r="R16" s="186" t="s">
        <v>125</v>
      </c>
      <c r="S16" s="183" t="s">
        <v>126</v>
      </c>
      <c r="T16" s="186" t="s">
        <v>125</v>
      </c>
    </row>
    <row r="17" spans="2:20" s="32" customFormat="1" ht="16.5">
      <c r="B17" s="191" t="s">
        <v>127</v>
      </c>
      <c r="C17" s="192">
        <v>0</v>
      </c>
      <c r="D17" s="191" t="s">
        <v>326</v>
      </c>
      <c r="E17" s="193">
        <v>2</v>
      </c>
      <c r="F17" s="191" t="s">
        <v>122</v>
      </c>
      <c r="G17" s="194" t="s">
        <v>92</v>
      </c>
      <c r="H17" s="194" t="s">
        <v>128</v>
      </c>
      <c r="I17" s="191" t="s">
        <v>123</v>
      </c>
      <c r="J17" s="195">
        <v>1</v>
      </c>
      <c r="K17" s="196">
        <v>0</v>
      </c>
      <c r="L17" s="196">
        <v>0</v>
      </c>
      <c r="M17" s="197">
        <v>9</v>
      </c>
      <c r="N17" s="197">
        <v>9</v>
      </c>
      <c r="O17" s="191" t="s">
        <v>124</v>
      </c>
      <c r="P17" s="198" t="s">
        <v>125</v>
      </c>
      <c r="Q17" s="198" t="s">
        <v>125</v>
      </c>
      <c r="R17" s="194" t="s">
        <v>125</v>
      </c>
      <c r="S17" s="191" t="s">
        <v>126</v>
      </c>
      <c r="T17" s="194" t="s">
        <v>125</v>
      </c>
    </row>
    <row r="18" spans="2:20" s="32" customFormat="1" ht="16.5">
      <c r="B18" s="199" t="s">
        <v>129</v>
      </c>
      <c r="C18" s="200">
        <v>0</v>
      </c>
      <c r="D18" s="199" t="s">
        <v>326</v>
      </c>
      <c r="E18" s="201">
        <v>3</v>
      </c>
      <c r="F18" s="199" t="s">
        <v>122</v>
      </c>
      <c r="G18" s="202" t="s">
        <v>93</v>
      </c>
      <c r="H18" s="202" t="s">
        <v>130</v>
      </c>
      <c r="I18" s="199" t="s">
        <v>123</v>
      </c>
      <c r="J18" s="203">
        <v>3</v>
      </c>
      <c r="K18" s="204">
        <v>0</v>
      </c>
      <c r="L18" s="204">
        <v>0</v>
      </c>
      <c r="M18" s="205">
        <v>10</v>
      </c>
      <c r="N18" s="205">
        <v>12</v>
      </c>
      <c r="O18" s="199" t="s">
        <v>124</v>
      </c>
      <c r="P18" s="206" t="s">
        <v>125</v>
      </c>
      <c r="Q18" s="206" t="s">
        <v>125</v>
      </c>
      <c r="R18" s="202" t="s">
        <v>125</v>
      </c>
      <c r="S18" s="199" t="s">
        <v>126</v>
      </c>
      <c r="T18" s="202" t="s">
        <v>125</v>
      </c>
    </row>
    <row r="19" spans="2:20" s="32" customFormat="1" ht="16.5">
      <c r="B19" s="191" t="s">
        <v>131</v>
      </c>
      <c r="C19" s="192">
        <v>0</v>
      </c>
      <c r="D19" s="191" t="s">
        <v>326</v>
      </c>
      <c r="E19" s="193">
        <v>4</v>
      </c>
      <c r="F19" s="191" t="s">
        <v>122</v>
      </c>
      <c r="G19" s="194" t="s">
        <v>94</v>
      </c>
      <c r="H19" s="194" t="s">
        <v>132</v>
      </c>
      <c r="I19" s="191" t="s">
        <v>123</v>
      </c>
      <c r="J19" s="195">
        <v>1</v>
      </c>
      <c r="K19" s="196">
        <v>0</v>
      </c>
      <c r="L19" s="196">
        <v>0</v>
      </c>
      <c r="M19" s="197">
        <v>13</v>
      </c>
      <c r="N19" s="197">
        <v>13</v>
      </c>
      <c r="O19" s="191" t="s">
        <v>124</v>
      </c>
      <c r="P19" s="198" t="s">
        <v>125</v>
      </c>
      <c r="Q19" s="198" t="s">
        <v>125</v>
      </c>
      <c r="R19" s="194" t="s">
        <v>125</v>
      </c>
      <c r="S19" s="191" t="s">
        <v>126</v>
      </c>
      <c r="T19" s="194" t="s">
        <v>125</v>
      </c>
    </row>
    <row r="20" spans="2:20" s="32" customFormat="1" ht="16.5">
      <c r="B20" s="199" t="s">
        <v>133</v>
      </c>
      <c r="C20" s="200">
        <v>0</v>
      </c>
      <c r="D20" s="199" t="s">
        <v>326</v>
      </c>
      <c r="E20" s="201">
        <v>5</v>
      </c>
      <c r="F20" s="199" t="s">
        <v>122</v>
      </c>
      <c r="G20" s="202" t="s">
        <v>95</v>
      </c>
      <c r="H20" s="202" t="s">
        <v>134</v>
      </c>
      <c r="I20" s="199" t="s">
        <v>123</v>
      </c>
      <c r="J20" s="203">
        <v>3</v>
      </c>
      <c r="K20" s="204">
        <v>0</v>
      </c>
      <c r="L20" s="204">
        <v>0</v>
      </c>
      <c r="M20" s="205">
        <v>14</v>
      </c>
      <c r="N20" s="205">
        <v>16</v>
      </c>
      <c r="O20" s="199" t="s">
        <v>124</v>
      </c>
      <c r="P20" s="206" t="s">
        <v>125</v>
      </c>
      <c r="Q20" s="206" t="s">
        <v>125</v>
      </c>
      <c r="R20" s="202" t="s">
        <v>125</v>
      </c>
      <c r="S20" s="199" t="s">
        <v>126</v>
      </c>
      <c r="T20" s="202" t="s">
        <v>125</v>
      </c>
    </row>
    <row r="21" spans="2:20" s="32" customFormat="1" ht="16.5">
      <c r="B21" s="191" t="s">
        <v>135</v>
      </c>
      <c r="C21" s="192">
        <v>0</v>
      </c>
      <c r="D21" s="191" t="s">
        <v>326</v>
      </c>
      <c r="E21" s="193">
        <v>6</v>
      </c>
      <c r="F21" s="191" t="s">
        <v>122</v>
      </c>
      <c r="G21" s="194" t="s">
        <v>96</v>
      </c>
      <c r="H21" s="194" t="s">
        <v>136</v>
      </c>
      <c r="I21" s="191" t="s">
        <v>123</v>
      </c>
      <c r="J21" s="195">
        <v>14</v>
      </c>
      <c r="K21" s="196">
        <v>0</v>
      </c>
      <c r="L21" s="196">
        <v>0</v>
      </c>
      <c r="M21" s="197">
        <v>17</v>
      </c>
      <c r="N21" s="197">
        <v>30</v>
      </c>
      <c r="O21" s="191" t="s">
        <v>124</v>
      </c>
      <c r="P21" s="198" t="s">
        <v>125</v>
      </c>
      <c r="Q21" s="198" t="s">
        <v>125</v>
      </c>
      <c r="R21" s="194" t="s">
        <v>125</v>
      </c>
      <c r="S21" s="191" t="s">
        <v>126</v>
      </c>
      <c r="T21" s="194" t="s">
        <v>125</v>
      </c>
    </row>
    <row r="22" spans="2:20" s="32" customFormat="1" ht="16.5">
      <c r="B22" s="199" t="s">
        <v>137</v>
      </c>
      <c r="C22" s="200">
        <v>0</v>
      </c>
      <c r="D22" s="199" t="s">
        <v>326</v>
      </c>
      <c r="E22" s="201">
        <v>7</v>
      </c>
      <c r="F22" s="199" t="s">
        <v>122</v>
      </c>
      <c r="G22" s="202" t="s">
        <v>97</v>
      </c>
      <c r="H22" s="202" t="s">
        <v>138</v>
      </c>
      <c r="I22" s="199" t="s">
        <v>123</v>
      </c>
      <c r="J22" s="203">
        <v>14</v>
      </c>
      <c r="K22" s="204">
        <v>0</v>
      </c>
      <c r="L22" s="204">
        <v>0</v>
      </c>
      <c r="M22" s="205">
        <v>31</v>
      </c>
      <c r="N22" s="205">
        <v>44</v>
      </c>
      <c r="O22" s="199" t="s">
        <v>124</v>
      </c>
      <c r="P22" s="206" t="s">
        <v>125</v>
      </c>
      <c r="Q22" s="206" t="s">
        <v>125</v>
      </c>
      <c r="R22" s="202" t="s">
        <v>125</v>
      </c>
      <c r="S22" s="199" t="s">
        <v>126</v>
      </c>
      <c r="T22" s="202" t="s">
        <v>125</v>
      </c>
    </row>
    <row r="23" spans="2:20" s="32" customFormat="1" ht="16.5">
      <c r="B23" s="191" t="s">
        <v>139</v>
      </c>
      <c r="C23" s="192">
        <v>0</v>
      </c>
      <c r="D23" s="191" t="s">
        <v>326</v>
      </c>
      <c r="E23" s="193">
        <v>8</v>
      </c>
      <c r="F23" s="191" t="s">
        <v>122</v>
      </c>
      <c r="G23" s="194" t="s">
        <v>98</v>
      </c>
      <c r="H23" s="194" t="s">
        <v>140</v>
      </c>
      <c r="I23" s="191" t="s">
        <v>123</v>
      </c>
      <c r="J23" s="195">
        <v>12</v>
      </c>
      <c r="K23" s="196">
        <v>0</v>
      </c>
      <c r="L23" s="196">
        <v>0</v>
      </c>
      <c r="M23" s="197">
        <v>45</v>
      </c>
      <c r="N23" s="197">
        <v>56</v>
      </c>
      <c r="O23" s="191" t="s">
        <v>124</v>
      </c>
      <c r="P23" s="198" t="s">
        <v>125</v>
      </c>
      <c r="Q23" s="198" t="s">
        <v>125</v>
      </c>
      <c r="R23" s="194" t="s">
        <v>125</v>
      </c>
      <c r="S23" s="191" t="s">
        <v>126</v>
      </c>
      <c r="T23" s="194" t="s">
        <v>125</v>
      </c>
    </row>
    <row r="24" spans="2:20" s="32" customFormat="1" ht="16.5">
      <c r="B24" s="199" t="s">
        <v>141</v>
      </c>
      <c r="C24" s="200">
        <v>0</v>
      </c>
      <c r="D24" s="199" t="s">
        <v>326</v>
      </c>
      <c r="E24" s="201">
        <v>9</v>
      </c>
      <c r="F24" s="199" t="s">
        <v>122</v>
      </c>
      <c r="G24" s="202" t="s">
        <v>99</v>
      </c>
      <c r="H24" s="202" t="s">
        <v>142</v>
      </c>
      <c r="I24" s="199" t="s">
        <v>123</v>
      </c>
      <c r="J24" s="203">
        <v>1</v>
      </c>
      <c r="K24" s="204">
        <v>0</v>
      </c>
      <c r="L24" s="204">
        <v>0</v>
      </c>
      <c r="M24" s="205">
        <v>57</v>
      </c>
      <c r="N24" s="205">
        <v>57</v>
      </c>
      <c r="O24" s="199" t="s">
        <v>124</v>
      </c>
      <c r="P24" s="206" t="s">
        <v>125</v>
      </c>
      <c r="Q24" s="206" t="s">
        <v>125</v>
      </c>
      <c r="R24" s="202" t="s">
        <v>125</v>
      </c>
      <c r="S24" s="199" t="s">
        <v>126</v>
      </c>
      <c r="T24" s="202" t="s">
        <v>125</v>
      </c>
    </row>
    <row r="25" spans="2:20" s="32" customFormat="1" ht="16.5">
      <c r="B25" s="191" t="s">
        <v>143</v>
      </c>
      <c r="C25" s="192">
        <v>0</v>
      </c>
      <c r="D25" s="191" t="s">
        <v>326</v>
      </c>
      <c r="E25" s="193">
        <v>10</v>
      </c>
      <c r="F25" s="191" t="s">
        <v>122</v>
      </c>
      <c r="G25" s="194" t="s">
        <v>100</v>
      </c>
      <c r="H25" s="194" t="s">
        <v>144</v>
      </c>
      <c r="I25" s="191" t="s">
        <v>123</v>
      </c>
      <c r="J25" s="195">
        <v>5</v>
      </c>
      <c r="K25" s="196">
        <v>0</v>
      </c>
      <c r="L25" s="196">
        <v>0</v>
      </c>
      <c r="M25" s="197">
        <v>58</v>
      </c>
      <c r="N25" s="197">
        <v>62</v>
      </c>
      <c r="O25" s="191" t="s">
        <v>124</v>
      </c>
      <c r="P25" s="198" t="s">
        <v>125</v>
      </c>
      <c r="Q25" s="198" t="s">
        <v>125</v>
      </c>
      <c r="R25" s="194" t="s">
        <v>125</v>
      </c>
      <c r="S25" s="191" t="s">
        <v>126</v>
      </c>
      <c r="T25" s="194" t="s">
        <v>125</v>
      </c>
    </row>
    <row r="26" spans="2:20" s="32" customFormat="1" ht="16.5">
      <c r="B26" s="199" t="s">
        <v>145</v>
      </c>
      <c r="C26" s="200">
        <v>0</v>
      </c>
      <c r="D26" s="199" t="s">
        <v>326</v>
      </c>
      <c r="E26" s="201">
        <v>11</v>
      </c>
      <c r="F26" s="199" t="s">
        <v>122</v>
      </c>
      <c r="G26" s="202" t="s">
        <v>101</v>
      </c>
      <c r="H26" s="202" t="s">
        <v>146</v>
      </c>
      <c r="I26" s="199" t="s">
        <v>123</v>
      </c>
      <c r="J26" s="203">
        <v>1</v>
      </c>
      <c r="K26" s="204">
        <v>0</v>
      </c>
      <c r="L26" s="204">
        <v>0</v>
      </c>
      <c r="M26" s="205">
        <v>63</v>
      </c>
      <c r="N26" s="205">
        <v>63</v>
      </c>
      <c r="O26" s="199" t="s">
        <v>124</v>
      </c>
      <c r="P26" s="206" t="s">
        <v>125</v>
      </c>
      <c r="Q26" s="206" t="s">
        <v>125</v>
      </c>
      <c r="R26" s="202" t="s">
        <v>125</v>
      </c>
      <c r="S26" s="199" t="s">
        <v>126</v>
      </c>
      <c r="T26" s="202" t="s">
        <v>125</v>
      </c>
    </row>
    <row r="27" spans="2:20" s="32" customFormat="1" ht="16.5">
      <c r="B27" s="191" t="s">
        <v>147</v>
      </c>
      <c r="C27" s="192">
        <v>0</v>
      </c>
      <c r="D27" s="191" t="s">
        <v>326</v>
      </c>
      <c r="E27" s="193">
        <v>12</v>
      </c>
      <c r="F27" s="191" t="s">
        <v>122</v>
      </c>
      <c r="G27" s="194" t="s">
        <v>102</v>
      </c>
      <c r="H27" s="194" t="s">
        <v>148</v>
      </c>
      <c r="I27" s="191" t="s">
        <v>123</v>
      </c>
      <c r="J27" s="195">
        <v>6</v>
      </c>
      <c r="K27" s="196">
        <v>0</v>
      </c>
      <c r="L27" s="196">
        <v>0</v>
      </c>
      <c r="M27" s="197">
        <v>64</v>
      </c>
      <c r="N27" s="197">
        <v>69</v>
      </c>
      <c r="O27" s="191" t="s">
        <v>124</v>
      </c>
      <c r="P27" s="198" t="s">
        <v>125</v>
      </c>
      <c r="Q27" s="198" t="s">
        <v>125</v>
      </c>
      <c r="R27" s="194" t="s">
        <v>125</v>
      </c>
      <c r="S27" s="191" t="s">
        <v>126</v>
      </c>
      <c r="T27" s="194" t="s">
        <v>125</v>
      </c>
    </row>
    <row r="28" spans="2:20" s="32" customFormat="1" ht="16.5">
      <c r="B28" s="199" t="s">
        <v>149</v>
      </c>
      <c r="C28" s="200">
        <v>0</v>
      </c>
      <c r="D28" s="199" t="s">
        <v>326</v>
      </c>
      <c r="E28" s="201">
        <v>13</v>
      </c>
      <c r="F28" s="199" t="s">
        <v>122</v>
      </c>
      <c r="G28" s="202" t="s">
        <v>103</v>
      </c>
      <c r="H28" s="202" t="s">
        <v>150</v>
      </c>
      <c r="I28" s="199" t="s">
        <v>123</v>
      </c>
      <c r="J28" s="203">
        <v>31</v>
      </c>
      <c r="K28" s="204">
        <v>0</v>
      </c>
      <c r="L28" s="204">
        <v>0</v>
      </c>
      <c r="M28" s="205">
        <v>70</v>
      </c>
      <c r="N28" s="205">
        <v>100</v>
      </c>
      <c r="O28" s="199" t="s">
        <v>124</v>
      </c>
      <c r="P28" s="206" t="s">
        <v>125</v>
      </c>
      <c r="Q28" s="206" t="s">
        <v>125</v>
      </c>
      <c r="R28" s="202" t="s">
        <v>125</v>
      </c>
      <c r="S28" s="199" t="s">
        <v>126</v>
      </c>
      <c r="T28" s="202" t="s">
        <v>125</v>
      </c>
    </row>
    <row r="29" spans="2:20" s="32" customFormat="1" ht="16.5">
      <c r="B29" s="378" t="s">
        <v>151</v>
      </c>
      <c r="C29" s="379">
        <v>0</v>
      </c>
      <c r="D29" s="378" t="s">
        <v>326</v>
      </c>
      <c r="E29" s="380">
        <v>14</v>
      </c>
      <c r="F29" s="378" t="s">
        <v>152</v>
      </c>
      <c r="G29" s="381" t="s">
        <v>153</v>
      </c>
      <c r="H29" s="381" t="s">
        <v>154</v>
      </c>
      <c r="I29" s="378" t="s">
        <v>123</v>
      </c>
      <c r="J29" s="382">
        <v>1</v>
      </c>
      <c r="K29" s="383">
        <v>0</v>
      </c>
      <c r="L29" s="383">
        <v>0</v>
      </c>
      <c r="M29" s="384">
        <v>101</v>
      </c>
      <c r="N29" s="384">
        <v>101</v>
      </c>
      <c r="O29" s="378" t="s">
        <v>124</v>
      </c>
      <c r="P29" s="385" t="s">
        <v>125</v>
      </c>
      <c r="Q29" s="385" t="s">
        <v>125</v>
      </c>
      <c r="R29" s="381" t="s">
        <v>125</v>
      </c>
      <c r="S29" s="378" t="s">
        <v>126</v>
      </c>
      <c r="T29" s="381" t="s">
        <v>263</v>
      </c>
    </row>
    <row r="30" spans="2:20" s="32" customFormat="1" ht="16.5">
      <c r="B30" s="378" t="s">
        <v>155</v>
      </c>
      <c r="C30" s="379">
        <v>0</v>
      </c>
      <c r="D30" s="378" t="s">
        <v>326</v>
      </c>
      <c r="E30" s="380">
        <v>15</v>
      </c>
      <c r="F30" s="378" t="s">
        <v>152</v>
      </c>
      <c r="G30" s="381" t="s">
        <v>229</v>
      </c>
      <c r="H30" s="381" t="s">
        <v>230</v>
      </c>
      <c r="I30" s="378" t="s">
        <v>123</v>
      </c>
      <c r="J30" s="382">
        <v>14</v>
      </c>
      <c r="K30" s="383">
        <v>0</v>
      </c>
      <c r="L30" s="383">
        <v>0</v>
      </c>
      <c r="M30" s="384">
        <v>102</v>
      </c>
      <c r="N30" s="384">
        <v>115</v>
      </c>
      <c r="O30" s="378" t="s">
        <v>124</v>
      </c>
      <c r="P30" s="385" t="s">
        <v>125</v>
      </c>
      <c r="Q30" s="385" t="s">
        <v>125</v>
      </c>
      <c r="R30" s="381" t="s">
        <v>125</v>
      </c>
      <c r="S30" s="378" t="s">
        <v>126</v>
      </c>
      <c r="T30" s="381" t="s">
        <v>125</v>
      </c>
    </row>
    <row r="31" spans="2:20" s="32" customFormat="1" ht="16.5">
      <c r="B31" s="378" t="s">
        <v>158</v>
      </c>
      <c r="C31" s="379">
        <v>0</v>
      </c>
      <c r="D31" s="378" t="s">
        <v>326</v>
      </c>
      <c r="E31" s="380">
        <v>16</v>
      </c>
      <c r="F31" s="378" t="s">
        <v>152</v>
      </c>
      <c r="G31" s="381" t="s">
        <v>156</v>
      </c>
      <c r="H31" s="381" t="s">
        <v>157</v>
      </c>
      <c r="I31" s="378" t="s">
        <v>123</v>
      </c>
      <c r="J31" s="382">
        <v>30</v>
      </c>
      <c r="K31" s="383">
        <v>0</v>
      </c>
      <c r="L31" s="383">
        <v>0</v>
      </c>
      <c r="M31" s="384">
        <v>116</v>
      </c>
      <c r="N31" s="384">
        <v>145</v>
      </c>
      <c r="O31" s="378" t="s">
        <v>124</v>
      </c>
      <c r="P31" s="385" t="s">
        <v>125</v>
      </c>
      <c r="Q31" s="385" t="s">
        <v>125</v>
      </c>
      <c r="R31" s="381" t="s">
        <v>125</v>
      </c>
      <c r="S31" s="378" t="s">
        <v>126</v>
      </c>
      <c r="T31" s="381" t="s">
        <v>125</v>
      </c>
    </row>
    <row r="32" spans="2:20" s="32" customFormat="1" ht="16.5">
      <c r="B32" s="378" t="s">
        <v>161</v>
      </c>
      <c r="C32" s="379">
        <v>0</v>
      </c>
      <c r="D32" s="378" t="s">
        <v>326</v>
      </c>
      <c r="E32" s="380">
        <v>17</v>
      </c>
      <c r="F32" s="378" t="s">
        <v>152</v>
      </c>
      <c r="G32" s="381" t="s">
        <v>231</v>
      </c>
      <c r="H32" s="381" t="s">
        <v>232</v>
      </c>
      <c r="I32" s="378" t="s">
        <v>123</v>
      </c>
      <c r="J32" s="382">
        <v>30</v>
      </c>
      <c r="K32" s="383">
        <v>0</v>
      </c>
      <c r="L32" s="383">
        <v>0</v>
      </c>
      <c r="M32" s="384">
        <v>146</v>
      </c>
      <c r="N32" s="384">
        <v>175</v>
      </c>
      <c r="O32" s="378" t="s">
        <v>124</v>
      </c>
      <c r="P32" s="385" t="s">
        <v>125</v>
      </c>
      <c r="Q32" s="385" t="s">
        <v>125</v>
      </c>
      <c r="R32" s="381" t="s">
        <v>125</v>
      </c>
      <c r="S32" s="378" t="s">
        <v>126</v>
      </c>
      <c r="T32" s="381" t="s">
        <v>233</v>
      </c>
    </row>
    <row r="33" spans="2:20" s="32" customFormat="1" ht="16.5">
      <c r="B33" s="378" t="s">
        <v>162</v>
      </c>
      <c r="C33" s="379">
        <v>0</v>
      </c>
      <c r="D33" s="378" t="s">
        <v>326</v>
      </c>
      <c r="E33" s="380">
        <v>18</v>
      </c>
      <c r="F33" s="378" t="s">
        <v>152</v>
      </c>
      <c r="G33" s="381" t="s">
        <v>163</v>
      </c>
      <c r="H33" s="381" t="s">
        <v>164</v>
      </c>
      <c r="I33" s="378" t="s">
        <v>123</v>
      </c>
      <c r="J33" s="382">
        <v>20</v>
      </c>
      <c r="K33" s="383">
        <v>0</v>
      </c>
      <c r="L33" s="383">
        <v>0</v>
      </c>
      <c r="M33" s="384">
        <v>176</v>
      </c>
      <c r="N33" s="384">
        <v>195</v>
      </c>
      <c r="O33" s="378" t="s">
        <v>124</v>
      </c>
      <c r="P33" s="385" t="s">
        <v>125</v>
      </c>
      <c r="Q33" s="385" t="s">
        <v>125</v>
      </c>
      <c r="R33" s="381" t="s">
        <v>125</v>
      </c>
      <c r="S33" s="378" t="s">
        <v>126</v>
      </c>
      <c r="T33" s="381" t="s">
        <v>125</v>
      </c>
    </row>
    <row r="34" spans="2:20" s="32" customFormat="1" ht="16.5">
      <c r="B34" s="378" t="s">
        <v>165</v>
      </c>
      <c r="C34" s="379">
        <v>0</v>
      </c>
      <c r="D34" s="378" t="s">
        <v>326</v>
      </c>
      <c r="E34" s="380">
        <v>19</v>
      </c>
      <c r="F34" s="378" t="s">
        <v>152</v>
      </c>
      <c r="G34" s="381" t="s">
        <v>258</v>
      </c>
      <c r="H34" s="381" t="s">
        <v>274</v>
      </c>
      <c r="I34" s="378" t="s">
        <v>123</v>
      </c>
      <c r="J34" s="382">
        <v>100</v>
      </c>
      <c r="K34" s="383">
        <v>0</v>
      </c>
      <c r="L34" s="383">
        <v>0</v>
      </c>
      <c r="M34" s="384">
        <v>196</v>
      </c>
      <c r="N34" s="384">
        <v>295</v>
      </c>
      <c r="O34" s="378" t="s">
        <v>124</v>
      </c>
      <c r="P34" s="385" t="s">
        <v>125</v>
      </c>
      <c r="Q34" s="385" t="s">
        <v>125</v>
      </c>
      <c r="R34" s="381" t="s">
        <v>125</v>
      </c>
      <c r="S34" s="378" t="s">
        <v>126</v>
      </c>
      <c r="T34" s="381" t="s">
        <v>125</v>
      </c>
    </row>
    <row r="35" spans="2:20" s="32" customFormat="1" ht="16.5">
      <c r="B35" s="378" t="s">
        <v>170</v>
      </c>
      <c r="C35" s="379">
        <v>0</v>
      </c>
      <c r="D35" s="378" t="s">
        <v>326</v>
      </c>
      <c r="E35" s="380">
        <v>20</v>
      </c>
      <c r="F35" s="378" t="s">
        <v>152</v>
      </c>
      <c r="G35" s="381" t="s">
        <v>166</v>
      </c>
      <c r="H35" s="381" t="s">
        <v>167</v>
      </c>
      <c r="I35" s="378" t="s">
        <v>168</v>
      </c>
      <c r="J35" s="382">
        <v>9</v>
      </c>
      <c r="K35" s="383">
        <v>5</v>
      </c>
      <c r="L35" s="383">
        <v>3</v>
      </c>
      <c r="M35" s="384">
        <v>296</v>
      </c>
      <c r="N35" s="384">
        <v>304</v>
      </c>
      <c r="O35" s="378" t="s">
        <v>124</v>
      </c>
      <c r="P35" s="385" t="s">
        <v>125</v>
      </c>
      <c r="Q35" s="385" t="s">
        <v>125</v>
      </c>
      <c r="R35" s="381" t="s">
        <v>125</v>
      </c>
      <c r="S35" s="378" t="s">
        <v>126</v>
      </c>
      <c r="T35" s="381" t="s">
        <v>169</v>
      </c>
    </row>
    <row r="36" spans="2:20" s="32" customFormat="1" ht="16.5">
      <c r="B36" s="378" t="s">
        <v>173</v>
      </c>
      <c r="C36" s="379">
        <v>0</v>
      </c>
      <c r="D36" s="378" t="s">
        <v>326</v>
      </c>
      <c r="E36" s="380">
        <v>21</v>
      </c>
      <c r="F36" s="378" t="s">
        <v>152</v>
      </c>
      <c r="G36" s="381" t="s">
        <v>271</v>
      </c>
      <c r="H36" s="381" t="s">
        <v>275</v>
      </c>
      <c r="I36" s="378" t="s">
        <v>123</v>
      </c>
      <c r="J36" s="382">
        <v>1</v>
      </c>
      <c r="K36" s="383">
        <v>0</v>
      </c>
      <c r="L36" s="383">
        <v>0</v>
      </c>
      <c r="M36" s="384">
        <v>305</v>
      </c>
      <c r="N36" s="384">
        <v>305</v>
      </c>
      <c r="O36" s="378" t="s">
        <v>124</v>
      </c>
      <c r="P36" s="385" t="s">
        <v>125</v>
      </c>
      <c r="Q36" s="385" t="s">
        <v>125</v>
      </c>
      <c r="R36" s="381" t="s">
        <v>125</v>
      </c>
      <c r="S36" s="378" t="s">
        <v>126</v>
      </c>
      <c r="T36" s="381" t="s">
        <v>272</v>
      </c>
    </row>
    <row r="37" spans="2:20" s="32" customFormat="1" ht="16.5">
      <c r="B37" s="378" t="s">
        <v>176</v>
      </c>
      <c r="C37" s="379">
        <v>0</v>
      </c>
      <c r="D37" s="378" t="s">
        <v>326</v>
      </c>
      <c r="E37" s="380">
        <v>22</v>
      </c>
      <c r="F37" s="378" t="s">
        <v>152</v>
      </c>
      <c r="G37" s="381" t="s">
        <v>278</v>
      </c>
      <c r="H37" s="381" t="s">
        <v>279</v>
      </c>
      <c r="I37" s="378" t="s">
        <v>123</v>
      </c>
      <c r="J37" s="382">
        <v>20</v>
      </c>
      <c r="K37" s="383">
        <v>0</v>
      </c>
      <c r="L37" s="383">
        <v>0</v>
      </c>
      <c r="M37" s="384">
        <v>306</v>
      </c>
      <c r="N37" s="384">
        <v>325</v>
      </c>
      <c r="O37" s="378" t="s">
        <v>124</v>
      </c>
      <c r="P37" s="385" t="s">
        <v>125</v>
      </c>
      <c r="Q37" s="385" t="s">
        <v>125</v>
      </c>
      <c r="R37" s="381" t="s">
        <v>125</v>
      </c>
      <c r="S37" s="378" t="s">
        <v>126</v>
      </c>
      <c r="T37" s="381" t="s">
        <v>280</v>
      </c>
    </row>
    <row r="38" spans="2:20" s="32" customFormat="1" ht="16.5">
      <c r="B38" s="378" t="s">
        <v>179</v>
      </c>
      <c r="C38" s="379">
        <v>0</v>
      </c>
      <c r="D38" s="378" t="s">
        <v>326</v>
      </c>
      <c r="E38" s="380">
        <v>23</v>
      </c>
      <c r="F38" s="378" t="s">
        <v>152</v>
      </c>
      <c r="G38" s="381" t="s">
        <v>281</v>
      </c>
      <c r="H38" s="381" t="s">
        <v>282</v>
      </c>
      <c r="I38" s="378" t="s">
        <v>123</v>
      </c>
      <c r="J38" s="382">
        <v>100</v>
      </c>
      <c r="K38" s="383">
        <v>0</v>
      </c>
      <c r="L38" s="383">
        <v>0</v>
      </c>
      <c r="M38" s="384">
        <v>326</v>
      </c>
      <c r="N38" s="384">
        <v>425</v>
      </c>
      <c r="O38" s="378" t="s">
        <v>124</v>
      </c>
      <c r="P38" s="385" t="s">
        <v>125</v>
      </c>
      <c r="Q38" s="385" t="s">
        <v>125</v>
      </c>
      <c r="R38" s="381" t="s">
        <v>125</v>
      </c>
      <c r="S38" s="378" t="s">
        <v>126</v>
      </c>
      <c r="T38" s="381" t="s">
        <v>283</v>
      </c>
    </row>
    <row r="39" spans="2:20">
      <c r="B39" s="378" t="s">
        <v>182</v>
      </c>
      <c r="C39" s="379">
        <v>0</v>
      </c>
      <c r="D39" s="378" t="s">
        <v>326</v>
      </c>
      <c r="E39" s="380">
        <v>24</v>
      </c>
      <c r="F39" s="378" t="s">
        <v>152</v>
      </c>
      <c r="G39" s="381" t="s">
        <v>171</v>
      </c>
      <c r="H39" s="381" t="s">
        <v>172</v>
      </c>
      <c r="I39" s="378" t="s">
        <v>123</v>
      </c>
      <c r="J39" s="382">
        <v>20</v>
      </c>
      <c r="K39" s="383">
        <v>0</v>
      </c>
      <c r="L39" s="383">
        <v>0</v>
      </c>
      <c r="M39" s="384">
        <v>426</v>
      </c>
      <c r="N39" s="384">
        <v>445</v>
      </c>
      <c r="O39" s="378" t="s">
        <v>124</v>
      </c>
      <c r="P39" s="385" t="s">
        <v>125</v>
      </c>
      <c r="Q39" s="385" t="s">
        <v>125</v>
      </c>
      <c r="R39" s="381" t="s">
        <v>125</v>
      </c>
      <c r="S39" s="378" t="s">
        <v>126</v>
      </c>
      <c r="T39" s="381" t="s">
        <v>125</v>
      </c>
    </row>
    <row r="40" spans="2:20">
      <c r="B40" s="378" t="s">
        <v>185</v>
      </c>
      <c r="C40" s="379">
        <v>0</v>
      </c>
      <c r="D40" s="378" t="s">
        <v>326</v>
      </c>
      <c r="E40" s="380">
        <v>25</v>
      </c>
      <c r="F40" s="378" t="s">
        <v>152</v>
      </c>
      <c r="G40" s="381" t="s">
        <v>174</v>
      </c>
      <c r="H40" s="381" t="s">
        <v>175</v>
      </c>
      <c r="I40" s="378" t="s">
        <v>123</v>
      </c>
      <c r="J40" s="382">
        <v>200</v>
      </c>
      <c r="K40" s="383">
        <v>0</v>
      </c>
      <c r="L40" s="383">
        <v>0</v>
      </c>
      <c r="M40" s="384">
        <v>446</v>
      </c>
      <c r="N40" s="384">
        <v>645</v>
      </c>
      <c r="O40" s="378" t="s">
        <v>124</v>
      </c>
      <c r="P40" s="385" t="s">
        <v>125</v>
      </c>
      <c r="Q40" s="385" t="s">
        <v>125</v>
      </c>
      <c r="R40" s="381" t="s">
        <v>125</v>
      </c>
      <c r="S40" s="378" t="s">
        <v>126</v>
      </c>
      <c r="T40" s="381" t="s">
        <v>125</v>
      </c>
    </row>
    <row r="41" spans="2:20">
      <c r="B41" s="378" t="s">
        <v>189</v>
      </c>
      <c r="C41" s="379">
        <v>0</v>
      </c>
      <c r="D41" s="378" t="s">
        <v>326</v>
      </c>
      <c r="E41" s="380">
        <v>26</v>
      </c>
      <c r="F41" s="378" t="s">
        <v>152</v>
      </c>
      <c r="G41" s="381" t="s">
        <v>177</v>
      </c>
      <c r="H41" s="381" t="s">
        <v>178</v>
      </c>
      <c r="I41" s="378" t="s">
        <v>123</v>
      </c>
      <c r="J41" s="382">
        <v>12</v>
      </c>
      <c r="K41" s="383">
        <v>0</v>
      </c>
      <c r="L41" s="383">
        <v>0</v>
      </c>
      <c r="M41" s="384">
        <v>646</v>
      </c>
      <c r="N41" s="384">
        <v>657</v>
      </c>
      <c r="O41" s="378" t="s">
        <v>124</v>
      </c>
      <c r="P41" s="385" t="s">
        <v>125</v>
      </c>
      <c r="Q41" s="385" t="s">
        <v>125</v>
      </c>
      <c r="R41" s="381" t="s">
        <v>125</v>
      </c>
      <c r="S41" s="378" t="s">
        <v>126</v>
      </c>
      <c r="T41" s="381" t="s">
        <v>125</v>
      </c>
    </row>
    <row r="42" spans="2:20">
      <c r="B42" s="378" t="s">
        <v>192</v>
      </c>
      <c r="C42" s="379">
        <v>0</v>
      </c>
      <c r="D42" s="378" t="s">
        <v>326</v>
      </c>
      <c r="E42" s="380">
        <v>27</v>
      </c>
      <c r="F42" s="378" t="s">
        <v>152</v>
      </c>
      <c r="G42" s="381" t="s">
        <v>180</v>
      </c>
      <c r="H42" s="381" t="s">
        <v>181</v>
      </c>
      <c r="I42" s="378" t="s">
        <v>123</v>
      </c>
      <c r="J42" s="382">
        <v>8</v>
      </c>
      <c r="K42" s="383">
        <v>0</v>
      </c>
      <c r="L42" s="383">
        <v>0</v>
      </c>
      <c r="M42" s="384">
        <v>658</v>
      </c>
      <c r="N42" s="384">
        <v>665</v>
      </c>
      <c r="O42" s="378" t="s">
        <v>124</v>
      </c>
      <c r="P42" s="385" t="s">
        <v>125</v>
      </c>
      <c r="Q42" s="385" t="s">
        <v>125</v>
      </c>
      <c r="R42" s="381" t="s">
        <v>125</v>
      </c>
      <c r="S42" s="378" t="s">
        <v>126</v>
      </c>
      <c r="T42" s="381" t="s">
        <v>228</v>
      </c>
    </row>
    <row r="43" spans="2:20">
      <c r="B43" s="378" t="s">
        <v>196</v>
      </c>
      <c r="C43" s="379">
        <v>0</v>
      </c>
      <c r="D43" s="378" t="s">
        <v>326</v>
      </c>
      <c r="E43" s="380">
        <v>28</v>
      </c>
      <c r="F43" s="378" t="s">
        <v>152</v>
      </c>
      <c r="G43" s="381" t="s">
        <v>183</v>
      </c>
      <c r="H43" s="381" t="s">
        <v>184</v>
      </c>
      <c r="I43" s="378" t="s">
        <v>123</v>
      </c>
      <c r="J43" s="382">
        <v>7</v>
      </c>
      <c r="K43" s="383">
        <v>0</v>
      </c>
      <c r="L43" s="383">
        <v>0</v>
      </c>
      <c r="M43" s="384">
        <v>666</v>
      </c>
      <c r="N43" s="384">
        <v>672</v>
      </c>
      <c r="O43" s="378" t="s">
        <v>124</v>
      </c>
      <c r="P43" s="385" t="s">
        <v>125</v>
      </c>
      <c r="Q43" s="385" t="s">
        <v>125</v>
      </c>
      <c r="R43" s="381" t="s">
        <v>125</v>
      </c>
      <c r="S43" s="378" t="s">
        <v>126</v>
      </c>
      <c r="T43" s="381" t="s">
        <v>228</v>
      </c>
    </row>
    <row r="44" spans="2:20">
      <c r="B44" s="378" t="s">
        <v>199</v>
      </c>
      <c r="C44" s="379">
        <v>0</v>
      </c>
      <c r="D44" s="378" t="s">
        <v>326</v>
      </c>
      <c r="E44" s="380">
        <v>29</v>
      </c>
      <c r="F44" s="378" t="s">
        <v>152</v>
      </c>
      <c r="G44" s="381" t="s">
        <v>186</v>
      </c>
      <c r="H44" s="381" t="s">
        <v>187</v>
      </c>
      <c r="I44" s="378" t="s">
        <v>123</v>
      </c>
      <c r="J44" s="382">
        <v>14</v>
      </c>
      <c r="K44" s="383">
        <v>0</v>
      </c>
      <c r="L44" s="383">
        <v>0</v>
      </c>
      <c r="M44" s="384">
        <v>673</v>
      </c>
      <c r="N44" s="384">
        <v>686</v>
      </c>
      <c r="O44" s="378" t="s">
        <v>124</v>
      </c>
      <c r="P44" s="385" t="s">
        <v>125</v>
      </c>
      <c r="Q44" s="385" t="s">
        <v>125</v>
      </c>
      <c r="R44" s="381" t="s">
        <v>125</v>
      </c>
      <c r="S44" s="378" t="s">
        <v>126</v>
      </c>
      <c r="T44" s="381" t="s">
        <v>188</v>
      </c>
    </row>
    <row r="45" spans="2:20">
      <c r="B45" s="378" t="s">
        <v>202</v>
      </c>
      <c r="C45" s="379">
        <v>0</v>
      </c>
      <c r="D45" s="378" t="s">
        <v>326</v>
      </c>
      <c r="E45" s="380">
        <v>30</v>
      </c>
      <c r="F45" s="378" t="s">
        <v>152</v>
      </c>
      <c r="G45" s="381" t="s">
        <v>190</v>
      </c>
      <c r="H45" s="381" t="s">
        <v>191</v>
      </c>
      <c r="I45" s="378" t="s">
        <v>123</v>
      </c>
      <c r="J45" s="382">
        <v>6</v>
      </c>
      <c r="K45" s="383">
        <v>0</v>
      </c>
      <c r="L45" s="383">
        <v>0</v>
      </c>
      <c r="M45" s="384">
        <v>687</v>
      </c>
      <c r="N45" s="384">
        <v>692</v>
      </c>
      <c r="O45" s="378" t="s">
        <v>124</v>
      </c>
      <c r="P45" s="385" t="s">
        <v>125</v>
      </c>
      <c r="Q45" s="385" t="s">
        <v>125</v>
      </c>
      <c r="R45" s="381" t="s">
        <v>125</v>
      </c>
      <c r="S45" s="378" t="s">
        <v>126</v>
      </c>
      <c r="T45" s="381" t="s">
        <v>188</v>
      </c>
    </row>
    <row r="46" spans="2:20">
      <c r="B46" s="378" t="s">
        <v>234</v>
      </c>
      <c r="C46" s="379">
        <v>0</v>
      </c>
      <c r="D46" s="378" t="s">
        <v>326</v>
      </c>
      <c r="E46" s="380">
        <v>31</v>
      </c>
      <c r="F46" s="378" t="s">
        <v>152</v>
      </c>
      <c r="G46" s="381" t="s">
        <v>193</v>
      </c>
      <c r="H46" s="381" t="s">
        <v>194</v>
      </c>
      <c r="I46" s="378" t="s">
        <v>123</v>
      </c>
      <c r="J46" s="382">
        <v>12</v>
      </c>
      <c r="K46" s="383">
        <v>0</v>
      </c>
      <c r="L46" s="383">
        <v>0</v>
      </c>
      <c r="M46" s="384">
        <v>693</v>
      </c>
      <c r="N46" s="384">
        <v>704</v>
      </c>
      <c r="O46" s="378" t="s">
        <v>124</v>
      </c>
      <c r="P46" s="385" t="s">
        <v>125</v>
      </c>
      <c r="Q46" s="385" t="s">
        <v>125</v>
      </c>
      <c r="R46" s="381" t="s">
        <v>125</v>
      </c>
      <c r="S46" s="378" t="s">
        <v>126</v>
      </c>
      <c r="T46" s="381" t="s">
        <v>195</v>
      </c>
    </row>
    <row r="47" spans="2:20">
      <c r="B47" s="378" t="s">
        <v>276</v>
      </c>
      <c r="C47" s="379">
        <v>0</v>
      </c>
      <c r="D47" s="378" t="s">
        <v>326</v>
      </c>
      <c r="E47" s="380">
        <v>32</v>
      </c>
      <c r="F47" s="378" t="s">
        <v>152</v>
      </c>
      <c r="G47" s="381" t="s">
        <v>197</v>
      </c>
      <c r="H47" s="381" t="s">
        <v>198</v>
      </c>
      <c r="I47" s="378" t="s">
        <v>123</v>
      </c>
      <c r="J47" s="382">
        <v>2</v>
      </c>
      <c r="K47" s="383">
        <v>0</v>
      </c>
      <c r="L47" s="383">
        <v>0</v>
      </c>
      <c r="M47" s="384">
        <v>705</v>
      </c>
      <c r="N47" s="384">
        <v>706</v>
      </c>
      <c r="O47" s="378" t="s">
        <v>124</v>
      </c>
      <c r="P47" s="385" t="s">
        <v>125</v>
      </c>
      <c r="Q47" s="385" t="s">
        <v>125</v>
      </c>
      <c r="R47" s="381" t="s">
        <v>125</v>
      </c>
      <c r="S47" s="378" t="s">
        <v>126</v>
      </c>
      <c r="T47" s="381" t="s">
        <v>195</v>
      </c>
    </row>
    <row r="48" spans="2:20">
      <c r="B48" s="378" t="s">
        <v>277</v>
      </c>
      <c r="C48" s="379">
        <v>0</v>
      </c>
      <c r="D48" s="378" t="s">
        <v>326</v>
      </c>
      <c r="E48" s="380">
        <v>33</v>
      </c>
      <c r="F48" s="378" t="s">
        <v>152</v>
      </c>
      <c r="G48" s="381" t="s">
        <v>200</v>
      </c>
      <c r="H48" s="381" t="s">
        <v>204</v>
      </c>
      <c r="I48" s="378" t="s">
        <v>123</v>
      </c>
      <c r="J48" s="382">
        <v>12</v>
      </c>
      <c r="K48" s="383">
        <v>0</v>
      </c>
      <c r="L48" s="383">
        <v>0</v>
      </c>
      <c r="M48" s="384">
        <v>707</v>
      </c>
      <c r="N48" s="384">
        <v>718</v>
      </c>
      <c r="O48" s="378" t="s">
        <v>124</v>
      </c>
      <c r="P48" s="385" t="s">
        <v>125</v>
      </c>
      <c r="Q48" s="385" t="s">
        <v>125</v>
      </c>
      <c r="R48" s="381" t="s">
        <v>125</v>
      </c>
      <c r="S48" s="378" t="s">
        <v>126</v>
      </c>
      <c r="T48" s="381" t="s">
        <v>201</v>
      </c>
    </row>
    <row r="49" spans="2:20">
      <c r="B49" s="378" t="s">
        <v>284</v>
      </c>
      <c r="C49" s="379">
        <v>0</v>
      </c>
      <c r="D49" s="378" t="s">
        <v>326</v>
      </c>
      <c r="E49" s="380">
        <v>34</v>
      </c>
      <c r="F49" s="378" t="s">
        <v>152</v>
      </c>
      <c r="G49" s="381" t="s">
        <v>203</v>
      </c>
      <c r="H49" s="381" t="s">
        <v>205</v>
      </c>
      <c r="I49" s="378" t="s">
        <v>123</v>
      </c>
      <c r="J49" s="382">
        <v>4</v>
      </c>
      <c r="K49" s="383">
        <v>0</v>
      </c>
      <c r="L49" s="383">
        <v>0</v>
      </c>
      <c r="M49" s="384">
        <v>719</v>
      </c>
      <c r="N49" s="384">
        <v>722</v>
      </c>
      <c r="O49" s="378" t="s">
        <v>124</v>
      </c>
      <c r="P49" s="385" t="s">
        <v>125</v>
      </c>
      <c r="Q49" s="385" t="s">
        <v>125</v>
      </c>
      <c r="R49" s="381" t="s">
        <v>125</v>
      </c>
      <c r="S49" s="378" t="s">
        <v>126</v>
      </c>
      <c r="T49" s="381" t="s">
        <v>201</v>
      </c>
    </row>
    <row r="50" spans="2:20">
      <c r="B50" s="378" t="s">
        <v>312</v>
      </c>
      <c r="C50" s="379">
        <v>0</v>
      </c>
      <c r="D50" s="378" t="s">
        <v>326</v>
      </c>
      <c r="E50" s="380">
        <v>35</v>
      </c>
      <c r="F50" s="378" t="s">
        <v>152</v>
      </c>
      <c r="G50" s="381" t="s">
        <v>221</v>
      </c>
      <c r="H50" s="381" t="s">
        <v>222</v>
      </c>
      <c r="I50" s="378" t="s">
        <v>123</v>
      </c>
      <c r="J50" s="382">
        <v>1</v>
      </c>
      <c r="K50" s="383">
        <v>0</v>
      </c>
      <c r="L50" s="383">
        <v>0</v>
      </c>
      <c r="M50" s="384">
        <v>723</v>
      </c>
      <c r="N50" s="384">
        <v>723</v>
      </c>
      <c r="O50" s="378" t="s">
        <v>124</v>
      </c>
      <c r="P50" s="385" t="s">
        <v>125</v>
      </c>
      <c r="Q50" s="385" t="s">
        <v>125</v>
      </c>
      <c r="R50" s="381" t="s">
        <v>125</v>
      </c>
      <c r="S50" s="378" t="s">
        <v>126</v>
      </c>
      <c r="T50" s="381" t="s">
        <v>223</v>
      </c>
    </row>
  </sheetData>
  <mergeCells count="14">
    <mergeCell ref="B11:C11"/>
    <mergeCell ref="F11:G11"/>
    <mergeCell ref="H11:J11"/>
    <mergeCell ref="K11:L11"/>
    <mergeCell ref="B12:C12"/>
    <mergeCell ref="F12:G12"/>
    <mergeCell ref="H12:J12"/>
    <mergeCell ref="K12:L12"/>
    <mergeCell ref="B2:K4"/>
    <mergeCell ref="L3:L4"/>
    <mergeCell ref="B7:C7"/>
    <mergeCell ref="D7:L7"/>
    <mergeCell ref="B8:C8"/>
    <mergeCell ref="D8:L8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13</vt:i4>
      </vt:variant>
      <vt:variant>
        <vt:lpstr>이름이 지정된 범위</vt:lpstr>
      </vt:variant>
      <vt:variant>
        <vt:i4>1</vt:i4>
      </vt:variant>
    </vt:vector>
  </HeadingPairs>
  <TitlesOfParts>
    <vt:vector size="14" baseType="lpstr">
      <vt:lpstr>표지</vt:lpstr>
      <vt:lpstr>개정이력</vt:lpstr>
      <vt:lpstr>인터페이스정의</vt:lpstr>
      <vt:lpstr>출고요청</vt:lpstr>
      <vt:lpstr>BAG정보</vt:lpstr>
      <vt:lpstr>입고예정정보</vt:lpstr>
      <vt:lpstr>입고실적</vt:lpstr>
      <vt:lpstr>적치실적</vt:lpstr>
      <vt:lpstr>출고실적</vt:lpstr>
      <vt:lpstr>이동실적</vt:lpstr>
      <vt:lpstr>BAG정보요청</vt:lpstr>
      <vt:lpstr>제품코드전환_검사결과</vt:lpstr>
      <vt:lpstr>설비상태</vt:lpstr>
      <vt:lpstr>입고예정정보!Print_Area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 yong park</dc:creator>
  <cp:lastModifiedBy>Windows 사용자</cp:lastModifiedBy>
  <cp:lastPrinted>2019-01-17T17:23:00Z</cp:lastPrinted>
  <dcterms:created xsi:type="dcterms:W3CDTF">2019-01-17T15:47:42Z</dcterms:created>
  <dcterms:modified xsi:type="dcterms:W3CDTF">2019-07-17T08:11:40Z</dcterms:modified>
</cp:coreProperties>
</file>