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\\op-stu-01\2020\ztraczyk60\Documents\A Computer Apps\Excel Projects\"/>
    </mc:Choice>
  </mc:AlternateContent>
  <bookViews>
    <workbookView xWindow="0" yWindow="0" windowWidth="21600" windowHeight="9630" firstSheet="2" activeTab="5"/>
  </bookViews>
  <sheets>
    <sheet name="Absolute vs Relative References" sheetId="4" r:id="rId1"/>
    <sheet name="Vlookup explained EXACT MATCH" sheetId="5" r:id="rId2"/>
    <sheet name="Vlookup explained APPROX MATCH" sheetId="6" r:id="rId3"/>
    <sheet name="Problem #1" sheetId="1" r:id="rId4"/>
    <sheet name="Problem #2" sheetId="2" r:id="rId5"/>
    <sheet name="Problem #3" sheetId="3" r:id="rId6"/>
  </sheets>
  <externalReferences>
    <externalReference r:id="rId7"/>
  </externalReferences>
  <definedNames>
    <definedName name="dyn_budget">OFFSET('[1]Dynamic Ranges and Charts'!$B$5,1,2,COUNTA('[1]Dynamic Ranges and Charts'!$B$6:$B$17),1)</definedName>
    <definedName name="dyn_lastn_dates">OFFSET('[1]Dynamic Ranges and Charts'!$B$29,COUNTA('[1]Dynamic Ranges and Charts'!$B$29:$B$213)-n,0,n,1)</definedName>
    <definedName name="dyn_lastn_values">OFFSET('[1]Dynamic Ranges and Charts'!$B$29,COUNTA('[1]Dynamic Ranges and Charts'!$B$29:$B$213)-n,1,n,1)</definedName>
    <definedName name="dyn_range">OFFSET('[1]Dynamic Ranges'!$B$5,0,0,COUNTA(!$B$5:$B$100),3)</definedName>
    <definedName name="dyn_salary">OFFSET('[1]Dynamic Ranges and Charts'!$B$5,1,1,COUNTA('[1]Dynamic Ranges and Charts'!$B$6:$B$17),1)</definedName>
    <definedName name="n">'[1]Dynamic Ranges and Charts'!$D$30</definedName>
    <definedName name="name" localSheetId="2">#REF!</definedName>
    <definedName name="name">#REF!</definedName>
  </definedNames>
  <calcPr calcId="162913"/>
</workbook>
</file>

<file path=xl/calcChain.xml><?xml version="1.0" encoding="utf-8"?>
<calcChain xmlns="http://schemas.openxmlformats.org/spreadsheetml/2006/main">
  <c r="C13" i="3" l="1"/>
  <c r="C14" i="3"/>
  <c r="C12" i="3"/>
  <c r="C7" i="3"/>
  <c r="C8" i="3"/>
  <c r="C6" i="3"/>
  <c r="G7" i="2"/>
  <c r="G8" i="2"/>
  <c r="G9" i="2"/>
  <c r="G10" i="2"/>
  <c r="G11" i="2"/>
  <c r="G6" i="2"/>
  <c r="D4" i="1"/>
  <c r="D5" i="1"/>
  <c r="D6" i="1"/>
  <c r="D7" i="1"/>
  <c r="D3" i="1"/>
  <c r="E7" i="6"/>
  <c r="E8" i="6"/>
  <c r="E9" i="6"/>
  <c r="E6" i="6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6" i="5"/>
  <c r="F7" i="5"/>
  <c r="F8" i="5"/>
  <c r="F9" i="5"/>
  <c r="F10" i="5"/>
  <c r="F11" i="5"/>
  <c r="F12" i="5"/>
  <c r="F13" i="5"/>
  <c r="F14" i="5"/>
  <c r="F15" i="5"/>
  <c r="F16" i="5"/>
  <c r="F17" i="5"/>
  <c r="F18" i="5"/>
  <c r="F19" i="5"/>
  <c r="F20" i="5"/>
  <c r="F21" i="5"/>
  <c r="F22" i="5"/>
  <c r="F23" i="5"/>
  <c r="F24" i="5"/>
  <c r="F25" i="5"/>
  <c r="F26" i="5"/>
  <c r="F27" i="5"/>
  <c r="F28" i="5"/>
  <c r="F29" i="5"/>
  <c r="F30" i="5"/>
  <c r="F31" i="5"/>
  <c r="F32" i="5"/>
  <c r="F33" i="5"/>
  <c r="F34" i="5"/>
  <c r="F35" i="5"/>
  <c r="F36" i="5"/>
  <c r="F37" i="5"/>
  <c r="F38" i="5"/>
  <c r="F39" i="5"/>
  <c r="F40" i="5"/>
  <c r="F41" i="5"/>
  <c r="F42" i="5"/>
  <c r="F43" i="5"/>
  <c r="F44" i="5"/>
  <c r="F45" i="5"/>
  <c r="F46" i="5"/>
  <c r="F47" i="5"/>
  <c r="F48" i="5"/>
  <c r="F49" i="5"/>
  <c r="F50" i="5"/>
  <c r="F51" i="5"/>
  <c r="F52" i="5"/>
  <c r="F53" i="5"/>
  <c r="F54" i="5"/>
  <c r="F55" i="5"/>
  <c r="F56" i="5"/>
  <c r="F57" i="5"/>
  <c r="F58" i="5"/>
  <c r="F59" i="5"/>
  <c r="F60" i="5"/>
  <c r="F61" i="5"/>
  <c r="F62" i="5"/>
  <c r="F63" i="5"/>
  <c r="F64" i="5"/>
  <c r="F65" i="5"/>
  <c r="F66" i="5"/>
  <c r="F67" i="5"/>
  <c r="F68" i="5"/>
  <c r="F69" i="5"/>
  <c r="F70" i="5"/>
  <c r="F71" i="5"/>
  <c r="F72" i="5"/>
  <c r="F73" i="5"/>
  <c r="F74" i="5"/>
  <c r="F75" i="5"/>
  <c r="F76" i="5"/>
  <c r="F77" i="5"/>
  <c r="F78" i="5"/>
  <c r="F79" i="5"/>
  <c r="F80" i="5"/>
  <c r="F81" i="5"/>
  <c r="F82" i="5"/>
  <c r="F83" i="5"/>
  <c r="F84" i="5"/>
  <c r="F85" i="5"/>
  <c r="F6" i="5"/>
  <c r="F35" i="4"/>
  <c r="F36" i="4"/>
  <c r="F37" i="4"/>
  <c r="F38" i="4"/>
  <c r="F34" i="4"/>
  <c r="F13" i="4"/>
  <c r="F22" i="4"/>
  <c r="F23" i="4"/>
  <c r="F24" i="4"/>
  <c r="F25" i="4"/>
  <c r="F14" i="4"/>
  <c r="F15" i="4"/>
  <c r="F16" i="4"/>
  <c r="B22" i="2" l="1"/>
  <c r="B23" i="2"/>
  <c r="B24" i="2"/>
  <c r="B25" i="2"/>
  <c r="B26" i="2"/>
  <c r="B21" i="2"/>
  <c r="E35" i="4" l="1"/>
  <c r="E36" i="4"/>
  <c r="E37" i="4"/>
  <c r="E38" i="4"/>
  <c r="E34" i="4"/>
  <c r="D39" i="4"/>
  <c r="F21" i="4"/>
  <c r="E39" i="4" l="1"/>
  <c r="D85" i="5"/>
  <c r="D84" i="5"/>
  <c r="D83" i="5"/>
  <c r="D82" i="5"/>
  <c r="D81" i="5"/>
  <c r="D80" i="5"/>
  <c r="D79" i="5"/>
  <c r="D78" i="5"/>
  <c r="D77" i="5"/>
  <c r="D76" i="5"/>
  <c r="D75" i="5"/>
  <c r="D74" i="5"/>
  <c r="D73" i="5"/>
  <c r="D72" i="5"/>
  <c r="D71" i="5"/>
  <c r="D70" i="5"/>
  <c r="D69" i="5"/>
  <c r="D68" i="5"/>
  <c r="D67" i="5"/>
  <c r="D66" i="5"/>
  <c r="D65" i="5"/>
  <c r="D64" i="5"/>
  <c r="D63" i="5"/>
  <c r="D62" i="5"/>
  <c r="D61" i="5"/>
  <c r="D60" i="5"/>
  <c r="D59" i="5"/>
  <c r="D58" i="5"/>
  <c r="D57" i="5"/>
  <c r="D56" i="5"/>
  <c r="D55" i="5"/>
  <c r="D54" i="5"/>
  <c r="D53" i="5"/>
  <c r="D52" i="5"/>
  <c r="D51" i="5"/>
  <c r="D50" i="5"/>
  <c r="D49" i="5"/>
  <c r="D48" i="5"/>
  <c r="D47" i="5"/>
  <c r="D46" i="5"/>
  <c r="D45" i="5"/>
  <c r="D44" i="5"/>
  <c r="D43" i="5"/>
  <c r="D42" i="5"/>
  <c r="D41" i="5"/>
  <c r="D40" i="5"/>
  <c r="D39" i="5"/>
  <c r="D38" i="5"/>
  <c r="D37" i="5"/>
  <c r="D36" i="5"/>
  <c r="D35" i="5"/>
  <c r="D34" i="5"/>
  <c r="D33" i="5"/>
  <c r="D32" i="5"/>
  <c r="D31" i="5"/>
  <c r="D30" i="5"/>
  <c r="D20" i="5"/>
  <c r="D21" i="5"/>
  <c r="D22" i="5"/>
  <c r="D23" i="5"/>
  <c r="D24" i="5"/>
  <c r="D25" i="5"/>
  <c r="D26" i="5"/>
  <c r="D27" i="5"/>
  <c r="D28" i="5"/>
  <c r="D29" i="5"/>
  <c r="D7" i="5"/>
  <c r="D8" i="5"/>
  <c r="D9" i="5"/>
  <c r="D10" i="5"/>
  <c r="D11" i="5"/>
  <c r="D12" i="5"/>
  <c r="D13" i="5"/>
  <c r="D14" i="5"/>
  <c r="D15" i="5"/>
  <c r="D16" i="5"/>
  <c r="D17" i="5"/>
  <c r="D18" i="5"/>
  <c r="D19" i="5"/>
  <c r="D6" i="5"/>
  <c r="F12" i="4"/>
</calcChain>
</file>

<file path=xl/sharedStrings.xml><?xml version="1.0" encoding="utf-8"?>
<sst xmlns="http://schemas.openxmlformats.org/spreadsheetml/2006/main" count="265" uniqueCount="152">
  <si>
    <t>Category</t>
  </si>
  <si>
    <t>Good</t>
  </si>
  <si>
    <t>Moderate</t>
  </si>
  <si>
    <t>Unhealthy</t>
  </si>
  <si>
    <t>Very Unhealthy</t>
  </si>
  <si>
    <t>Hazardous</t>
  </si>
  <si>
    <t>Health Rating</t>
  </si>
  <si>
    <t>Instructions:</t>
  </si>
  <si>
    <t>City</t>
  </si>
  <si>
    <t>Nashville</t>
  </si>
  <si>
    <t>Atlanta</t>
  </si>
  <si>
    <t>Miami</t>
  </si>
  <si>
    <t>Pittsburgh</t>
  </si>
  <si>
    <t>Baltimore</t>
  </si>
  <si>
    <t>Solution:</t>
  </si>
  <si>
    <t>The air quality for five major cities is shown above.</t>
  </si>
  <si>
    <t>Storm Scale</t>
  </si>
  <si>
    <t>*Source:weather.unisys.com</t>
  </si>
  <si>
    <t>2005 Atlantic Storms (Partial List)*</t>
  </si>
  <si>
    <t>#</t>
  </si>
  <si>
    <t>Name</t>
  </si>
  <si>
    <t>Dennis</t>
  </si>
  <si>
    <t>Jul 4-18</t>
  </si>
  <si>
    <t>Irene</t>
  </si>
  <si>
    <t>Aug 4-18</t>
  </si>
  <si>
    <t>Ophelia</t>
  </si>
  <si>
    <t>Sep 6-23</t>
  </si>
  <si>
    <t>Rita</t>
  </si>
  <si>
    <t>Sep 18-26</t>
  </si>
  <si>
    <t>BETA</t>
  </si>
  <si>
    <t>Oct 26-31</t>
  </si>
  <si>
    <t>based on the Storm Scale table located in the upper left corner of the worksheet.</t>
  </si>
  <si>
    <t>After you complete this problem, click on Problem #3 sheet tab.</t>
  </si>
  <si>
    <t>After you complete this problem, click on Problem #2 sheet tab.</t>
  </si>
  <si>
    <r>
      <t>AQ</t>
    </r>
    <r>
      <rPr>
        <b/>
        <sz val="10"/>
        <rFont val="Times New Roman"/>
        <family val="1"/>
      </rPr>
      <t>I</t>
    </r>
    <r>
      <rPr>
        <b/>
        <sz val="10"/>
        <rFont val="Arial"/>
        <family val="2"/>
      </rPr>
      <t xml:space="preserve"> Scale</t>
    </r>
  </si>
  <si>
    <r>
      <t>The Air Quality Index (AQ</t>
    </r>
    <r>
      <rPr>
        <sz val="10"/>
        <rFont val="Times New Roman"/>
        <family val="1"/>
      </rPr>
      <t>I</t>
    </r>
    <r>
      <rPr>
        <sz val="10"/>
        <rFont val="Arial"/>
      </rPr>
      <t>) provides information about an area's pollution conditions.</t>
    </r>
  </si>
  <si>
    <t>Bonus</t>
  </si>
  <si>
    <t># of Cases Won</t>
  </si>
  <si>
    <t>Junior Partner</t>
  </si>
  <si>
    <t>Senior Partner</t>
  </si>
  <si>
    <t>Directions:</t>
  </si>
  <si>
    <t>(Note: Do not include column headings in the table range.)</t>
  </si>
  <si>
    <t>Click in the name box located at the left of the formula bar</t>
  </si>
  <si>
    <t>Press ENTER</t>
  </si>
  <si>
    <t>To name the lookup table:</t>
  </si>
  <si>
    <r>
      <t xml:space="preserve">Type the name </t>
    </r>
    <r>
      <rPr>
        <b/>
        <sz val="10"/>
        <rFont val="Arial"/>
        <family val="2"/>
      </rPr>
      <t>Bonus</t>
    </r>
  </si>
  <si>
    <t>Use VLOOKUP to determine the bonus amounts for each partner.</t>
  </si>
  <si>
    <t>Barnes</t>
  </si>
  <si>
    <t>Madden</t>
  </si>
  <si>
    <t>Cleaver</t>
  </si>
  <si>
    <t>Emerson</t>
  </si>
  <si>
    <t>Shaw</t>
  </si>
  <si>
    <t>Hargrove</t>
  </si>
  <si>
    <t>Create two separate formulas--one for Junior and one for Senior Partners`</t>
  </si>
  <si>
    <t>Storm Category</t>
  </si>
  <si>
    <t>Tropical Depression</t>
  </si>
  <si>
    <t>Tropical Storm</t>
  </si>
  <si>
    <t>Katrina</t>
  </si>
  <si>
    <t>Aug 24-30</t>
  </si>
  <si>
    <t>Dates</t>
  </si>
  <si>
    <t>Minimum Sustained Winds (mph)</t>
  </si>
  <si>
    <t>Sustained Winds (mph)</t>
  </si>
  <si>
    <t>Absolute vs. Relative references</t>
  </si>
  <si>
    <t xml:space="preserve">To create an absolute reference, you insert a dollar sign ($) before the column and row of the cell reference. </t>
  </si>
  <si>
    <t xml:space="preserve">For example, the cell reference $B$8 is an absolute reference, whereas the cell reference B8 is a relative reference. </t>
  </si>
  <si>
    <t xml:space="preserve">If you copy a formula that contains the absolute reference $B$8 to another cell, the cell reference $B$8 does not change. </t>
  </si>
  <si>
    <t>On the other hand, if you copy a formula containing the relative reference B8 to another cell, the reference B8 changes.</t>
  </si>
  <si>
    <t>formula</t>
  </si>
  <si>
    <t>result</t>
  </si>
  <si>
    <t>When copyed down, the reference stays the same</t>
  </si>
  <si>
    <t>From the Sales Department</t>
  </si>
  <si>
    <t>Commission Rates</t>
  </si>
  <si>
    <t>Doug</t>
  </si>
  <si>
    <t>Dave</t>
  </si>
  <si>
    <t>Cindy</t>
  </si>
  <si>
    <t>Marlene</t>
  </si>
  <si>
    <t>Paul</t>
  </si>
  <si>
    <t>Karen</t>
  </si>
  <si>
    <t>Financial Analysis Department (YOU)</t>
  </si>
  <si>
    <t>Date</t>
  </si>
  <si>
    <t>Sales Person</t>
  </si>
  <si>
    <t># of sales</t>
  </si>
  <si>
    <t>Avg Sale</t>
  </si>
  <si>
    <t>Total Sales</t>
  </si>
  <si>
    <t>Person</t>
  </si>
  <si>
    <t>Rate</t>
  </si>
  <si>
    <t>Commission</t>
  </si>
  <si>
    <t>%</t>
  </si>
  <si>
    <t>$</t>
  </si>
  <si>
    <t>Air Quality Rating</t>
  </si>
  <si>
    <r>
      <t>Above on the right is a table showing the AQ</t>
    </r>
    <r>
      <rPr>
        <sz val="10"/>
        <rFont val="Times New Roman"/>
        <family val="1"/>
      </rPr>
      <t>I</t>
    </r>
    <r>
      <rPr>
        <sz val="10"/>
        <rFont val="Arial"/>
      </rPr>
      <t xml:space="preserve"> scale and health ratings.</t>
    </r>
  </si>
  <si>
    <t>Use the VLOOKUP formula to assign a category rating to each storm in the table</t>
  </si>
  <si>
    <t>Select cells F3:H22 (column headings are not included)</t>
  </si>
  <si>
    <t>=C12</t>
  </si>
  <si>
    <t>=$C$19</t>
  </si>
  <si>
    <t>When would I use an Absolute Reference?</t>
  </si>
  <si>
    <t>Jack</t>
  </si>
  <si>
    <t>Sarah</t>
  </si>
  <si>
    <t>John</t>
  </si>
  <si>
    <t>Sales</t>
  </si>
  <si>
    <t>Total</t>
  </si>
  <si>
    <t># of vehicles</t>
  </si>
  <si>
    <t>sold</t>
  </si>
  <si>
    <t>% of Total</t>
  </si>
  <si>
    <t>all of these fractions</t>
  </si>
  <si>
    <t>need the same base</t>
  </si>
  <si>
    <t>we can't simple copy down</t>
  </si>
  <si>
    <t>without using absolute reference format</t>
  </si>
  <si>
    <t>Auto Sales Report - Oct 2011</t>
  </si>
  <si>
    <t>Example of Relative Reference</t>
  </si>
  <si>
    <t>Example of Absolute Reference</t>
  </si>
  <si>
    <t>When copied down, the row changes</t>
  </si>
  <si>
    <t>based on it's relative positions.</t>
  </si>
  <si>
    <t>(cell E39)</t>
  </si>
  <si>
    <t>Magnitude</t>
  </si>
  <si>
    <t>Description</t>
  </si>
  <si>
    <t>Noticeable shaking of indoor items, rattling noises. Significant damage unlikely.</t>
  </si>
  <si>
    <t>Often felt, but rarely causes damage.</t>
  </si>
  <si>
    <t>Micro earthquakes, not felt.</t>
  </si>
  <si>
    <t>micro</t>
  </si>
  <si>
    <t>minor</t>
  </si>
  <si>
    <t>light</t>
  </si>
  <si>
    <t>moderate</t>
  </si>
  <si>
    <t>strong</t>
  </si>
  <si>
    <t>major</t>
  </si>
  <si>
    <t>great</t>
  </si>
  <si>
    <t>massive</t>
  </si>
  <si>
    <t>Can be destructive in areas up to about 160 kilometres (99 mi) across in populated areas.</t>
  </si>
  <si>
    <t>can cause serious damange over large areas</t>
  </si>
  <si>
    <t>can cause serious damange over</t>
  </si>
  <si>
    <t>devastating over areas several thousand kilometers across</t>
  </si>
  <si>
    <t>never recorded, widespread devastation over very large areas</t>
  </si>
  <si>
    <t>major damage to poorly constructed buildings over small regions, slight damage to well-designed buildings</t>
  </si>
  <si>
    <t>Strength</t>
  </si>
  <si>
    <t>Richter Scale</t>
  </si>
  <si>
    <t>Region</t>
  </si>
  <si>
    <t>Haiti</t>
  </si>
  <si>
    <t>San Francisco</t>
  </si>
  <si>
    <t>New Zealand</t>
  </si>
  <si>
    <t>Japan</t>
  </si>
  <si>
    <t>Sample Earthquakes</t>
  </si>
  <si>
    <r>
      <t>=VLOOKUP(</t>
    </r>
    <r>
      <rPr>
        <sz val="14"/>
        <color rgb="FFFF0000"/>
        <rFont val="Arial"/>
        <family val="2"/>
      </rPr>
      <t>look for this</t>
    </r>
    <r>
      <rPr>
        <sz val="14"/>
        <rFont val="Arial"/>
        <family val="2"/>
      </rPr>
      <t>,</t>
    </r>
    <r>
      <rPr>
        <sz val="14"/>
        <color rgb="FFFFFF00"/>
        <rFont val="Arial"/>
        <family val="2"/>
      </rPr>
      <t xml:space="preserve"> look in this area</t>
    </r>
    <r>
      <rPr>
        <sz val="14"/>
        <rFont val="Arial"/>
        <family val="2"/>
      </rPr>
      <t xml:space="preserve">, </t>
    </r>
    <r>
      <rPr>
        <sz val="14"/>
        <color theme="9" tint="-0.249977111117893"/>
        <rFont val="Arial"/>
        <family val="2"/>
      </rPr>
      <t>bring back what's in this column</t>
    </r>
    <r>
      <rPr>
        <sz val="14"/>
        <rFont val="Arial"/>
        <family val="2"/>
      </rPr>
      <t>, approximate TRUE or exact FALSE match)</t>
    </r>
  </si>
  <si>
    <r>
      <t>Use the VLOOKUP function to assign an AQ</t>
    </r>
    <r>
      <rPr>
        <sz val="10"/>
        <rFont val="Times New Roman"/>
        <family val="1"/>
      </rPr>
      <t>I</t>
    </r>
    <r>
      <rPr>
        <sz val="10"/>
        <rFont val="Arial"/>
      </rPr>
      <t xml:space="preserve"> health rating to each city (looking at the table, what type of match is appropriate?)</t>
    </r>
  </si>
  <si>
    <t>This is the last exercise, once you are done, save your file and drag/drop to the Inbox folder "VLOOKUP Here"</t>
  </si>
  <si>
    <t>=C13</t>
  </si>
  <si>
    <t>=C14</t>
  </si>
  <si>
    <t>=C15</t>
  </si>
  <si>
    <t>=C16</t>
  </si>
  <si>
    <t>=$C$20</t>
  </si>
  <si>
    <t>=$C$21</t>
  </si>
  <si>
    <t>=$C$22</t>
  </si>
  <si>
    <t>=$C$23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</si>
</sst>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7">
    <numFmt numFmtId="5" formatCode="&quot;$&quot;#,##0_);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"/>
    <numFmt numFmtId="165" formatCode="0.0%"/>
    <numFmt numFmtId="166" formatCode="_(&quot;$&quot;* #,##0_);_(&quot;$&quot;* \(#,##0\);_(&quot;$&quot;* &quot;-&quot;??_);_(@_)"/>
    <numFmt numFmtId="167" formatCode="0.0"/>
  </numFmts>
  <fonts count="23" x14ac:knownFonts="1">
    <font>
      <sz val="10"/>
      <name val="Arial"/>
    </font>
    <font>
      <sz val="10"/>
      <name val="Arial"/>
    </font>
    <font>
      <sz val="10"/>
      <name val="Times New Roman"/>
      <family val="1"/>
    </font>
    <font>
      <b/>
      <sz val="10"/>
      <name val="Arial"/>
      <family val="2"/>
    </font>
    <font>
      <b/>
      <sz val="10"/>
      <name val="Times New Roman"/>
      <family val="1"/>
    </font>
    <font>
      <sz val="10"/>
      <name val="Arial"/>
    </font>
    <font>
      <sz val="10"/>
      <name val="Arial"/>
      <family val="2"/>
    </font>
    <font>
      <b/>
      <sz val="10"/>
      <color indexed="10"/>
      <name val="Arial"/>
      <family val="2"/>
    </font>
    <font>
      <b/>
      <sz val="10"/>
      <color indexed="12"/>
      <name val="Arial"/>
      <family val="2"/>
    </font>
    <font>
      <u/>
      <sz val="10"/>
      <name val="Arial"/>
    </font>
    <font>
      <b/>
      <u/>
      <sz val="11"/>
      <name val="Arial"/>
      <family val="2"/>
    </font>
    <font>
      <sz val="10"/>
      <color indexed="10"/>
      <name val="Arial"/>
      <family val="2"/>
    </font>
    <font>
      <sz val="10"/>
      <color indexed="12"/>
      <name val="Arial"/>
      <family val="2"/>
    </font>
    <font>
      <sz val="10"/>
      <name val="Gill Sans MT"/>
    </font>
    <font>
      <b/>
      <sz val="14"/>
      <name val="Gill Sans MT"/>
      <family val="2"/>
    </font>
    <font>
      <b/>
      <sz val="10"/>
      <name val="Gill Sans MT"/>
      <family val="2"/>
    </font>
    <font>
      <sz val="14"/>
      <name val="Arial"/>
      <family val="2"/>
    </font>
    <font>
      <sz val="14"/>
      <color rgb="FFFF0000"/>
      <name val="Arial"/>
      <family val="2"/>
    </font>
    <font>
      <sz val="14"/>
      <color rgb="FFFFFF00"/>
      <name val="Arial"/>
      <family val="2"/>
    </font>
    <font>
      <sz val="14"/>
      <color theme="9" tint="-0.249977111117893"/>
      <name val="Arial"/>
      <family val="2"/>
    </font>
    <font>
      <b/>
      <sz val="12"/>
      <name val="Gill Sans MT"/>
      <family val="2"/>
    </font>
    <font>
      <sz val="10"/>
      <name val="Gill Sans MT"/>
      <family val="2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9" tint="-0.249977111117893"/>
        <bgColor indexed="64"/>
      </patternFill>
    </fill>
  </fills>
  <borders count="2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6">
    <xf numFmtId="0" fontId="0" fillId="0" borderId="0"/>
    <xf numFmtId="43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0" fontId="1" fillId="0" borderId="0"/>
    <xf numFmtId="9" fontId="1" fillId="0" borderId="0" applyFont="0" applyFill="0" applyBorder="0" applyAlignment="0" applyProtection="0"/>
    <xf numFmtId="0" fontId="13" fillId="0" borderId="0"/>
  </cellStyleXfs>
  <cellXfs count="159">
    <xf numFmtId="0" fontId="0" fillId="0" borderId="0" xfId="0"/>
    <xf numFmtId="0" fontId="3" fillId="0" borderId="1" xfId="0" applyFont="1" applyBorder="1"/>
    <xf numFmtId="0" fontId="5" fillId="0" borderId="1" xfId="0" applyFont="1" applyBorder="1"/>
    <xf numFmtId="0" fontId="3" fillId="0" borderId="0" xfId="0" applyFont="1" applyAlignment="1"/>
    <xf numFmtId="0" fontId="5" fillId="0" borderId="0" xfId="0" applyFont="1"/>
    <xf numFmtId="0" fontId="5" fillId="0" borderId="0" xfId="0" applyFont="1" applyAlignment="1">
      <alignment horizontal="left"/>
    </xf>
    <xf numFmtId="49" fontId="5" fillId="0" borderId="0" xfId="0" applyNumberFormat="1" applyFont="1"/>
    <xf numFmtId="0" fontId="3" fillId="0" borderId="0" xfId="0" applyFont="1"/>
    <xf numFmtId="0" fontId="6" fillId="0" borderId="0" xfId="0" applyFont="1"/>
    <xf numFmtId="0" fontId="6" fillId="0" borderId="4" xfId="0" applyFont="1" applyBorder="1"/>
    <xf numFmtId="0" fontId="6" fillId="0" borderId="6" xfId="0" applyFont="1" applyBorder="1"/>
    <xf numFmtId="0" fontId="3" fillId="0" borderId="8" xfId="3" applyFont="1" applyBorder="1" applyAlignment="1">
      <alignment horizontal="center" wrapText="1"/>
    </xf>
    <xf numFmtId="0" fontId="7" fillId="0" borderId="8" xfId="3" applyFont="1" applyBorder="1" applyAlignment="1">
      <alignment horizontal="center" wrapText="1"/>
    </xf>
    <xf numFmtId="44" fontId="3" fillId="0" borderId="8" xfId="2" applyFont="1" applyBorder="1" applyAlignment="1">
      <alignment horizontal="center"/>
    </xf>
    <xf numFmtId="0" fontId="6" fillId="0" borderId="0" xfId="3" quotePrefix="1" applyFont="1" applyBorder="1" applyAlignment="1"/>
    <xf numFmtId="0" fontId="6" fillId="0" borderId="0" xfId="3" applyFont="1" applyBorder="1" applyAlignment="1"/>
    <xf numFmtId="164" fontId="6" fillId="0" borderId="0" xfId="1" applyNumberFormat="1" applyFont="1"/>
    <xf numFmtId="164" fontId="6" fillId="0" borderId="0" xfId="0" applyNumberFormat="1" applyFont="1"/>
    <xf numFmtId="5" fontId="6" fillId="0" borderId="0" xfId="2" applyNumberFormat="1" applyFont="1" applyBorder="1" applyAlignment="1">
      <alignment horizontal="right"/>
    </xf>
    <xf numFmtId="0" fontId="6" fillId="0" borderId="0" xfId="3" applyFont="1" applyBorder="1" applyAlignment="1">
      <alignment horizontal="left" wrapText="1"/>
    </xf>
    <xf numFmtId="0" fontId="8" fillId="0" borderId="8" xfId="3" applyFont="1" applyBorder="1" applyAlignment="1">
      <alignment horizontal="center" wrapText="1"/>
    </xf>
    <xf numFmtId="0" fontId="9" fillId="0" borderId="0" xfId="0" applyFont="1"/>
    <xf numFmtId="0" fontId="10" fillId="0" borderId="0" xfId="0" applyFont="1"/>
    <xf numFmtId="0" fontId="3" fillId="0" borderId="9" xfId="3" applyFont="1" applyBorder="1" applyAlignment="1">
      <alignment horizontal="center" wrapText="1"/>
    </xf>
    <xf numFmtId="0" fontId="6" fillId="0" borderId="0" xfId="0" applyFont="1" applyBorder="1"/>
    <xf numFmtId="0" fontId="11" fillId="0" borderId="0" xfId="0" applyFont="1"/>
    <xf numFmtId="0" fontId="12" fillId="0" borderId="0" xfId="0" applyFont="1"/>
    <xf numFmtId="0" fontId="6" fillId="0" borderId="5" xfId="0" applyFont="1" applyBorder="1" applyAlignment="1">
      <alignment horizontal="center"/>
    </xf>
    <xf numFmtId="0" fontId="6" fillId="0" borderId="7" xfId="0" applyFont="1" applyBorder="1" applyAlignment="1">
      <alignment horizontal="center"/>
    </xf>
    <xf numFmtId="0" fontId="6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14" fillId="0" borderId="0" xfId="5" applyFont="1" applyAlignment="1">
      <alignment horizontal="left"/>
    </xf>
    <xf numFmtId="0" fontId="13" fillId="0" borderId="0" xfId="5"/>
    <xf numFmtId="0" fontId="15" fillId="0" borderId="0" xfId="5" applyFont="1"/>
    <xf numFmtId="0" fontId="13" fillId="0" borderId="0" xfId="5" applyNumberFormat="1"/>
    <xf numFmtId="0" fontId="13" fillId="0" borderId="0" xfId="5" applyBorder="1"/>
    <xf numFmtId="0" fontId="0" fillId="0" borderId="0" xfId="0" applyAlignment="1">
      <alignment horizontal="center"/>
    </xf>
    <xf numFmtId="165" fontId="0" fillId="0" borderId="5" xfId="4" applyNumberFormat="1" applyFont="1" applyBorder="1"/>
    <xf numFmtId="165" fontId="0" fillId="0" borderId="7" xfId="4" applyNumberFormat="1" applyFont="1" applyBorder="1"/>
    <xf numFmtId="0" fontId="0" fillId="0" borderId="13" xfId="0" applyBorder="1"/>
    <xf numFmtId="0" fontId="0" fillId="0" borderId="14" xfId="0" applyBorder="1"/>
    <xf numFmtId="0" fontId="0" fillId="0" borderId="15" xfId="0" applyBorder="1"/>
    <xf numFmtId="14" fontId="0" fillId="0" borderId="0" xfId="0" applyNumberFormat="1"/>
    <xf numFmtId="44" fontId="0" fillId="0" borderId="0" xfId="2" applyFont="1"/>
    <xf numFmtId="0" fontId="0" fillId="3" borderId="0" xfId="0" applyFill="1"/>
    <xf numFmtId="0" fontId="0" fillId="4" borderId="0" xfId="0" applyFill="1"/>
    <xf numFmtId="0" fontId="3" fillId="2" borderId="1" xfId="0" applyFont="1" applyFill="1" applyBorder="1" applyAlignment="1">
      <alignment horizontal="center"/>
    </xf>
    <xf numFmtId="0" fontId="3" fillId="0" borderId="11" xfId="0" applyFont="1" applyBorder="1" applyAlignment="1"/>
    <xf numFmtId="0" fontId="3" fillId="0" borderId="16" xfId="0" applyFont="1" applyBorder="1" applyAlignment="1">
      <alignment wrapText="1"/>
    </xf>
    <xf numFmtId="0" fontId="5" fillId="0" borderId="4" xfId="0" applyFont="1" applyBorder="1" applyAlignment="1">
      <alignment horizontal="left"/>
    </xf>
    <xf numFmtId="0" fontId="5" fillId="0" borderId="6" xfId="0" applyFont="1" applyBorder="1" applyAlignment="1">
      <alignment horizontal="left"/>
    </xf>
    <xf numFmtId="0" fontId="3" fillId="0" borderId="1" xfId="0" applyFont="1" applyBorder="1" applyAlignment="1"/>
    <xf numFmtId="0" fontId="5" fillId="0" borderId="14" xfId="0" applyFont="1" applyBorder="1"/>
    <xf numFmtId="0" fontId="5" fillId="0" borderId="15" xfId="0" applyFont="1" applyBorder="1"/>
    <xf numFmtId="0" fontId="5" fillId="0" borderId="13" xfId="0" applyFont="1" applyBorder="1"/>
    <xf numFmtId="0" fontId="6" fillId="0" borderId="5" xfId="0" applyFont="1" applyBorder="1"/>
    <xf numFmtId="0" fontId="6" fillId="0" borderId="7" xfId="0" applyFont="1" applyBorder="1"/>
    <xf numFmtId="0" fontId="6" fillId="0" borderId="13" xfId="0" applyFont="1" applyBorder="1"/>
    <xf numFmtId="0" fontId="6" fillId="0" borderId="14" xfId="0" applyFont="1" applyBorder="1"/>
    <xf numFmtId="0" fontId="6" fillId="0" borderId="15" xfId="0" applyFont="1" applyBorder="1"/>
    <xf numFmtId="44" fontId="0" fillId="0" borderId="0" xfId="0" applyNumberFormat="1"/>
    <xf numFmtId="165" fontId="0" fillId="0" borderId="0" xfId="0" applyNumberFormat="1"/>
    <xf numFmtId="0" fontId="16" fillId="0" borderId="0" xfId="0" quotePrefix="1" applyFont="1"/>
    <xf numFmtId="0" fontId="15" fillId="0" borderId="0" xfId="5" applyFont="1" applyAlignment="1">
      <alignment horizontal="center"/>
    </xf>
    <xf numFmtId="0" fontId="13" fillId="0" borderId="14" xfId="5" applyBorder="1"/>
    <xf numFmtId="0" fontId="20" fillId="0" borderId="11" xfId="5" applyFont="1" applyBorder="1" applyAlignment="1"/>
    <xf numFmtId="0" fontId="20" fillId="0" borderId="16" xfId="5" applyFont="1" applyBorder="1" applyAlignment="1"/>
    <xf numFmtId="0" fontId="20" fillId="0" borderId="12" xfId="5" applyFont="1" applyBorder="1" applyAlignment="1"/>
    <xf numFmtId="0" fontId="13" fillId="0" borderId="12" xfId="5" applyBorder="1"/>
    <xf numFmtId="0" fontId="21" fillId="0" borderId="0" xfId="5" applyFont="1"/>
    <xf numFmtId="0" fontId="20" fillId="0" borderId="0" xfId="5" applyFont="1" applyBorder="1" applyAlignment="1"/>
    <xf numFmtId="2" fontId="13" fillId="0" borderId="0" xfId="5" applyNumberFormat="1"/>
    <xf numFmtId="0" fontId="13" fillId="0" borderId="6" xfId="5" applyBorder="1"/>
    <xf numFmtId="166" fontId="13" fillId="0" borderId="16" xfId="5" applyNumberFormat="1" applyBorder="1"/>
    <xf numFmtId="0" fontId="15" fillId="0" borderId="3" xfId="5" applyFont="1" applyBorder="1" applyAlignment="1">
      <alignment horizontal="center"/>
    </xf>
    <xf numFmtId="0" fontId="15" fillId="0" borderId="7" xfId="5" applyFont="1" applyBorder="1" applyAlignment="1">
      <alignment horizontal="center"/>
    </xf>
    <xf numFmtId="0" fontId="13" fillId="0" borderId="13" xfId="5" applyBorder="1"/>
    <xf numFmtId="0" fontId="15" fillId="0" borderId="0" xfId="5" applyFont="1" applyBorder="1"/>
    <xf numFmtId="0" fontId="15" fillId="0" borderId="0" xfId="5" applyFont="1" applyBorder="1" applyAlignment="1">
      <alignment horizontal="right"/>
    </xf>
    <xf numFmtId="0" fontId="13" fillId="0" borderId="0" xfId="5" quotePrefix="1" applyBorder="1"/>
    <xf numFmtId="0" fontId="20" fillId="0" borderId="0" xfId="5" applyFont="1" applyBorder="1" applyAlignment="1">
      <alignment horizontal="center"/>
    </xf>
    <xf numFmtId="0" fontId="15" fillId="0" borderId="0" xfId="5" applyFont="1" applyAlignment="1">
      <alignment horizontal="right"/>
    </xf>
    <xf numFmtId="0" fontId="15" fillId="0" borderId="13" xfId="5" applyFont="1" applyBorder="1" applyAlignment="1">
      <alignment horizontal="center"/>
    </xf>
    <xf numFmtId="0" fontId="15" fillId="0" borderId="15" xfId="5" applyFont="1" applyBorder="1" applyAlignment="1">
      <alignment horizontal="center"/>
    </xf>
    <xf numFmtId="0" fontId="21" fillId="0" borderId="13" xfId="5" applyFont="1" applyBorder="1"/>
    <xf numFmtId="0" fontId="21" fillId="0" borderId="14" xfId="5" applyFont="1" applyBorder="1"/>
    <xf numFmtId="0" fontId="21" fillId="0" borderId="15" xfId="5" applyFont="1" applyBorder="1"/>
    <xf numFmtId="166" fontId="13" fillId="0" borderId="13" xfId="5" applyNumberFormat="1" applyBorder="1"/>
    <xf numFmtId="0" fontId="13" fillId="0" borderId="1" xfId="5" applyBorder="1"/>
    <xf numFmtId="1" fontId="13" fillId="0" borderId="0" xfId="5" applyNumberFormat="1" applyBorder="1" applyAlignment="1">
      <alignment horizontal="center"/>
    </xf>
    <xf numFmtId="1" fontId="13" fillId="0" borderId="1" xfId="5" applyNumberFormat="1" applyBorder="1" applyAlignment="1">
      <alignment horizontal="center"/>
    </xf>
    <xf numFmtId="0" fontId="0" fillId="0" borderId="0" xfId="0" applyFill="1" applyBorder="1"/>
    <xf numFmtId="0" fontId="3" fillId="0" borderId="0" xfId="0" applyFont="1" applyFill="1" applyBorder="1" applyAlignment="1">
      <alignment horizontal="center"/>
    </xf>
    <xf numFmtId="14" fontId="0" fillId="0" borderId="0" xfId="0" applyNumberFormat="1" applyFill="1" applyBorder="1"/>
    <xf numFmtId="0" fontId="0" fillId="0" borderId="0" xfId="0" applyFill="1" applyBorder="1" applyAlignment="1">
      <alignment horizontal="center"/>
    </xf>
    <xf numFmtId="44" fontId="0" fillId="0" borderId="0" xfId="2" applyFont="1" applyFill="1" applyBorder="1"/>
    <xf numFmtId="165" fontId="0" fillId="0" borderId="0" xfId="4" applyNumberFormat="1" applyFont="1" applyFill="1" applyBorder="1"/>
    <xf numFmtId="0" fontId="3" fillId="0" borderId="0" xfId="0" applyFont="1" applyFill="1" applyBorder="1" applyAlignment="1"/>
    <xf numFmtId="167" fontId="6" fillId="0" borderId="0" xfId="0" applyNumberFormat="1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6" fillId="0" borderId="0" xfId="0" applyFont="1" applyBorder="1" applyAlignment="1">
      <alignment horizontal="center"/>
    </xf>
    <xf numFmtId="0" fontId="3" fillId="0" borderId="2" xfId="0" applyFont="1" applyFill="1" applyBorder="1" applyAlignment="1">
      <alignment horizontal="center"/>
    </xf>
    <xf numFmtId="0" fontId="3" fillId="0" borderId="3" xfId="0" applyFont="1" applyFill="1" applyBorder="1"/>
    <xf numFmtId="167" fontId="0" fillId="0" borderId="4" xfId="0" applyNumberFormat="1" applyFill="1" applyBorder="1" applyAlignment="1">
      <alignment horizontal="center"/>
    </xf>
    <xf numFmtId="0" fontId="22" fillId="0" borderId="5" xfId="0" applyFont="1" applyBorder="1"/>
    <xf numFmtId="0" fontId="22" fillId="0" borderId="5" xfId="0" applyNumberFormat="1" applyFont="1" applyFill="1" applyBorder="1"/>
    <xf numFmtId="167" fontId="0" fillId="0" borderId="6" xfId="0" applyNumberFormat="1" applyFill="1" applyBorder="1" applyAlignment="1">
      <alignment horizontal="center"/>
    </xf>
    <xf numFmtId="167" fontId="6" fillId="0" borderId="10" xfId="0" applyNumberFormat="1" applyFont="1" applyFill="1" applyBorder="1" applyAlignment="1">
      <alignment horizontal="center"/>
    </xf>
    <xf numFmtId="0" fontId="22" fillId="0" borderId="7" xfId="0" applyNumberFormat="1" applyFont="1" applyFill="1" applyBorder="1"/>
    <xf numFmtId="0" fontId="3" fillId="0" borderId="6" xfId="0" applyFont="1" applyFill="1" applyBorder="1" applyAlignment="1">
      <alignment horizontal="center"/>
    </xf>
    <xf numFmtId="0" fontId="3" fillId="0" borderId="7" xfId="0" applyFont="1" applyFill="1" applyBorder="1" applyAlignment="1">
      <alignment horizontal="center"/>
    </xf>
    <xf numFmtId="0" fontId="3" fillId="0" borderId="13" xfId="0" applyFont="1" applyFill="1" applyBorder="1" applyAlignment="1">
      <alignment horizontal="center"/>
    </xf>
    <xf numFmtId="165" fontId="3" fillId="0" borderId="15" xfId="0" applyNumberFormat="1" applyFont="1" applyFill="1" applyBorder="1" applyAlignment="1">
      <alignment horizontal="center"/>
    </xf>
    <xf numFmtId="0" fontId="0" fillId="0" borderId="4" xfId="0" applyFill="1" applyBorder="1"/>
    <xf numFmtId="44" fontId="0" fillId="0" borderId="5" xfId="2" applyFont="1" applyFill="1" applyBorder="1"/>
    <xf numFmtId="0" fontId="0" fillId="0" borderId="6" xfId="0" applyFill="1" applyBorder="1"/>
    <xf numFmtId="0" fontId="6" fillId="0" borderId="2" xfId="0" applyFont="1" applyFill="1" applyBorder="1" applyAlignment="1"/>
    <xf numFmtId="0" fontId="0" fillId="0" borderId="3" xfId="0" applyFill="1" applyBorder="1"/>
    <xf numFmtId="0" fontId="6" fillId="0" borderId="13" xfId="0" applyFont="1" applyFill="1" applyBorder="1" applyAlignment="1"/>
    <xf numFmtId="0" fontId="3" fillId="0" borderId="15" xfId="0" applyFont="1" applyFill="1" applyBorder="1" applyAlignment="1">
      <alignment horizontal="center"/>
    </xf>
    <xf numFmtId="0" fontId="6" fillId="0" borderId="13" xfId="0" applyFont="1" applyFill="1" applyBorder="1" applyAlignment="1">
      <alignment horizontal="center"/>
    </xf>
    <xf numFmtId="0" fontId="6" fillId="0" borderId="14" xfId="0" applyFont="1" applyFill="1" applyBorder="1" applyAlignment="1">
      <alignment horizontal="center"/>
    </xf>
    <xf numFmtId="0" fontId="6" fillId="0" borderId="15" xfId="0" applyFont="1" applyFill="1" applyBorder="1" applyAlignment="1">
      <alignment horizontal="center"/>
    </xf>
    <xf numFmtId="167" fontId="0" fillId="0" borderId="13" xfId="2" applyNumberFormat="1" applyFont="1" applyFill="1" applyBorder="1" applyAlignment="1">
      <alignment horizontal="center"/>
    </xf>
    <xf numFmtId="167" fontId="0" fillId="0" borderId="14" xfId="2" applyNumberFormat="1" applyFont="1" applyFill="1" applyBorder="1" applyAlignment="1">
      <alignment horizontal="center"/>
    </xf>
    <xf numFmtId="167" fontId="0" fillId="0" borderId="15" xfId="2" applyNumberFormat="1" applyFont="1" applyFill="1" applyBorder="1" applyAlignment="1">
      <alignment horizontal="center"/>
    </xf>
    <xf numFmtId="0" fontId="5" fillId="2" borderId="0" xfId="0" applyFont="1" applyFill="1"/>
    <xf numFmtId="0" fontId="6" fillId="2" borderId="0" xfId="0" applyFont="1" applyFill="1"/>
    <xf numFmtId="0" fontId="6" fillId="0" borderId="2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6" xfId="0" applyFont="1" applyBorder="1" applyAlignment="1">
      <alignment horizontal="center"/>
    </xf>
    <xf numFmtId="0" fontId="3" fillId="0" borderId="4" xfId="0" applyFont="1" applyBorder="1" applyAlignment="1">
      <alignment horizontal="center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/>
    </xf>
    <xf numFmtId="0" fontId="3" fillId="0" borderId="1" xfId="0" applyFont="1" applyBorder="1" applyAlignment="1">
      <alignment horizontal="center" wrapText="1"/>
    </xf>
    <xf numFmtId="0" fontId="6" fillId="0" borderId="0" xfId="0" applyFont="1" applyAlignment="1">
      <alignment horizontal="right"/>
    </xf>
    <xf numFmtId="0" fontId="20" fillId="0" borderId="11" xfId="5" applyFont="1" applyBorder="1" applyAlignment="1">
      <alignment horizontal="center"/>
    </xf>
    <xf numFmtId="0" fontId="20" fillId="0" borderId="16" xfId="5" applyFont="1" applyBorder="1" applyAlignment="1">
      <alignment horizontal="center"/>
    </xf>
    <xf numFmtId="0" fontId="20" fillId="0" borderId="12" xfId="5" applyFont="1" applyBorder="1" applyAlignment="1">
      <alignment horizontal="center"/>
    </xf>
    <xf numFmtId="0" fontId="20" fillId="0" borderId="17" xfId="5" applyFont="1" applyBorder="1" applyAlignment="1">
      <alignment horizontal="center"/>
    </xf>
    <xf numFmtId="0" fontId="20" fillId="0" borderId="18" xfId="5" applyFont="1" applyBorder="1" applyAlignment="1">
      <alignment horizontal="center"/>
    </xf>
    <xf numFmtId="0" fontId="20" fillId="0" borderId="19" xfId="5" applyFont="1" applyBorder="1" applyAlignment="1">
      <alignment horizontal="center"/>
    </xf>
    <xf numFmtId="0" fontId="3" fillId="0" borderId="11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5" borderId="2" xfId="0" applyFont="1" applyFill="1" applyBorder="1" applyAlignment="1">
      <alignment horizontal="center"/>
    </xf>
    <xf numFmtId="0" fontId="3" fillId="5" borderId="20" xfId="0" applyFont="1" applyFill="1" applyBorder="1" applyAlignment="1">
      <alignment horizontal="center"/>
    </xf>
    <xf numFmtId="0" fontId="3" fillId="5" borderId="3" xfId="0" applyFont="1" applyFill="1" applyBorder="1" applyAlignment="1">
      <alignment horizontal="center"/>
    </xf>
    <xf numFmtId="0" fontId="3" fillId="4" borderId="11" xfId="0" applyFont="1" applyFill="1" applyBorder="1" applyAlignment="1">
      <alignment horizontal="center"/>
    </xf>
    <xf numFmtId="0" fontId="3" fillId="4" borderId="16" xfId="0" applyFont="1" applyFill="1" applyBorder="1" applyAlignment="1">
      <alignment horizontal="center"/>
    </xf>
    <xf numFmtId="0" fontId="3" fillId="4" borderId="12" xfId="0" applyFont="1" applyFill="1" applyBorder="1" applyAlignment="1">
      <alignment horizontal="center"/>
    </xf>
    <xf numFmtId="0" fontId="3" fillId="4" borderId="2" xfId="0" applyFont="1" applyFill="1" applyBorder="1" applyAlignment="1">
      <alignment horizontal="center"/>
    </xf>
    <xf numFmtId="0" fontId="3" fillId="4" borderId="3" xfId="0" applyFont="1" applyFill="1" applyBorder="1" applyAlignment="1">
      <alignment horizontal="center"/>
    </xf>
    <xf numFmtId="0" fontId="3" fillId="0" borderId="10" xfId="0" applyFont="1" applyBorder="1" applyAlignment="1">
      <alignment horizontal="center"/>
    </xf>
    <xf numFmtId="166" fontId="13" fillId="0" borderId="4" xfId="5" applyNumberFormat="1" applyBorder="1"/>
    <xf numFmtId="166" fontId="13" fillId="0" borderId="6" xfId="5" applyNumberFormat="1" applyBorder="1"/>
    <xf numFmtId="44" fontId="0" fillId="0" borderId="15" xfId="2" applyFont="1" applyFill="1" applyBorder="1"/>
    <xf numFmtId="0" fontId="6" fillId="0" borderId="2" xfId="0" applyFont="1" applyBorder="1"/>
    <xf numFmtId="0" fontId="6" fillId="0" borderId="3" xfId="0" applyFont="1" applyBorder="1"/>
    <xf numFmtId="0" fontId="3" fillId="0" borderId="13" xfId="0" applyFont="1" applyBorder="1" applyAlignment="1">
      <alignment horizontal="center"/>
    </xf>
  </cellXfs>
  <cellStyles count="6">
    <cellStyle name="Comma" xfId="1" builtinId="3"/>
    <cellStyle name="Currency" xfId="2" builtinId="4"/>
    <cellStyle name="Normal" xfId="0" builtinId="0"/>
    <cellStyle name="Normal 2" xfId="5"/>
    <cellStyle name="Normal_Sheet3" xfId="3"/>
    <cellStyle name="Percent" xfId="4" builtinId="5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externalLink" Target="externalLinks/externalLink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148862</xdr:colOff>
      <xdr:row>10</xdr:row>
      <xdr:rowOff>106777</xdr:rowOff>
    </xdr:from>
    <xdr:to>
      <xdr:col>6</xdr:col>
      <xdr:colOff>560342</xdr:colOff>
      <xdr:row>11</xdr:row>
      <xdr:rowOff>83917</xdr:rowOff>
    </xdr:to>
    <xdr:sp macro="" textlink="">
      <xdr:nvSpPr>
        <xdr:cNvPr id="2" name="Line 1"/>
        <xdr:cNvSpPr>
          <a:spLocks noChangeShapeType="1"/>
        </xdr:cNvSpPr>
      </xdr:nvSpPr>
      <xdr:spPr bwMode="auto">
        <a:xfrm flipH="1">
          <a:off x="4225562" y="1789527"/>
          <a:ext cx="411480" cy="1422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176530</xdr:colOff>
      <xdr:row>19</xdr:row>
      <xdr:rowOff>99060</xdr:rowOff>
    </xdr:from>
    <xdr:to>
      <xdr:col>6</xdr:col>
      <xdr:colOff>588010</xdr:colOff>
      <xdr:row>20</xdr:row>
      <xdr:rowOff>76200</xdr:rowOff>
    </xdr:to>
    <xdr:sp macro="" textlink="">
      <xdr:nvSpPr>
        <xdr:cNvPr id="3" name="Line 2"/>
        <xdr:cNvSpPr>
          <a:spLocks noChangeShapeType="1"/>
        </xdr:cNvSpPr>
      </xdr:nvSpPr>
      <xdr:spPr bwMode="auto">
        <a:xfrm flipH="1">
          <a:off x="4253230" y="3242310"/>
          <a:ext cx="411480" cy="142240"/>
        </a:xfrm>
        <a:prstGeom prst="line">
          <a:avLst/>
        </a:prstGeom>
        <a:noFill/>
        <a:ln w="12700">
          <a:solidFill>
            <a:srgbClr xmlns:mc="http://schemas.openxmlformats.org/markup-compatibility/2006" xmlns:a14="http://schemas.microsoft.com/office/drawing/2010/main" val="FF0000" mc:Ignorable="a14" a14:legacySpreadsheetColorIndex="10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6</xdr:col>
      <xdr:colOff>74839</xdr:colOff>
      <xdr:row>33</xdr:row>
      <xdr:rowOff>27214</xdr:rowOff>
    </xdr:from>
    <xdr:to>
      <xdr:col>6</xdr:col>
      <xdr:colOff>571500</xdr:colOff>
      <xdr:row>38</xdr:row>
      <xdr:rowOff>88446</xdr:rowOff>
    </xdr:to>
    <xdr:sp macro="" textlink="">
      <xdr:nvSpPr>
        <xdr:cNvPr id="4" name="Left Brace 3"/>
        <xdr:cNvSpPr/>
      </xdr:nvSpPr>
      <xdr:spPr>
        <a:xfrm>
          <a:off x="4041321" y="6252482"/>
          <a:ext cx="496661" cy="1013732"/>
        </a:xfrm>
        <a:prstGeom prst="leftBrace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  <xdr:txBody>
        <a:bodyPr vertOverflow="clip" horzOverflow="clip" rtlCol="0" anchor="t"/>
        <a:lstStyle/>
        <a:p>
          <a:pPr algn="l"/>
          <a:endParaRPr lang="en-US" sz="1100"/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OCUME~1/ZACHGE~1/LOCALS~1/Temp/Excel%20Tips%20from%20Chris%20G%20(%232)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2"/>
      <sheetName val="Did you know"/>
      <sheetName val="Fixing Annoyances Full Menus"/>
      <sheetName val="Fixing Annoyances PT Formulas"/>
      <sheetName val="Custom Numeric Formatting"/>
      <sheetName val="Conditional Formatting Tricks"/>
      <sheetName val="Dynamic Ranges"/>
      <sheetName val="Dynamic Ranges and Charts"/>
      <sheetName val="Charts with Custom Symbols"/>
      <sheetName val="Creating Simple UIs"/>
    </sheetNames>
    <sheetDataSet>
      <sheetData sheetId="0"/>
      <sheetData sheetId="1"/>
      <sheetData sheetId="2"/>
      <sheetData sheetId="3"/>
      <sheetData sheetId="4"/>
      <sheetData sheetId="5"/>
      <sheetData sheetId="6">
        <row r="5">
          <cell r="B5" t="str">
            <v>Name</v>
          </cell>
        </row>
      </sheetData>
      <sheetData sheetId="7">
        <row r="5">
          <cell r="B5" t="str">
            <v>Name</v>
          </cell>
        </row>
        <row r="6">
          <cell r="B6" t="str">
            <v>fred</v>
          </cell>
        </row>
        <row r="7">
          <cell r="B7" t="str">
            <v>jim</v>
          </cell>
        </row>
        <row r="8">
          <cell r="B8" t="str">
            <v>sally</v>
          </cell>
        </row>
        <row r="9">
          <cell r="B9" t="str">
            <v>peggy</v>
          </cell>
        </row>
        <row r="10">
          <cell r="B10" t="str">
            <v>deep</v>
          </cell>
        </row>
        <row r="11">
          <cell r="B11" t="str">
            <v>chris</v>
          </cell>
        </row>
        <row r="29">
          <cell r="B29" t="str">
            <v>Date</v>
          </cell>
        </row>
        <row r="30">
          <cell r="B30">
            <v>37987</v>
          </cell>
          <cell r="D30">
            <v>14</v>
          </cell>
        </row>
        <row r="31">
          <cell r="B31">
            <v>37988</v>
          </cell>
        </row>
        <row r="32">
          <cell r="B32">
            <v>37989</v>
          </cell>
        </row>
        <row r="33">
          <cell r="B33">
            <v>37990</v>
          </cell>
        </row>
        <row r="34">
          <cell r="B34">
            <v>37991</v>
          </cell>
        </row>
        <row r="35">
          <cell r="B35">
            <v>37992</v>
          </cell>
        </row>
        <row r="36">
          <cell r="B36">
            <v>37993</v>
          </cell>
        </row>
        <row r="37">
          <cell r="B37">
            <v>37994</v>
          </cell>
        </row>
        <row r="38">
          <cell r="B38">
            <v>37995</v>
          </cell>
        </row>
        <row r="39">
          <cell r="B39">
            <v>37996</v>
          </cell>
        </row>
        <row r="40">
          <cell r="B40">
            <v>37997</v>
          </cell>
        </row>
        <row r="41">
          <cell r="B41">
            <v>37998</v>
          </cell>
        </row>
        <row r="42">
          <cell r="B42">
            <v>37999</v>
          </cell>
        </row>
        <row r="43">
          <cell r="B43">
            <v>38000</v>
          </cell>
        </row>
        <row r="44">
          <cell r="B44">
            <v>38001</v>
          </cell>
        </row>
        <row r="45">
          <cell r="B45">
            <v>38002</v>
          </cell>
        </row>
        <row r="46">
          <cell r="B46">
            <v>38003</v>
          </cell>
        </row>
        <row r="47">
          <cell r="B47">
            <v>38004</v>
          </cell>
        </row>
        <row r="48">
          <cell r="B48">
            <v>38005</v>
          </cell>
        </row>
        <row r="49">
          <cell r="B49">
            <v>38006</v>
          </cell>
        </row>
        <row r="50">
          <cell r="B50">
            <v>38007</v>
          </cell>
        </row>
        <row r="51">
          <cell r="B51">
            <v>38008</v>
          </cell>
        </row>
        <row r="52">
          <cell r="B52">
            <v>38009</v>
          </cell>
        </row>
        <row r="53">
          <cell r="B53">
            <v>38010</v>
          </cell>
        </row>
        <row r="54">
          <cell r="B54">
            <v>38011</v>
          </cell>
        </row>
        <row r="55">
          <cell r="B55">
            <v>38012</v>
          </cell>
        </row>
        <row r="56">
          <cell r="B56">
            <v>38013</v>
          </cell>
        </row>
        <row r="57">
          <cell r="B57">
            <v>38014</v>
          </cell>
        </row>
        <row r="58">
          <cell r="B58">
            <v>38015</v>
          </cell>
        </row>
        <row r="59">
          <cell r="B59">
            <v>38016</v>
          </cell>
        </row>
        <row r="60">
          <cell r="B60">
            <v>38017</v>
          </cell>
        </row>
        <row r="61">
          <cell r="B61">
            <v>38018</v>
          </cell>
        </row>
        <row r="62">
          <cell r="B62">
            <v>38019</v>
          </cell>
        </row>
        <row r="63">
          <cell r="B63">
            <v>38020</v>
          </cell>
        </row>
        <row r="64">
          <cell r="B64">
            <v>38021</v>
          </cell>
        </row>
        <row r="65">
          <cell r="B65">
            <v>38022</v>
          </cell>
        </row>
        <row r="66">
          <cell r="B66">
            <v>38023</v>
          </cell>
        </row>
        <row r="67">
          <cell r="B67">
            <v>38024</v>
          </cell>
        </row>
        <row r="68">
          <cell r="B68">
            <v>38025</v>
          </cell>
        </row>
        <row r="69">
          <cell r="B69">
            <v>38026</v>
          </cell>
        </row>
        <row r="70">
          <cell r="B70">
            <v>38027</v>
          </cell>
        </row>
        <row r="71">
          <cell r="B71">
            <v>38028</v>
          </cell>
        </row>
        <row r="72">
          <cell r="B72">
            <v>38029</v>
          </cell>
        </row>
        <row r="73">
          <cell r="B73">
            <v>38030</v>
          </cell>
        </row>
        <row r="74">
          <cell r="B74">
            <v>38031</v>
          </cell>
        </row>
        <row r="75">
          <cell r="B75">
            <v>38032</v>
          </cell>
        </row>
        <row r="76">
          <cell r="B76">
            <v>38033</v>
          </cell>
        </row>
        <row r="77">
          <cell r="B77">
            <v>38034</v>
          </cell>
        </row>
        <row r="78">
          <cell r="B78">
            <v>38035</v>
          </cell>
        </row>
        <row r="79">
          <cell r="B79">
            <v>38036</v>
          </cell>
        </row>
        <row r="80">
          <cell r="B80">
            <v>38037</v>
          </cell>
        </row>
        <row r="81">
          <cell r="B81">
            <v>38038</v>
          </cell>
        </row>
        <row r="82">
          <cell r="B82">
            <v>38039</v>
          </cell>
        </row>
        <row r="83">
          <cell r="B83">
            <v>38040</v>
          </cell>
        </row>
        <row r="84">
          <cell r="B84">
            <v>38041</v>
          </cell>
        </row>
        <row r="85">
          <cell r="B85">
            <v>38042</v>
          </cell>
        </row>
        <row r="86">
          <cell r="B86">
            <v>38043</v>
          </cell>
        </row>
        <row r="87">
          <cell r="B87">
            <v>38044</v>
          </cell>
        </row>
        <row r="88">
          <cell r="B88">
            <v>38045</v>
          </cell>
        </row>
        <row r="89">
          <cell r="B89">
            <v>38046</v>
          </cell>
        </row>
        <row r="90">
          <cell r="B90">
            <v>38047</v>
          </cell>
        </row>
        <row r="91">
          <cell r="B91">
            <v>38048</v>
          </cell>
        </row>
        <row r="92">
          <cell r="B92">
            <v>38049</v>
          </cell>
        </row>
        <row r="93">
          <cell r="B93">
            <v>38050</v>
          </cell>
        </row>
        <row r="94">
          <cell r="B94">
            <v>38051</v>
          </cell>
        </row>
        <row r="95">
          <cell r="B95">
            <v>38052</v>
          </cell>
        </row>
        <row r="96">
          <cell r="B96">
            <v>38053</v>
          </cell>
        </row>
        <row r="97">
          <cell r="B97">
            <v>38054</v>
          </cell>
        </row>
        <row r="98">
          <cell r="B98">
            <v>38055</v>
          </cell>
        </row>
        <row r="99">
          <cell r="B99">
            <v>38056</v>
          </cell>
        </row>
        <row r="100">
          <cell r="B100">
            <v>38057</v>
          </cell>
        </row>
        <row r="101">
          <cell r="B101">
            <v>38058</v>
          </cell>
        </row>
        <row r="102">
          <cell r="B102">
            <v>38059</v>
          </cell>
        </row>
        <row r="103">
          <cell r="B103">
            <v>38060</v>
          </cell>
        </row>
        <row r="104">
          <cell r="B104">
            <v>38061</v>
          </cell>
        </row>
        <row r="105">
          <cell r="B105">
            <v>38062</v>
          </cell>
        </row>
        <row r="106">
          <cell r="B106">
            <v>38063</v>
          </cell>
        </row>
        <row r="107">
          <cell r="B107">
            <v>38064</v>
          </cell>
        </row>
        <row r="108">
          <cell r="B108">
            <v>38065</v>
          </cell>
        </row>
        <row r="109">
          <cell r="B109">
            <v>38066</v>
          </cell>
        </row>
        <row r="110">
          <cell r="B110">
            <v>38067</v>
          </cell>
        </row>
        <row r="111">
          <cell r="B111">
            <v>38068</v>
          </cell>
        </row>
        <row r="112">
          <cell r="B112">
            <v>38069</v>
          </cell>
        </row>
        <row r="113">
          <cell r="B113">
            <v>38070</v>
          </cell>
        </row>
        <row r="114">
          <cell r="B114">
            <v>38071</v>
          </cell>
        </row>
        <row r="115">
          <cell r="B115">
            <v>38072</v>
          </cell>
        </row>
      </sheetData>
      <sheetData sheetId="8"/>
      <sheetData sheetId="9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0"/>
  <sheetViews>
    <sheetView showGridLines="0" topLeftCell="A13" zoomScale="110" zoomScaleNormal="110" workbookViewId="0">
      <selection activeCell="K33" sqref="K33"/>
    </sheetView>
  </sheetViews>
  <sheetFormatPr defaultColWidth="8.85546875" defaultRowHeight="15" x14ac:dyDescent="0.3"/>
  <cols>
    <col min="1" max="2" width="8.85546875" style="32"/>
    <col min="3" max="3" width="9.7109375" style="32" customWidth="1"/>
    <col min="4" max="4" width="11.7109375" style="32" customWidth="1"/>
    <col min="5" max="5" width="12.140625" style="32" bestFit="1" customWidth="1"/>
    <col min="6" max="7" width="9.5703125" style="32" customWidth="1"/>
    <col min="8" max="16384" width="8.85546875" style="32"/>
  </cols>
  <sheetData>
    <row r="1" spans="1:8" ht="21.75" x14ac:dyDescent="0.45">
      <c r="A1" s="31" t="s">
        <v>62</v>
      </c>
    </row>
    <row r="2" spans="1:8" x14ac:dyDescent="0.3">
      <c r="A2" s="33"/>
    </row>
    <row r="3" spans="1:8" x14ac:dyDescent="0.3">
      <c r="A3" s="33"/>
    </row>
    <row r="4" spans="1:8" x14ac:dyDescent="0.3">
      <c r="B4" s="32" t="s">
        <v>63</v>
      </c>
    </row>
    <row r="5" spans="1:8" x14ac:dyDescent="0.3">
      <c r="B5" s="34" t="s">
        <v>64</v>
      </c>
    </row>
    <row r="6" spans="1:8" x14ac:dyDescent="0.3">
      <c r="B6" s="32" t="s">
        <v>65</v>
      </c>
    </row>
    <row r="7" spans="1:8" x14ac:dyDescent="0.3">
      <c r="B7" s="32" t="s">
        <v>66</v>
      </c>
    </row>
    <row r="9" spans="1:8" ht="19.5" x14ac:dyDescent="0.4">
      <c r="C9" s="136" t="s">
        <v>109</v>
      </c>
      <c r="D9" s="137"/>
      <c r="E9" s="137"/>
      <c r="F9" s="138"/>
    </row>
    <row r="10" spans="1:8" ht="8.4499999999999993" customHeight="1" x14ac:dyDescent="0.3">
      <c r="C10" s="63"/>
      <c r="D10" s="63"/>
      <c r="E10" s="63"/>
      <c r="F10" s="63"/>
    </row>
    <row r="11" spans="1:8" x14ac:dyDescent="0.3">
      <c r="C11" s="33"/>
      <c r="E11" s="77" t="s">
        <v>67</v>
      </c>
      <c r="F11" s="78" t="s">
        <v>68</v>
      </c>
      <c r="H11" s="32" t="s">
        <v>111</v>
      </c>
    </row>
    <row r="12" spans="1:8" x14ac:dyDescent="0.3">
      <c r="C12" s="32">
        <v>1</v>
      </c>
      <c r="E12" s="79" t="s">
        <v>93</v>
      </c>
      <c r="F12" s="35">
        <f>C12</f>
        <v>1</v>
      </c>
      <c r="H12" s="32" t="s">
        <v>112</v>
      </c>
    </row>
    <row r="13" spans="1:8" x14ac:dyDescent="0.3">
      <c r="C13" s="32">
        <v>2</v>
      </c>
      <c r="E13" s="79" t="s">
        <v>144</v>
      </c>
      <c r="F13" s="35">
        <f>C13</f>
        <v>2</v>
      </c>
    </row>
    <row r="14" spans="1:8" x14ac:dyDescent="0.3">
      <c r="C14" s="32">
        <v>3</v>
      </c>
      <c r="E14" s="79" t="s">
        <v>145</v>
      </c>
      <c r="F14" s="35">
        <f t="shared" ref="F13:F16" si="0">C14</f>
        <v>3</v>
      </c>
    </row>
    <row r="15" spans="1:8" x14ac:dyDescent="0.3">
      <c r="C15" s="32">
        <v>4</v>
      </c>
      <c r="E15" s="79" t="s">
        <v>146</v>
      </c>
      <c r="F15" s="35">
        <f t="shared" si="0"/>
        <v>4</v>
      </c>
    </row>
    <row r="16" spans="1:8" x14ac:dyDescent="0.3">
      <c r="C16" s="32">
        <v>5</v>
      </c>
      <c r="E16" s="79" t="s">
        <v>147</v>
      </c>
      <c r="F16" s="35">
        <f t="shared" si="0"/>
        <v>5</v>
      </c>
    </row>
    <row r="17" spans="3:8" x14ac:dyDescent="0.3">
      <c r="E17" s="35"/>
      <c r="F17" s="35"/>
    </row>
    <row r="18" spans="3:8" ht="19.5" x14ac:dyDescent="0.4">
      <c r="C18" s="136" t="s">
        <v>110</v>
      </c>
      <c r="D18" s="137"/>
      <c r="E18" s="137"/>
      <c r="F18" s="138"/>
    </row>
    <row r="19" spans="3:8" ht="8.4499999999999993" customHeight="1" x14ac:dyDescent="0.4">
      <c r="C19" s="80"/>
      <c r="D19" s="80"/>
      <c r="E19" s="80"/>
      <c r="F19" s="80"/>
    </row>
    <row r="20" spans="3:8" x14ac:dyDescent="0.3">
      <c r="C20" s="33"/>
      <c r="E20" s="33" t="s">
        <v>67</v>
      </c>
      <c r="F20" s="81" t="s">
        <v>68</v>
      </c>
      <c r="H20" s="32" t="s">
        <v>69</v>
      </c>
    </row>
    <row r="21" spans="3:8" x14ac:dyDescent="0.3">
      <c r="C21" s="32">
        <v>1</v>
      </c>
      <c r="E21" s="79" t="s">
        <v>94</v>
      </c>
      <c r="F21" s="35">
        <f>$C$21</f>
        <v>1</v>
      </c>
      <c r="G21" s="35"/>
    </row>
    <row r="22" spans="3:8" x14ac:dyDescent="0.3">
      <c r="C22" s="32">
        <v>2</v>
      </c>
      <c r="E22" s="79" t="s">
        <v>148</v>
      </c>
      <c r="F22" s="35">
        <f t="shared" ref="F22:F25" si="1">$C$21</f>
        <v>1</v>
      </c>
    </row>
    <row r="23" spans="3:8" x14ac:dyDescent="0.3">
      <c r="C23" s="32">
        <v>3</v>
      </c>
      <c r="E23" s="79" t="s">
        <v>149</v>
      </c>
      <c r="F23" s="35">
        <f t="shared" si="1"/>
        <v>1</v>
      </c>
    </row>
    <row r="24" spans="3:8" x14ac:dyDescent="0.3">
      <c r="C24" s="32">
        <v>4</v>
      </c>
      <c r="E24" s="79" t="s">
        <v>150</v>
      </c>
      <c r="F24" s="35">
        <f t="shared" si="1"/>
        <v>1</v>
      </c>
    </row>
    <row r="25" spans="3:8" x14ac:dyDescent="0.3">
      <c r="C25" s="32">
        <v>5</v>
      </c>
      <c r="E25" s="79" t="s">
        <v>151</v>
      </c>
      <c r="F25" s="35">
        <f t="shared" si="1"/>
        <v>1</v>
      </c>
    </row>
    <row r="29" spans="3:8" ht="19.5" x14ac:dyDescent="0.4">
      <c r="C29" s="65" t="s">
        <v>95</v>
      </c>
      <c r="D29" s="66"/>
      <c r="E29" s="66"/>
      <c r="F29" s="67"/>
      <c r="G29" s="68"/>
    </row>
    <row r="30" spans="3:8" ht="20.25" thickBot="1" x14ac:dyDescent="0.45">
      <c r="C30" s="70"/>
      <c r="D30" s="70"/>
      <c r="E30" s="70"/>
      <c r="F30" s="70"/>
      <c r="G30" s="35"/>
    </row>
    <row r="31" spans="3:8" ht="19.5" x14ac:dyDescent="0.4">
      <c r="C31" s="139" t="s">
        <v>108</v>
      </c>
      <c r="D31" s="140"/>
      <c r="E31" s="140"/>
      <c r="F31" s="141"/>
      <c r="G31" s="35"/>
    </row>
    <row r="32" spans="3:8" x14ac:dyDescent="0.3">
      <c r="C32" s="82"/>
      <c r="D32" s="82" t="s">
        <v>101</v>
      </c>
      <c r="E32" s="82" t="s">
        <v>100</v>
      </c>
      <c r="F32" s="74" t="s">
        <v>103</v>
      </c>
    </row>
    <row r="33" spans="3:8" x14ac:dyDescent="0.3">
      <c r="C33" s="83" t="s">
        <v>84</v>
      </c>
      <c r="D33" s="83" t="s">
        <v>102</v>
      </c>
      <c r="E33" s="83" t="s">
        <v>99</v>
      </c>
      <c r="F33" s="75" t="s">
        <v>99</v>
      </c>
    </row>
    <row r="34" spans="3:8" x14ac:dyDescent="0.3">
      <c r="C34" s="84" t="s">
        <v>96</v>
      </c>
      <c r="D34" s="89">
        <v>16</v>
      </c>
      <c r="E34" s="87">
        <f>D34*25000</f>
        <v>400000</v>
      </c>
      <c r="F34" s="76">
        <f>$E$39/E34</f>
        <v>4.09</v>
      </c>
      <c r="H34" s="69" t="s">
        <v>104</v>
      </c>
    </row>
    <row r="35" spans="3:8" x14ac:dyDescent="0.3">
      <c r="C35" s="85" t="s">
        <v>97</v>
      </c>
      <c r="D35" s="89">
        <v>9</v>
      </c>
      <c r="E35" s="153">
        <f>D35*19000</f>
        <v>171000</v>
      </c>
      <c r="F35" s="64">
        <f t="shared" ref="F35:F38" si="2">$E$39/E35</f>
        <v>9.5672514619883042</v>
      </c>
      <c r="H35" s="69" t="s">
        <v>105</v>
      </c>
    </row>
    <row r="36" spans="3:8" x14ac:dyDescent="0.3">
      <c r="C36" s="85" t="s">
        <v>76</v>
      </c>
      <c r="D36" s="89">
        <v>22</v>
      </c>
      <c r="E36" s="153">
        <f>D36*20000</f>
        <v>440000</v>
      </c>
      <c r="F36" s="64">
        <f t="shared" si="2"/>
        <v>3.7181818181818183</v>
      </c>
      <c r="H36" s="69" t="s">
        <v>113</v>
      </c>
    </row>
    <row r="37" spans="3:8" x14ac:dyDescent="0.3">
      <c r="C37" s="85" t="s">
        <v>77</v>
      </c>
      <c r="D37" s="89">
        <v>17</v>
      </c>
      <c r="E37" s="153">
        <f t="shared" ref="E37:E38" si="3">D37*25000</f>
        <v>425000</v>
      </c>
      <c r="F37" s="64">
        <f t="shared" si="2"/>
        <v>3.8494117647058825</v>
      </c>
      <c r="H37" s="69" t="s">
        <v>106</v>
      </c>
    </row>
    <row r="38" spans="3:8" x14ac:dyDescent="0.3">
      <c r="C38" s="86" t="s">
        <v>98</v>
      </c>
      <c r="D38" s="89">
        <v>8</v>
      </c>
      <c r="E38" s="154">
        <f t="shared" si="3"/>
        <v>200000</v>
      </c>
      <c r="F38" s="64">
        <f t="shared" si="2"/>
        <v>8.18</v>
      </c>
      <c r="H38" s="69" t="s">
        <v>107</v>
      </c>
    </row>
    <row r="39" spans="3:8" x14ac:dyDescent="0.3">
      <c r="C39" s="72" t="s">
        <v>100</v>
      </c>
      <c r="D39" s="90">
        <f>SUM(D34:D38)</f>
        <v>72</v>
      </c>
      <c r="E39" s="73">
        <f>SUM(E34:E38)</f>
        <v>1636000</v>
      </c>
      <c r="F39" s="88"/>
    </row>
    <row r="40" spans="3:8" x14ac:dyDescent="0.3">
      <c r="D40" s="71"/>
    </row>
  </sheetData>
  <mergeCells count="3">
    <mergeCell ref="C9:F9"/>
    <mergeCell ref="C31:F31"/>
    <mergeCell ref="C18:F18"/>
  </mergeCells>
  <pageMargins left="0.75" right="0.75" top="1" bottom="1" header="0.5" footer="0.5"/>
  <pageSetup orientation="portrait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K85"/>
  <sheetViews>
    <sheetView workbookViewId="0">
      <selection activeCell="I59" sqref="I59"/>
    </sheetView>
  </sheetViews>
  <sheetFormatPr defaultRowHeight="12.75" x14ac:dyDescent="0.2"/>
  <cols>
    <col min="1" max="1" width="9.140625" bestFit="1" customWidth="1"/>
    <col min="2" max="2" width="11.7109375" bestFit="1" customWidth="1"/>
    <col min="3" max="3" width="9.85546875" customWidth="1"/>
    <col min="4" max="4" width="11.28515625" customWidth="1"/>
    <col min="5" max="5" width="11.5703125" customWidth="1"/>
    <col min="6" max="6" width="12.28515625" customWidth="1"/>
    <col min="7" max="7" width="12" customWidth="1"/>
    <col min="9" max="9" width="9" customWidth="1"/>
  </cols>
  <sheetData>
    <row r="3" spans="1:11" x14ac:dyDescent="0.2">
      <c r="A3" s="44" t="s">
        <v>78</v>
      </c>
      <c r="B3" s="44"/>
      <c r="C3" s="44"/>
      <c r="I3" s="45" t="s">
        <v>70</v>
      </c>
      <c r="J3" s="45"/>
      <c r="K3" s="45"/>
    </row>
    <row r="4" spans="1:11" x14ac:dyDescent="0.2">
      <c r="F4" s="30" t="s">
        <v>86</v>
      </c>
      <c r="G4" s="7" t="s">
        <v>86</v>
      </c>
    </row>
    <row r="5" spans="1:11" x14ac:dyDescent="0.2">
      <c r="A5" s="30" t="s">
        <v>79</v>
      </c>
      <c r="B5" s="30" t="s">
        <v>80</v>
      </c>
      <c r="C5" s="30" t="s">
        <v>81</v>
      </c>
      <c r="D5" s="30" t="s">
        <v>82</v>
      </c>
      <c r="E5" s="30" t="s">
        <v>83</v>
      </c>
      <c r="F5" s="30" t="s">
        <v>87</v>
      </c>
      <c r="G5" s="30" t="s">
        <v>88</v>
      </c>
      <c r="I5" s="142" t="s">
        <v>71</v>
      </c>
      <c r="J5" s="143"/>
    </row>
    <row r="6" spans="1:11" x14ac:dyDescent="0.2">
      <c r="A6" s="42">
        <v>39448</v>
      </c>
      <c r="B6" t="s">
        <v>77</v>
      </c>
      <c r="C6" s="36">
        <v>3</v>
      </c>
      <c r="D6" s="43">
        <f>E6/C6</f>
        <v>766.66666666666663</v>
      </c>
      <c r="E6" s="43">
        <v>2300</v>
      </c>
      <c r="F6" s="61">
        <f>VLOOKUP(B6,$I$7:$J$12,2,FALSE)</f>
        <v>7.0000000000000007E-2</v>
      </c>
      <c r="G6" s="60">
        <f>E6*F6</f>
        <v>161.00000000000003</v>
      </c>
      <c r="I6" s="46" t="s">
        <v>84</v>
      </c>
      <c r="J6" s="46" t="s">
        <v>85</v>
      </c>
    </row>
    <row r="7" spans="1:11" x14ac:dyDescent="0.2">
      <c r="A7" s="42">
        <v>39459</v>
      </c>
      <c r="B7" t="s">
        <v>76</v>
      </c>
      <c r="C7" s="36">
        <v>1</v>
      </c>
      <c r="D7" s="43">
        <f t="shared" ref="D7:D70" si="0">E7/C7</f>
        <v>4267</v>
      </c>
      <c r="E7" s="43">
        <v>4267</v>
      </c>
      <c r="F7" s="61">
        <f t="shared" ref="F7:F70" si="1">VLOOKUP(B7,$I$7:$J$12,2,FALSE)</f>
        <v>0.05</v>
      </c>
      <c r="G7" s="60">
        <f t="shared" ref="G7:G70" si="2">E7*F7</f>
        <v>213.35000000000002</v>
      </c>
      <c r="I7" s="39" t="s">
        <v>72</v>
      </c>
      <c r="J7" s="37">
        <v>0.06</v>
      </c>
    </row>
    <row r="8" spans="1:11" x14ac:dyDescent="0.2">
      <c r="A8" s="42">
        <v>39470</v>
      </c>
      <c r="B8" t="s">
        <v>76</v>
      </c>
      <c r="C8" s="36">
        <v>5</v>
      </c>
      <c r="D8" s="43">
        <f t="shared" si="0"/>
        <v>900</v>
      </c>
      <c r="E8" s="43">
        <v>4500</v>
      </c>
      <c r="F8" s="61">
        <f t="shared" si="1"/>
        <v>0.05</v>
      </c>
      <c r="G8" s="60">
        <f t="shared" si="2"/>
        <v>225</v>
      </c>
      <c r="I8" s="40" t="s">
        <v>73</v>
      </c>
      <c r="J8" s="37">
        <v>0.05</v>
      </c>
    </row>
    <row r="9" spans="1:11" x14ac:dyDescent="0.2">
      <c r="A9" s="42">
        <v>39464</v>
      </c>
      <c r="B9" t="s">
        <v>73</v>
      </c>
      <c r="C9" s="36">
        <v>2</v>
      </c>
      <c r="D9" s="43">
        <f t="shared" si="0"/>
        <v>495</v>
      </c>
      <c r="E9" s="43">
        <v>990</v>
      </c>
      <c r="F9" s="61">
        <f t="shared" si="1"/>
        <v>0.05</v>
      </c>
      <c r="G9" s="60">
        <f t="shared" si="2"/>
        <v>49.5</v>
      </c>
      <c r="I9" s="40" t="s">
        <v>74</v>
      </c>
      <c r="J9" s="37">
        <v>0.08</v>
      </c>
    </row>
    <row r="10" spans="1:11" x14ac:dyDescent="0.2">
      <c r="A10" s="42">
        <v>39480</v>
      </c>
      <c r="B10" t="s">
        <v>72</v>
      </c>
      <c r="C10" s="36">
        <v>4</v>
      </c>
      <c r="D10" s="43">
        <f t="shared" si="0"/>
        <v>613.75</v>
      </c>
      <c r="E10" s="43">
        <v>2455</v>
      </c>
      <c r="F10" s="61">
        <f t="shared" si="1"/>
        <v>0.06</v>
      </c>
      <c r="G10" s="60">
        <f t="shared" si="2"/>
        <v>147.29999999999998</v>
      </c>
      <c r="I10" s="40" t="s">
        <v>75</v>
      </c>
      <c r="J10" s="37">
        <v>0.05</v>
      </c>
    </row>
    <row r="11" spans="1:11" x14ac:dyDescent="0.2">
      <c r="A11" s="42">
        <v>39483</v>
      </c>
      <c r="B11" t="s">
        <v>75</v>
      </c>
      <c r="C11" s="36">
        <v>1</v>
      </c>
      <c r="D11" s="43">
        <f t="shared" si="0"/>
        <v>3411</v>
      </c>
      <c r="E11" s="43">
        <v>3411</v>
      </c>
      <c r="F11" s="61">
        <f t="shared" si="1"/>
        <v>0.05</v>
      </c>
      <c r="G11" s="60">
        <f t="shared" si="2"/>
        <v>170.55</v>
      </c>
      <c r="I11" s="40" t="s">
        <v>76</v>
      </c>
      <c r="J11" s="37">
        <v>0.05</v>
      </c>
    </row>
    <row r="12" spans="1:11" x14ac:dyDescent="0.2">
      <c r="A12" s="42">
        <v>39487</v>
      </c>
      <c r="B12" t="s">
        <v>75</v>
      </c>
      <c r="C12" s="36">
        <v>4</v>
      </c>
      <c r="D12" s="43">
        <f t="shared" si="0"/>
        <v>1250</v>
      </c>
      <c r="E12" s="43">
        <v>5000</v>
      </c>
      <c r="F12" s="61">
        <f t="shared" si="1"/>
        <v>0.05</v>
      </c>
      <c r="G12" s="60">
        <f t="shared" si="2"/>
        <v>250</v>
      </c>
      <c r="I12" s="41" t="s">
        <v>77</v>
      </c>
      <c r="J12" s="38">
        <v>7.0000000000000007E-2</v>
      </c>
    </row>
    <row r="13" spans="1:11" x14ac:dyDescent="0.2">
      <c r="A13" s="42">
        <v>39487</v>
      </c>
      <c r="B13" t="s">
        <v>74</v>
      </c>
      <c r="C13" s="36">
        <v>3</v>
      </c>
      <c r="D13" s="43">
        <f t="shared" si="0"/>
        <v>1033.3333333333333</v>
      </c>
      <c r="E13" s="43">
        <v>3100</v>
      </c>
      <c r="F13" s="61">
        <f t="shared" si="1"/>
        <v>0.08</v>
      </c>
      <c r="G13" s="60">
        <f t="shared" si="2"/>
        <v>248</v>
      </c>
    </row>
    <row r="14" spans="1:11" x14ac:dyDescent="0.2">
      <c r="A14" s="42">
        <v>39492</v>
      </c>
      <c r="B14" t="s">
        <v>72</v>
      </c>
      <c r="C14" s="36">
        <v>2</v>
      </c>
      <c r="D14" s="43">
        <f t="shared" si="0"/>
        <v>1272</v>
      </c>
      <c r="E14" s="43">
        <v>2544</v>
      </c>
      <c r="F14" s="61">
        <f t="shared" si="1"/>
        <v>0.06</v>
      </c>
      <c r="G14" s="60">
        <f t="shared" si="2"/>
        <v>152.63999999999999</v>
      </c>
    </row>
    <row r="15" spans="1:11" x14ac:dyDescent="0.2">
      <c r="A15" s="42">
        <v>39497</v>
      </c>
      <c r="B15" t="s">
        <v>74</v>
      </c>
      <c r="C15" s="36">
        <v>2</v>
      </c>
      <c r="D15" s="43">
        <f t="shared" si="0"/>
        <v>2155.5</v>
      </c>
      <c r="E15" s="43">
        <v>4311</v>
      </c>
      <c r="F15" s="61">
        <f t="shared" si="1"/>
        <v>0.08</v>
      </c>
      <c r="G15" s="60">
        <f t="shared" si="2"/>
        <v>344.88</v>
      </c>
    </row>
    <row r="16" spans="1:11" ht="18" x14ac:dyDescent="0.25">
      <c r="A16" s="42">
        <v>39511</v>
      </c>
      <c r="B16" t="s">
        <v>73</v>
      </c>
      <c r="C16" s="36">
        <v>2</v>
      </c>
      <c r="D16" s="43">
        <f t="shared" si="0"/>
        <v>1993.5</v>
      </c>
      <c r="E16" s="43">
        <v>3987</v>
      </c>
      <c r="F16" s="61">
        <f t="shared" si="1"/>
        <v>0.05</v>
      </c>
      <c r="G16" s="60">
        <f t="shared" si="2"/>
        <v>199.35000000000002</v>
      </c>
      <c r="I16" s="62" t="s">
        <v>141</v>
      </c>
    </row>
    <row r="17" spans="1:7" x14ac:dyDescent="0.2">
      <c r="A17" s="42">
        <v>39524</v>
      </c>
      <c r="B17" t="s">
        <v>76</v>
      </c>
      <c r="C17" s="36">
        <v>4</v>
      </c>
      <c r="D17" s="43">
        <f t="shared" si="0"/>
        <v>522</v>
      </c>
      <c r="E17" s="43">
        <v>2088</v>
      </c>
      <c r="F17" s="61">
        <f t="shared" si="1"/>
        <v>0.05</v>
      </c>
      <c r="G17" s="60">
        <f t="shared" si="2"/>
        <v>104.4</v>
      </c>
    </row>
    <row r="18" spans="1:7" x14ac:dyDescent="0.2">
      <c r="A18" s="42">
        <v>39529</v>
      </c>
      <c r="B18" t="s">
        <v>73</v>
      </c>
      <c r="C18" s="36">
        <v>7</v>
      </c>
      <c r="D18" s="43">
        <f t="shared" si="0"/>
        <v>328.57142857142856</v>
      </c>
      <c r="E18" s="43">
        <v>2300</v>
      </c>
      <c r="F18" s="61">
        <f t="shared" si="1"/>
        <v>0.05</v>
      </c>
      <c r="G18" s="60">
        <f t="shared" si="2"/>
        <v>115</v>
      </c>
    </row>
    <row r="19" spans="1:7" x14ac:dyDescent="0.2">
      <c r="A19" s="42">
        <v>39532</v>
      </c>
      <c r="B19" t="s">
        <v>77</v>
      </c>
      <c r="C19" s="36">
        <v>3</v>
      </c>
      <c r="D19" s="43">
        <f t="shared" si="0"/>
        <v>1133.3333333333333</v>
      </c>
      <c r="E19" s="43">
        <v>3400</v>
      </c>
      <c r="F19" s="61">
        <f t="shared" si="1"/>
        <v>7.0000000000000007E-2</v>
      </c>
      <c r="G19" s="60">
        <f t="shared" si="2"/>
        <v>238.00000000000003</v>
      </c>
    </row>
    <row r="20" spans="1:7" x14ac:dyDescent="0.2">
      <c r="A20" s="42">
        <v>39528</v>
      </c>
      <c r="B20" t="s">
        <v>77</v>
      </c>
      <c r="C20" s="36">
        <v>1</v>
      </c>
      <c r="D20" s="43">
        <f t="shared" si="0"/>
        <v>4500</v>
      </c>
      <c r="E20" s="43">
        <v>4500</v>
      </c>
      <c r="F20" s="61">
        <f t="shared" si="1"/>
        <v>7.0000000000000007E-2</v>
      </c>
      <c r="G20" s="60">
        <f t="shared" si="2"/>
        <v>315.00000000000006</v>
      </c>
    </row>
    <row r="21" spans="1:7" x14ac:dyDescent="0.2">
      <c r="A21" s="42">
        <v>39535</v>
      </c>
      <c r="B21" t="s">
        <v>72</v>
      </c>
      <c r="C21" s="36">
        <v>3</v>
      </c>
      <c r="D21" s="43">
        <f t="shared" si="0"/>
        <v>330</v>
      </c>
      <c r="E21" s="43">
        <v>990</v>
      </c>
      <c r="F21" s="61">
        <f t="shared" si="1"/>
        <v>0.06</v>
      </c>
      <c r="G21" s="60">
        <f t="shared" si="2"/>
        <v>59.4</v>
      </c>
    </row>
    <row r="22" spans="1:7" x14ac:dyDescent="0.2">
      <c r="A22" s="42">
        <v>39540</v>
      </c>
      <c r="B22" t="s">
        <v>73</v>
      </c>
      <c r="C22" s="36">
        <v>4</v>
      </c>
      <c r="D22" s="43">
        <f t="shared" si="0"/>
        <v>613.75</v>
      </c>
      <c r="E22" s="43">
        <v>2455</v>
      </c>
      <c r="F22" s="61">
        <f t="shared" si="1"/>
        <v>0.05</v>
      </c>
      <c r="G22" s="60">
        <f t="shared" si="2"/>
        <v>122.75</v>
      </c>
    </row>
    <row r="23" spans="1:7" x14ac:dyDescent="0.2">
      <c r="A23" s="42">
        <v>39540</v>
      </c>
      <c r="B23" t="s">
        <v>74</v>
      </c>
      <c r="C23" s="36">
        <v>6</v>
      </c>
      <c r="D23" s="43">
        <f t="shared" si="0"/>
        <v>568.5</v>
      </c>
      <c r="E23" s="43">
        <v>3411</v>
      </c>
      <c r="F23" s="61">
        <f t="shared" si="1"/>
        <v>0.08</v>
      </c>
      <c r="G23" s="60">
        <f t="shared" si="2"/>
        <v>272.88</v>
      </c>
    </row>
    <row r="24" spans="1:7" x14ac:dyDescent="0.2">
      <c r="A24" s="42">
        <v>39544</v>
      </c>
      <c r="B24" t="s">
        <v>76</v>
      </c>
      <c r="C24" s="36">
        <v>2</v>
      </c>
      <c r="D24" s="43">
        <f t="shared" si="0"/>
        <v>2500</v>
      </c>
      <c r="E24" s="43">
        <v>5000</v>
      </c>
      <c r="F24" s="61">
        <f t="shared" si="1"/>
        <v>0.05</v>
      </c>
      <c r="G24" s="60">
        <f t="shared" si="2"/>
        <v>250</v>
      </c>
    </row>
    <row r="25" spans="1:7" x14ac:dyDescent="0.2">
      <c r="A25" s="42">
        <v>39545</v>
      </c>
      <c r="B25" t="s">
        <v>75</v>
      </c>
      <c r="C25" s="36">
        <v>2</v>
      </c>
      <c r="D25" s="43">
        <f t="shared" si="0"/>
        <v>1550</v>
      </c>
      <c r="E25" s="43">
        <v>3100</v>
      </c>
      <c r="F25" s="61">
        <f t="shared" si="1"/>
        <v>0.05</v>
      </c>
      <c r="G25" s="60">
        <f t="shared" si="2"/>
        <v>155</v>
      </c>
    </row>
    <row r="26" spans="1:7" x14ac:dyDescent="0.2">
      <c r="A26" s="42">
        <v>39549</v>
      </c>
      <c r="B26" t="s">
        <v>75</v>
      </c>
      <c r="C26" s="36">
        <v>4</v>
      </c>
      <c r="D26" s="43">
        <f t="shared" si="0"/>
        <v>636</v>
      </c>
      <c r="E26" s="43">
        <v>2544</v>
      </c>
      <c r="F26" s="61">
        <f t="shared" si="1"/>
        <v>0.05</v>
      </c>
      <c r="G26" s="60">
        <f t="shared" si="2"/>
        <v>127.2</v>
      </c>
    </row>
    <row r="27" spans="1:7" x14ac:dyDescent="0.2">
      <c r="A27" s="42">
        <v>39560</v>
      </c>
      <c r="B27" t="s">
        <v>72</v>
      </c>
      <c r="C27" s="36">
        <v>4</v>
      </c>
      <c r="D27" s="43">
        <f t="shared" si="0"/>
        <v>1077.75</v>
      </c>
      <c r="E27" s="43">
        <v>4311</v>
      </c>
      <c r="F27" s="61">
        <f t="shared" si="1"/>
        <v>0.06</v>
      </c>
      <c r="G27" s="60">
        <f t="shared" si="2"/>
        <v>258.65999999999997</v>
      </c>
    </row>
    <row r="28" spans="1:7" x14ac:dyDescent="0.2">
      <c r="A28" s="42">
        <v>39565</v>
      </c>
      <c r="B28" t="s">
        <v>75</v>
      </c>
      <c r="C28" s="36">
        <v>3</v>
      </c>
      <c r="D28" s="43">
        <f t="shared" si="0"/>
        <v>1329</v>
      </c>
      <c r="E28" s="43">
        <v>3987</v>
      </c>
      <c r="F28" s="61">
        <f t="shared" si="1"/>
        <v>0.05</v>
      </c>
      <c r="G28" s="60">
        <f t="shared" si="2"/>
        <v>199.35000000000002</v>
      </c>
    </row>
    <row r="29" spans="1:7" x14ac:dyDescent="0.2">
      <c r="A29" s="42">
        <v>39568</v>
      </c>
      <c r="B29" t="s">
        <v>75</v>
      </c>
      <c r="C29" s="36">
        <v>3</v>
      </c>
      <c r="D29" s="43">
        <f t="shared" si="0"/>
        <v>696</v>
      </c>
      <c r="E29" s="43">
        <v>2088</v>
      </c>
      <c r="F29" s="61">
        <f t="shared" si="1"/>
        <v>0.05</v>
      </c>
      <c r="G29" s="60">
        <f t="shared" si="2"/>
        <v>104.4</v>
      </c>
    </row>
    <row r="30" spans="1:7" x14ac:dyDescent="0.2">
      <c r="A30" s="42">
        <v>39569</v>
      </c>
      <c r="B30" t="s">
        <v>77</v>
      </c>
      <c r="C30" s="36">
        <v>3</v>
      </c>
      <c r="D30" s="43">
        <f>E30/C30</f>
        <v>766.66666666666663</v>
      </c>
      <c r="E30" s="43">
        <v>2300</v>
      </c>
      <c r="F30" s="61">
        <f t="shared" si="1"/>
        <v>7.0000000000000007E-2</v>
      </c>
      <c r="G30" s="60">
        <f t="shared" si="2"/>
        <v>161.00000000000003</v>
      </c>
    </row>
    <row r="31" spans="1:7" x14ac:dyDescent="0.2">
      <c r="A31" s="42">
        <v>39570</v>
      </c>
      <c r="B31" t="s">
        <v>76</v>
      </c>
      <c r="C31" s="36">
        <v>1</v>
      </c>
      <c r="D31" s="43">
        <f t="shared" si="0"/>
        <v>4267</v>
      </c>
      <c r="E31" s="43">
        <v>4267</v>
      </c>
      <c r="F31" s="61">
        <f t="shared" si="1"/>
        <v>0.05</v>
      </c>
      <c r="G31" s="60">
        <f t="shared" si="2"/>
        <v>213.35000000000002</v>
      </c>
    </row>
    <row r="32" spans="1:7" x14ac:dyDescent="0.2">
      <c r="A32" s="42">
        <v>39571</v>
      </c>
      <c r="B32" t="s">
        <v>76</v>
      </c>
      <c r="C32" s="36">
        <v>5</v>
      </c>
      <c r="D32" s="43">
        <f t="shared" si="0"/>
        <v>900</v>
      </c>
      <c r="E32" s="43">
        <v>4500</v>
      </c>
      <c r="F32" s="61">
        <f t="shared" si="1"/>
        <v>0.05</v>
      </c>
      <c r="G32" s="60">
        <f t="shared" si="2"/>
        <v>225</v>
      </c>
    </row>
    <row r="33" spans="1:7" x14ac:dyDescent="0.2">
      <c r="A33" s="42">
        <v>39572</v>
      </c>
      <c r="B33" t="s">
        <v>73</v>
      </c>
      <c r="C33" s="36">
        <v>2</v>
      </c>
      <c r="D33" s="43">
        <f t="shared" si="0"/>
        <v>495</v>
      </c>
      <c r="E33" s="43">
        <v>990</v>
      </c>
      <c r="F33" s="61">
        <f t="shared" si="1"/>
        <v>0.05</v>
      </c>
      <c r="G33" s="60">
        <f t="shared" si="2"/>
        <v>49.5</v>
      </c>
    </row>
    <row r="34" spans="1:7" x14ac:dyDescent="0.2">
      <c r="A34" s="42">
        <v>39573</v>
      </c>
      <c r="B34" t="s">
        <v>72</v>
      </c>
      <c r="C34" s="36">
        <v>4</v>
      </c>
      <c r="D34" s="43">
        <f t="shared" si="0"/>
        <v>613.75</v>
      </c>
      <c r="E34" s="43">
        <v>2455</v>
      </c>
      <c r="F34" s="61">
        <f t="shared" si="1"/>
        <v>0.06</v>
      </c>
      <c r="G34" s="60">
        <f t="shared" si="2"/>
        <v>147.29999999999998</v>
      </c>
    </row>
    <row r="35" spans="1:7" x14ac:dyDescent="0.2">
      <c r="A35" s="42">
        <v>39574</v>
      </c>
      <c r="B35" t="s">
        <v>75</v>
      </c>
      <c r="C35" s="36">
        <v>1</v>
      </c>
      <c r="D35" s="43">
        <f t="shared" si="0"/>
        <v>3411</v>
      </c>
      <c r="E35" s="43">
        <v>3411</v>
      </c>
      <c r="F35" s="61">
        <f t="shared" si="1"/>
        <v>0.05</v>
      </c>
      <c r="G35" s="60">
        <f t="shared" si="2"/>
        <v>170.55</v>
      </c>
    </row>
    <row r="36" spans="1:7" x14ac:dyDescent="0.2">
      <c r="A36" s="42">
        <v>39575</v>
      </c>
      <c r="B36" t="s">
        <v>75</v>
      </c>
      <c r="C36" s="36">
        <v>4</v>
      </c>
      <c r="D36" s="43">
        <f t="shared" si="0"/>
        <v>1250</v>
      </c>
      <c r="E36" s="43">
        <v>5000</v>
      </c>
      <c r="F36" s="61">
        <f t="shared" si="1"/>
        <v>0.05</v>
      </c>
      <c r="G36" s="60">
        <f t="shared" si="2"/>
        <v>250</v>
      </c>
    </row>
    <row r="37" spans="1:7" x14ac:dyDescent="0.2">
      <c r="A37" s="42">
        <v>39576</v>
      </c>
      <c r="B37" t="s">
        <v>74</v>
      </c>
      <c r="C37" s="36">
        <v>3</v>
      </c>
      <c r="D37" s="43">
        <f t="shared" si="0"/>
        <v>1033.3333333333333</v>
      </c>
      <c r="E37" s="43">
        <v>3100</v>
      </c>
      <c r="F37" s="61">
        <f t="shared" si="1"/>
        <v>0.08</v>
      </c>
      <c r="G37" s="60">
        <f t="shared" si="2"/>
        <v>248</v>
      </c>
    </row>
    <row r="38" spans="1:7" x14ac:dyDescent="0.2">
      <c r="A38" s="42">
        <v>39577</v>
      </c>
      <c r="B38" t="s">
        <v>72</v>
      </c>
      <c r="C38" s="36">
        <v>2</v>
      </c>
      <c r="D38" s="43">
        <f t="shared" si="0"/>
        <v>1272</v>
      </c>
      <c r="E38" s="43">
        <v>2544</v>
      </c>
      <c r="F38" s="61">
        <f t="shared" si="1"/>
        <v>0.06</v>
      </c>
      <c r="G38" s="60">
        <f t="shared" si="2"/>
        <v>152.63999999999999</v>
      </c>
    </row>
    <row r="39" spans="1:7" x14ac:dyDescent="0.2">
      <c r="A39" s="42">
        <v>39578</v>
      </c>
      <c r="B39" t="s">
        <v>74</v>
      </c>
      <c r="C39" s="36">
        <v>2</v>
      </c>
      <c r="D39" s="43">
        <f t="shared" si="0"/>
        <v>2155.5</v>
      </c>
      <c r="E39" s="43">
        <v>4311</v>
      </c>
      <c r="F39" s="61">
        <f t="shared" si="1"/>
        <v>0.08</v>
      </c>
      <c r="G39" s="60">
        <f t="shared" si="2"/>
        <v>344.88</v>
      </c>
    </row>
    <row r="40" spans="1:7" x14ac:dyDescent="0.2">
      <c r="A40" s="42">
        <v>39579</v>
      </c>
      <c r="B40" t="s">
        <v>73</v>
      </c>
      <c r="C40" s="36">
        <v>2</v>
      </c>
      <c r="D40" s="43">
        <f t="shared" si="0"/>
        <v>1993.5</v>
      </c>
      <c r="E40" s="43">
        <v>3987</v>
      </c>
      <c r="F40" s="61">
        <f t="shared" si="1"/>
        <v>0.05</v>
      </c>
      <c r="G40" s="60">
        <f t="shared" si="2"/>
        <v>199.35000000000002</v>
      </c>
    </row>
    <row r="41" spans="1:7" x14ac:dyDescent="0.2">
      <c r="A41" s="42">
        <v>39580</v>
      </c>
      <c r="B41" t="s">
        <v>76</v>
      </c>
      <c r="C41" s="36">
        <v>4</v>
      </c>
      <c r="D41" s="43">
        <f t="shared" si="0"/>
        <v>522</v>
      </c>
      <c r="E41" s="43">
        <v>2088</v>
      </c>
      <c r="F41" s="61">
        <f t="shared" si="1"/>
        <v>0.05</v>
      </c>
      <c r="G41" s="60">
        <f t="shared" si="2"/>
        <v>104.4</v>
      </c>
    </row>
    <row r="42" spans="1:7" x14ac:dyDescent="0.2">
      <c r="A42" s="42">
        <v>39581</v>
      </c>
      <c r="B42" t="s">
        <v>73</v>
      </c>
      <c r="C42" s="36">
        <v>7</v>
      </c>
      <c r="D42" s="43">
        <f t="shared" si="0"/>
        <v>328.57142857142856</v>
      </c>
      <c r="E42" s="43">
        <v>2300</v>
      </c>
      <c r="F42" s="61">
        <f t="shared" si="1"/>
        <v>0.05</v>
      </c>
      <c r="G42" s="60">
        <f t="shared" si="2"/>
        <v>115</v>
      </c>
    </row>
    <row r="43" spans="1:7" x14ac:dyDescent="0.2">
      <c r="A43" s="42">
        <v>39582</v>
      </c>
      <c r="B43" t="s">
        <v>77</v>
      </c>
      <c r="C43" s="36">
        <v>3</v>
      </c>
      <c r="D43" s="43">
        <f t="shared" si="0"/>
        <v>1133.3333333333333</v>
      </c>
      <c r="E43" s="43">
        <v>3400</v>
      </c>
      <c r="F43" s="61">
        <f t="shared" si="1"/>
        <v>7.0000000000000007E-2</v>
      </c>
      <c r="G43" s="60">
        <f t="shared" si="2"/>
        <v>238.00000000000003</v>
      </c>
    </row>
    <row r="44" spans="1:7" x14ac:dyDescent="0.2">
      <c r="A44" s="42">
        <v>39583</v>
      </c>
      <c r="B44" t="s">
        <v>77</v>
      </c>
      <c r="C44" s="36">
        <v>1</v>
      </c>
      <c r="D44" s="43">
        <f t="shared" si="0"/>
        <v>4500</v>
      </c>
      <c r="E44" s="43">
        <v>4500</v>
      </c>
      <c r="F44" s="61">
        <f t="shared" si="1"/>
        <v>7.0000000000000007E-2</v>
      </c>
      <c r="G44" s="60">
        <f t="shared" si="2"/>
        <v>315.00000000000006</v>
      </c>
    </row>
    <row r="45" spans="1:7" x14ac:dyDescent="0.2">
      <c r="A45" s="42">
        <v>39584</v>
      </c>
      <c r="B45" t="s">
        <v>72</v>
      </c>
      <c r="C45" s="36">
        <v>3</v>
      </c>
      <c r="D45" s="43">
        <f t="shared" si="0"/>
        <v>330</v>
      </c>
      <c r="E45" s="43">
        <v>990</v>
      </c>
      <c r="F45" s="61">
        <f t="shared" si="1"/>
        <v>0.06</v>
      </c>
      <c r="G45" s="60">
        <f t="shared" si="2"/>
        <v>59.4</v>
      </c>
    </row>
    <row r="46" spans="1:7" x14ac:dyDescent="0.2">
      <c r="A46" s="42">
        <v>39585</v>
      </c>
      <c r="B46" t="s">
        <v>73</v>
      </c>
      <c r="C46" s="36">
        <v>4</v>
      </c>
      <c r="D46" s="43">
        <f t="shared" si="0"/>
        <v>613.75</v>
      </c>
      <c r="E46" s="43">
        <v>2455</v>
      </c>
      <c r="F46" s="61">
        <f t="shared" si="1"/>
        <v>0.05</v>
      </c>
      <c r="G46" s="60">
        <f t="shared" si="2"/>
        <v>122.75</v>
      </c>
    </row>
    <row r="47" spans="1:7" x14ac:dyDescent="0.2">
      <c r="A47" s="42">
        <v>39586</v>
      </c>
      <c r="B47" t="s">
        <v>74</v>
      </c>
      <c r="C47" s="36">
        <v>6</v>
      </c>
      <c r="D47" s="43">
        <f t="shared" si="0"/>
        <v>568.5</v>
      </c>
      <c r="E47" s="43">
        <v>3411</v>
      </c>
      <c r="F47" s="61">
        <f t="shared" si="1"/>
        <v>0.08</v>
      </c>
      <c r="G47" s="60">
        <f t="shared" si="2"/>
        <v>272.88</v>
      </c>
    </row>
    <row r="48" spans="1:7" x14ac:dyDescent="0.2">
      <c r="A48" s="42">
        <v>39587</v>
      </c>
      <c r="B48" t="s">
        <v>76</v>
      </c>
      <c r="C48" s="36">
        <v>2</v>
      </c>
      <c r="D48" s="43">
        <f t="shared" si="0"/>
        <v>2500</v>
      </c>
      <c r="E48" s="43">
        <v>5000</v>
      </c>
      <c r="F48" s="61">
        <f t="shared" si="1"/>
        <v>0.05</v>
      </c>
      <c r="G48" s="60">
        <f t="shared" si="2"/>
        <v>250</v>
      </c>
    </row>
    <row r="49" spans="1:7" x14ac:dyDescent="0.2">
      <c r="A49" s="42">
        <v>39588</v>
      </c>
      <c r="B49" t="s">
        <v>74</v>
      </c>
      <c r="C49" s="36">
        <v>2</v>
      </c>
      <c r="D49" s="43">
        <f t="shared" si="0"/>
        <v>2155.5</v>
      </c>
      <c r="E49" s="43">
        <v>4311</v>
      </c>
      <c r="F49" s="61">
        <f t="shared" si="1"/>
        <v>0.08</v>
      </c>
      <c r="G49" s="60">
        <f t="shared" si="2"/>
        <v>344.88</v>
      </c>
    </row>
    <row r="50" spans="1:7" x14ac:dyDescent="0.2">
      <c r="A50" s="42">
        <v>39589</v>
      </c>
      <c r="B50" t="s">
        <v>73</v>
      </c>
      <c r="C50" s="36">
        <v>2</v>
      </c>
      <c r="D50" s="43">
        <f t="shared" si="0"/>
        <v>1993.5</v>
      </c>
      <c r="E50" s="43">
        <v>3987</v>
      </c>
      <c r="F50" s="61">
        <f t="shared" si="1"/>
        <v>0.05</v>
      </c>
      <c r="G50" s="60">
        <f t="shared" si="2"/>
        <v>199.35000000000002</v>
      </c>
    </row>
    <row r="51" spans="1:7" x14ac:dyDescent="0.2">
      <c r="A51" s="42">
        <v>39590</v>
      </c>
      <c r="B51" t="s">
        <v>76</v>
      </c>
      <c r="C51" s="36">
        <v>4</v>
      </c>
      <c r="D51" s="43">
        <f t="shared" si="0"/>
        <v>522</v>
      </c>
      <c r="E51" s="43">
        <v>2088</v>
      </c>
      <c r="F51" s="61">
        <f t="shared" si="1"/>
        <v>0.05</v>
      </c>
      <c r="G51" s="60">
        <f t="shared" si="2"/>
        <v>104.4</v>
      </c>
    </row>
    <row r="52" spans="1:7" x14ac:dyDescent="0.2">
      <c r="A52" s="42">
        <v>39591</v>
      </c>
      <c r="B52" t="s">
        <v>73</v>
      </c>
      <c r="C52" s="36">
        <v>7</v>
      </c>
      <c r="D52" s="43">
        <f t="shared" si="0"/>
        <v>328.57142857142856</v>
      </c>
      <c r="E52" s="43">
        <v>2300</v>
      </c>
      <c r="F52" s="61">
        <f t="shared" si="1"/>
        <v>0.05</v>
      </c>
      <c r="G52" s="60">
        <f t="shared" si="2"/>
        <v>115</v>
      </c>
    </row>
    <row r="53" spans="1:7" x14ac:dyDescent="0.2">
      <c r="A53" s="42">
        <v>39592</v>
      </c>
      <c r="B53" t="s">
        <v>77</v>
      </c>
      <c r="C53" s="36">
        <v>1</v>
      </c>
      <c r="D53" s="43">
        <f t="shared" si="0"/>
        <v>4500</v>
      </c>
      <c r="E53" s="43">
        <v>4500</v>
      </c>
      <c r="F53" s="61">
        <f t="shared" si="1"/>
        <v>7.0000000000000007E-2</v>
      </c>
      <c r="G53" s="60">
        <f t="shared" si="2"/>
        <v>315.00000000000006</v>
      </c>
    </row>
    <row r="54" spans="1:7" x14ac:dyDescent="0.2">
      <c r="A54" s="42">
        <v>39593</v>
      </c>
      <c r="B54" t="s">
        <v>72</v>
      </c>
      <c r="C54" s="36">
        <v>3</v>
      </c>
      <c r="D54" s="43">
        <f t="shared" si="0"/>
        <v>330</v>
      </c>
      <c r="E54" s="43">
        <v>990</v>
      </c>
      <c r="F54" s="61">
        <f t="shared" si="1"/>
        <v>0.06</v>
      </c>
      <c r="G54" s="60">
        <f t="shared" si="2"/>
        <v>59.4</v>
      </c>
    </row>
    <row r="55" spans="1:7" x14ac:dyDescent="0.2">
      <c r="A55" s="42">
        <v>39594</v>
      </c>
      <c r="B55" t="s">
        <v>73</v>
      </c>
      <c r="C55" s="36">
        <v>4</v>
      </c>
      <c r="D55" s="43">
        <f t="shared" si="0"/>
        <v>613.75</v>
      </c>
      <c r="E55" s="43">
        <v>2455</v>
      </c>
      <c r="F55" s="61">
        <f t="shared" si="1"/>
        <v>0.05</v>
      </c>
      <c r="G55" s="60">
        <f t="shared" si="2"/>
        <v>122.75</v>
      </c>
    </row>
    <row r="56" spans="1:7" x14ac:dyDescent="0.2">
      <c r="A56" s="42">
        <v>39595</v>
      </c>
      <c r="B56" t="s">
        <v>74</v>
      </c>
      <c r="C56" s="36">
        <v>6</v>
      </c>
      <c r="D56" s="43">
        <f t="shared" si="0"/>
        <v>568.5</v>
      </c>
      <c r="E56" s="43">
        <v>3411</v>
      </c>
      <c r="F56" s="61">
        <f t="shared" si="1"/>
        <v>0.08</v>
      </c>
      <c r="G56" s="60">
        <f t="shared" si="2"/>
        <v>272.88</v>
      </c>
    </row>
    <row r="57" spans="1:7" x14ac:dyDescent="0.2">
      <c r="A57" s="42">
        <v>39596</v>
      </c>
      <c r="B57" t="s">
        <v>76</v>
      </c>
      <c r="C57" s="36">
        <v>2</v>
      </c>
      <c r="D57" s="43">
        <f t="shared" si="0"/>
        <v>2500</v>
      </c>
      <c r="E57" s="43">
        <v>5000</v>
      </c>
      <c r="F57" s="61">
        <f t="shared" si="1"/>
        <v>0.05</v>
      </c>
      <c r="G57" s="60">
        <f t="shared" si="2"/>
        <v>250</v>
      </c>
    </row>
    <row r="58" spans="1:7" x14ac:dyDescent="0.2">
      <c r="A58" s="42">
        <v>39597</v>
      </c>
      <c r="B58" t="s">
        <v>75</v>
      </c>
      <c r="C58" s="36">
        <v>2</v>
      </c>
      <c r="D58" s="43">
        <f t="shared" si="0"/>
        <v>1550</v>
      </c>
      <c r="E58" s="43">
        <v>3100</v>
      </c>
      <c r="F58" s="61">
        <f t="shared" si="1"/>
        <v>0.05</v>
      </c>
      <c r="G58" s="60">
        <f t="shared" si="2"/>
        <v>155</v>
      </c>
    </row>
    <row r="59" spans="1:7" x14ac:dyDescent="0.2">
      <c r="A59" s="42">
        <v>39598</v>
      </c>
      <c r="B59" t="s">
        <v>75</v>
      </c>
      <c r="C59" s="36">
        <v>4</v>
      </c>
      <c r="D59" s="43">
        <f t="shared" si="0"/>
        <v>636</v>
      </c>
      <c r="E59" s="43">
        <v>2544</v>
      </c>
      <c r="F59" s="61">
        <f t="shared" si="1"/>
        <v>0.05</v>
      </c>
      <c r="G59" s="60">
        <f t="shared" si="2"/>
        <v>127.2</v>
      </c>
    </row>
    <row r="60" spans="1:7" x14ac:dyDescent="0.2">
      <c r="A60" s="42">
        <v>39599</v>
      </c>
      <c r="B60" t="s">
        <v>72</v>
      </c>
      <c r="C60" s="36">
        <v>4</v>
      </c>
      <c r="D60" s="43">
        <f t="shared" si="0"/>
        <v>1077.75</v>
      </c>
      <c r="E60" s="43">
        <v>4311</v>
      </c>
      <c r="F60" s="61">
        <f t="shared" si="1"/>
        <v>0.06</v>
      </c>
      <c r="G60" s="60">
        <f t="shared" si="2"/>
        <v>258.65999999999997</v>
      </c>
    </row>
    <row r="61" spans="1:7" x14ac:dyDescent="0.2">
      <c r="A61" s="42">
        <v>39600</v>
      </c>
      <c r="B61" t="s">
        <v>75</v>
      </c>
      <c r="C61" s="36">
        <v>3</v>
      </c>
      <c r="D61" s="43">
        <f t="shared" si="0"/>
        <v>1329</v>
      </c>
      <c r="E61" s="43">
        <v>3987</v>
      </c>
      <c r="F61" s="61">
        <f t="shared" si="1"/>
        <v>0.05</v>
      </c>
      <c r="G61" s="60">
        <f t="shared" si="2"/>
        <v>199.35000000000002</v>
      </c>
    </row>
    <row r="62" spans="1:7" x14ac:dyDescent="0.2">
      <c r="A62" s="42">
        <v>39601</v>
      </c>
      <c r="B62" t="s">
        <v>75</v>
      </c>
      <c r="C62" s="36">
        <v>3</v>
      </c>
      <c r="D62" s="43">
        <f t="shared" si="0"/>
        <v>696</v>
      </c>
      <c r="E62" s="43">
        <v>2088</v>
      </c>
      <c r="F62" s="61">
        <f t="shared" si="1"/>
        <v>0.05</v>
      </c>
      <c r="G62" s="60">
        <f t="shared" si="2"/>
        <v>104.4</v>
      </c>
    </row>
    <row r="63" spans="1:7" x14ac:dyDescent="0.2">
      <c r="A63" s="42">
        <v>39602</v>
      </c>
      <c r="B63" t="s">
        <v>77</v>
      </c>
      <c r="C63" s="36">
        <v>3</v>
      </c>
      <c r="D63" s="43">
        <f>E63/C63</f>
        <v>766.66666666666663</v>
      </c>
      <c r="E63" s="43">
        <v>2300</v>
      </c>
      <c r="F63" s="61">
        <f t="shared" si="1"/>
        <v>7.0000000000000007E-2</v>
      </c>
      <c r="G63" s="60">
        <f t="shared" si="2"/>
        <v>161.00000000000003</v>
      </c>
    </row>
    <row r="64" spans="1:7" x14ac:dyDescent="0.2">
      <c r="A64" s="42">
        <v>39603</v>
      </c>
      <c r="B64" t="s">
        <v>76</v>
      </c>
      <c r="C64" s="36">
        <v>1</v>
      </c>
      <c r="D64" s="43">
        <f t="shared" si="0"/>
        <v>4267</v>
      </c>
      <c r="E64" s="43">
        <v>4267</v>
      </c>
      <c r="F64" s="61">
        <f t="shared" si="1"/>
        <v>0.05</v>
      </c>
      <c r="G64" s="60">
        <f t="shared" si="2"/>
        <v>213.35000000000002</v>
      </c>
    </row>
    <row r="65" spans="1:7" x14ac:dyDescent="0.2">
      <c r="A65" s="42">
        <v>39604</v>
      </c>
      <c r="B65" t="s">
        <v>76</v>
      </c>
      <c r="C65" s="36">
        <v>5</v>
      </c>
      <c r="D65" s="43">
        <f t="shared" si="0"/>
        <v>900</v>
      </c>
      <c r="E65" s="43">
        <v>4500</v>
      </c>
      <c r="F65" s="61">
        <f t="shared" si="1"/>
        <v>0.05</v>
      </c>
      <c r="G65" s="60">
        <f t="shared" si="2"/>
        <v>225</v>
      </c>
    </row>
    <row r="66" spans="1:7" x14ac:dyDescent="0.2">
      <c r="A66" s="42">
        <v>39605</v>
      </c>
      <c r="B66" t="s">
        <v>73</v>
      </c>
      <c r="C66" s="36">
        <v>2</v>
      </c>
      <c r="D66" s="43">
        <f t="shared" si="0"/>
        <v>495</v>
      </c>
      <c r="E66" s="43">
        <v>990</v>
      </c>
      <c r="F66" s="61">
        <f t="shared" si="1"/>
        <v>0.05</v>
      </c>
      <c r="G66" s="60">
        <f t="shared" si="2"/>
        <v>49.5</v>
      </c>
    </row>
    <row r="67" spans="1:7" x14ac:dyDescent="0.2">
      <c r="A67" s="42">
        <v>39606</v>
      </c>
      <c r="B67" t="s">
        <v>72</v>
      </c>
      <c r="C67" s="36">
        <v>4</v>
      </c>
      <c r="D67" s="43">
        <f t="shared" si="0"/>
        <v>613.75</v>
      </c>
      <c r="E67" s="43">
        <v>2455</v>
      </c>
      <c r="F67" s="61">
        <f t="shared" si="1"/>
        <v>0.06</v>
      </c>
      <c r="G67" s="60">
        <f t="shared" si="2"/>
        <v>147.29999999999998</v>
      </c>
    </row>
    <row r="68" spans="1:7" x14ac:dyDescent="0.2">
      <c r="A68" s="42">
        <v>39607</v>
      </c>
      <c r="B68" t="s">
        <v>75</v>
      </c>
      <c r="C68" s="36">
        <v>1</v>
      </c>
      <c r="D68" s="43">
        <f t="shared" si="0"/>
        <v>3411</v>
      </c>
      <c r="E68" s="43">
        <v>3411</v>
      </c>
      <c r="F68" s="61">
        <f t="shared" si="1"/>
        <v>0.05</v>
      </c>
      <c r="G68" s="60">
        <f t="shared" si="2"/>
        <v>170.55</v>
      </c>
    </row>
    <row r="69" spans="1:7" x14ac:dyDescent="0.2">
      <c r="A69" s="42">
        <v>39608</v>
      </c>
      <c r="B69" t="s">
        <v>75</v>
      </c>
      <c r="C69" s="36">
        <v>4</v>
      </c>
      <c r="D69" s="43">
        <f t="shared" si="0"/>
        <v>1250</v>
      </c>
      <c r="E69" s="43">
        <v>5000</v>
      </c>
      <c r="F69" s="61">
        <f t="shared" si="1"/>
        <v>0.05</v>
      </c>
      <c r="G69" s="60">
        <f t="shared" si="2"/>
        <v>250</v>
      </c>
    </row>
    <row r="70" spans="1:7" x14ac:dyDescent="0.2">
      <c r="A70" s="42">
        <v>39609</v>
      </c>
      <c r="B70" t="s">
        <v>74</v>
      </c>
      <c r="C70" s="36">
        <v>3</v>
      </c>
      <c r="D70" s="43">
        <f t="shared" si="0"/>
        <v>1033.3333333333333</v>
      </c>
      <c r="E70" s="43">
        <v>3100</v>
      </c>
      <c r="F70" s="61">
        <f t="shared" si="1"/>
        <v>0.08</v>
      </c>
      <c r="G70" s="60">
        <f t="shared" si="2"/>
        <v>248</v>
      </c>
    </row>
    <row r="71" spans="1:7" x14ac:dyDescent="0.2">
      <c r="A71" s="42">
        <v>39610</v>
      </c>
      <c r="B71" t="s">
        <v>72</v>
      </c>
      <c r="C71" s="36">
        <v>2</v>
      </c>
      <c r="D71" s="43">
        <f t="shared" ref="D71:D85" si="3">E71/C71</f>
        <v>1272</v>
      </c>
      <c r="E71" s="43">
        <v>2544</v>
      </c>
      <c r="F71" s="61">
        <f t="shared" ref="F71:F85" si="4">VLOOKUP(B71,$I$7:$J$12,2,FALSE)</f>
        <v>0.06</v>
      </c>
      <c r="G71" s="60">
        <f t="shared" ref="G71:G85" si="5">E71*F71</f>
        <v>152.63999999999999</v>
      </c>
    </row>
    <row r="72" spans="1:7" x14ac:dyDescent="0.2">
      <c r="A72" s="42">
        <v>39611</v>
      </c>
      <c r="B72" t="s">
        <v>74</v>
      </c>
      <c r="C72" s="36">
        <v>2</v>
      </c>
      <c r="D72" s="43">
        <f t="shared" si="3"/>
        <v>2155.5</v>
      </c>
      <c r="E72" s="43">
        <v>4311</v>
      </c>
      <c r="F72" s="61">
        <f t="shared" si="4"/>
        <v>0.08</v>
      </c>
      <c r="G72" s="60">
        <f t="shared" si="5"/>
        <v>344.88</v>
      </c>
    </row>
    <row r="73" spans="1:7" x14ac:dyDescent="0.2">
      <c r="A73" s="42">
        <v>39612</v>
      </c>
      <c r="B73" t="s">
        <v>73</v>
      </c>
      <c r="C73" s="36">
        <v>2</v>
      </c>
      <c r="D73" s="43">
        <f t="shared" si="3"/>
        <v>1993.5</v>
      </c>
      <c r="E73" s="43">
        <v>3987</v>
      </c>
      <c r="F73" s="61">
        <f t="shared" si="4"/>
        <v>0.05</v>
      </c>
      <c r="G73" s="60">
        <f t="shared" si="5"/>
        <v>199.35000000000002</v>
      </c>
    </row>
    <row r="74" spans="1:7" x14ac:dyDescent="0.2">
      <c r="A74" s="42">
        <v>39613</v>
      </c>
      <c r="B74" t="s">
        <v>76</v>
      </c>
      <c r="C74" s="36">
        <v>4</v>
      </c>
      <c r="D74" s="43">
        <f t="shared" si="3"/>
        <v>522</v>
      </c>
      <c r="E74" s="43">
        <v>2088</v>
      </c>
      <c r="F74" s="61">
        <f t="shared" si="4"/>
        <v>0.05</v>
      </c>
      <c r="G74" s="60">
        <f t="shared" si="5"/>
        <v>104.4</v>
      </c>
    </row>
    <row r="75" spans="1:7" x14ac:dyDescent="0.2">
      <c r="A75" s="42">
        <v>39614</v>
      </c>
      <c r="B75" t="s">
        <v>73</v>
      </c>
      <c r="C75" s="36">
        <v>7</v>
      </c>
      <c r="D75" s="43">
        <f t="shared" si="3"/>
        <v>328.57142857142856</v>
      </c>
      <c r="E75" s="43">
        <v>2300</v>
      </c>
      <c r="F75" s="61">
        <f t="shared" si="4"/>
        <v>0.05</v>
      </c>
      <c r="G75" s="60">
        <f t="shared" si="5"/>
        <v>115</v>
      </c>
    </row>
    <row r="76" spans="1:7" x14ac:dyDescent="0.2">
      <c r="A76" s="42">
        <v>39615</v>
      </c>
      <c r="B76" t="s">
        <v>77</v>
      </c>
      <c r="C76" s="36">
        <v>3</v>
      </c>
      <c r="D76" s="43">
        <f t="shared" si="3"/>
        <v>1133.3333333333333</v>
      </c>
      <c r="E76" s="43">
        <v>3400</v>
      </c>
      <c r="F76" s="61">
        <f t="shared" si="4"/>
        <v>7.0000000000000007E-2</v>
      </c>
      <c r="G76" s="60">
        <f t="shared" si="5"/>
        <v>238.00000000000003</v>
      </c>
    </row>
    <row r="77" spans="1:7" x14ac:dyDescent="0.2">
      <c r="A77" s="42">
        <v>39616</v>
      </c>
      <c r="B77" t="s">
        <v>77</v>
      </c>
      <c r="C77" s="36">
        <v>1</v>
      </c>
      <c r="D77" s="43">
        <f t="shared" si="3"/>
        <v>4500</v>
      </c>
      <c r="E77" s="43">
        <v>4500</v>
      </c>
      <c r="F77" s="61">
        <f t="shared" si="4"/>
        <v>7.0000000000000007E-2</v>
      </c>
      <c r="G77" s="60">
        <f t="shared" si="5"/>
        <v>315.00000000000006</v>
      </c>
    </row>
    <row r="78" spans="1:7" x14ac:dyDescent="0.2">
      <c r="A78" s="42">
        <v>39617</v>
      </c>
      <c r="B78" t="s">
        <v>72</v>
      </c>
      <c r="C78" s="36">
        <v>3</v>
      </c>
      <c r="D78" s="43">
        <f t="shared" si="3"/>
        <v>330</v>
      </c>
      <c r="E78" s="43">
        <v>990</v>
      </c>
      <c r="F78" s="61">
        <f t="shared" si="4"/>
        <v>0.06</v>
      </c>
      <c r="G78" s="60">
        <f t="shared" si="5"/>
        <v>59.4</v>
      </c>
    </row>
    <row r="79" spans="1:7" x14ac:dyDescent="0.2">
      <c r="A79" s="42">
        <v>39618</v>
      </c>
      <c r="B79" t="s">
        <v>73</v>
      </c>
      <c r="C79" s="36">
        <v>4</v>
      </c>
      <c r="D79" s="43">
        <f t="shared" si="3"/>
        <v>613.75</v>
      </c>
      <c r="E79" s="43">
        <v>2455</v>
      </c>
      <c r="F79" s="61">
        <f t="shared" si="4"/>
        <v>0.05</v>
      </c>
      <c r="G79" s="60">
        <f t="shared" si="5"/>
        <v>122.75</v>
      </c>
    </row>
    <row r="80" spans="1:7" x14ac:dyDescent="0.2">
      <c r="A80" s="42">
        <v>39619</v>
      </c>
      <c r="B80" t="s">
        <v>74</v>
      </c>
      <c r="C80" s="36">
        <v>6</v>
      </c>
      <c r="D80" s="43">
        <f t="shared" si="3"/>
        <v>568.5</v>
      </c>
      <c r="E80" s="43">
        <v>3411</v>
      </c>
      <c r="F80" s="61">
        <f t="shared" si="4"/>
        <v>0.08</v>
      </c>
      <c r="G80" s="60">
        <f t="shared" si="5"/>
        <v>272.88</v>
      </c>
    </row>
    <row r="81" spans="1:7" x14ac:dyDescent="0.2">
      <c r="A81" s="42">
        <v>39620</v>
      </c>
      <c r="B81" t="s">
        <v>76</v>
      </c>
      <c r="C81" s="36">
        <v>2</v>
      </c>
      <c r="D81" s="43">
        <f t="shared" si="3"/>
        <v>2500</v>
      </c>
      <c r="E81" s="43">
        <v>5000</v>
      </c>
      <c r="F81" s="61">
        <f t="shared" si="4"/>
        <v>0.05</v>
      </c>
      <c r="G81" s="60">
        <f t="shared" si="5"/>
        <v>250</v>
      </c>
    </row>
    <row r="82" spans="1:7" x14ac:dyDescent="0.2">
      <c r="A82" s="42">
        <v>39621</v>
      </c>
      <c r="B82" t="s">
        <v>74</v>
      </c>
      <c r="C82" s="36">
        <v>2</v>
      </c>
      <c r="D82" s="43">
        <f t="shared" si="3"/>
        <v>2155.5</v>
      </c>
      <c r="E82" s="43">
        <v>4311</v>
      </c>
      <c r="F82" s="61">
        <f t="shared" si="4"/>
        <v>0.08</v>
      </c>
      <c r="G82" s="60">
        <f t="shared" si="5"/>
        <v>344.88</v>
      </c>
    </row>
    <row r="83" spans="1:7" x14ac:dyDescent="0.2">
      <c r="A83" s="42">
        <v>39622</v>
      </c>
      <c r="B83" t="s">
        <v>73</v>
      </c>
      <c r="C83" s="36">
        <v>2</v>
      </c>
      <c r="D83" s="43">
        <f t="shared" si="3"/>
        <v>1993.5</v>
      </c>
      <c r="E83" s="43">
        <v>3987</v>
      </c>
      <c r="F83" s="61">
        <f t="shared" si="4"/>
        <v>0.05</v>
      </c>
      <c r="G83" s="60">
        <f t="shared" si="5"/>
        <v>199.35000000000002</v>
      </c>
    </row>
    <row r="84" spans="1:7" x14ac:dyDescent="0.2">
      <c r="A84" s="42">
        <v>39623</v>
      </c>
      <c r="B84" t="s">
        <v>76</v>
      </c>
      <c r="C84" s="36">
        <v>4</v>
      </c>
      <c r="D84" s="43">
        <f t="shared" si="3"/>
        <v>522</v>
      </c>
      <c r="E84" s="43">
        <v>2088</v>
      </c>
      <c r="F84" s="61">
        <f t="shared" si="4"/>
        <v>0.05</v>
      </c>
      <c r="G84" s="60">
        <f t="shared" si="5"/>
        <v>104.4</v>
      </c>
    </row>
    <row r="85" spans="1:7" x14ac:dyDescent="0.2">
      <c r="A85" s="42">
        <v>39624</v>
      </c>
      <c r="B85" t="s">
        <v>73</v>
      </c>
      <c r="C85" s="36">
        <v>7</v>
      </c>
      <c r="D85" s="43">
        <f t="shared" si="3"/>
        <v>328.57142857142856</v>
      </c>
      <c r="E85" s="43">
        <v>2300</v>
      </c>
      <c r="F85" s="61">
        <f t="shared" si="4"/>
        <v>0.05</v>
      </c>
      <c r="G85" s="60">
        <f t="shared" si="5"/>
        <v>115</v>
      </c>
    </row>
  </sheetData>
  <mergeCells count="1">
    <mergeCell ref="I5:J5"/>
  </mergeCells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85"/>
  <sheetViews>
    <sheetView workbookViewId="0">
      <selection activeCell="F21" sqref="F21"/>
    </sheetView>
  </sheetViews>
  <sheetFormatPr defaultRowHeight="12.75" x14ac:dyDescent="0.2"/>
  <cols>
    <col min="1" max="1" width="4.7109375" customWidth="1"/>
    <col min="2" max="2" width="11.7109375" bestFit="1" customWidth="1"/>
    <col min="3" max="3" width="13.42578125" customWidth="1"/>
    <col min="4" max="4" width="12.28515625" customWidth="1"/>
    <col min="5" max="6" width="11.5703125" customWidth="1"/>
    <col min="7" max="7" width="14.28515625" customWidth="1"/>
    <col min="8" max="8" width="12.28515625" customWidth="1"/>
    <col min="9" max="9" width="88.28515625" bestFit="1" customWidth="1"/>
    <col min="11" max="11" width="9" customWidth="1"/>
  </cols>
  <sheetData>
    <row r="2" spans="1:13" x14ac:dyDescent="0.2">
      <c r="A2" s="91"/>
      <c r="B2" s="91"/>
      <c r="C2" s="91"/>
      <c r="D2" s="91"/>
      <c r="E2" s="91"/>
      <c r="F2" s="91"/>
      <c r="G2" s="91"/>
      <c r="H2" s="91"/>
      <c r="I2" s="91"/>
      <c r="J2" s="91"/>
      <c r="K2" s="91"/>
      <c r="L2" s="91"/>
      <c r="M2" s="91"/>
    </row>
    <row r="3" spans="1:13" x14ac:dyDescent="0.2">
      <c r="A3" s="91"/>
      <c r="B3" s="144" t="s">
        <v>140</v>
      </c>
      <c r="C3" s="145"/>
      <c r="D3" s="145"/>
      <c r="E3" s="146"/>
      <c r="F3" s="91"/>
      <c r="G3" s="91"/>
      <c r="H3" s="91"/>
      <c r="J3" s="91"/>
      <c r="K3" s="91"/>
      <c r="L3" s="91"/>
      <c r="M3" s="91"/>
    </row>
    <row r="4" spans="1:13" x14ac:dyDescent="0.2">
      <c r="A4" s="91"/>
      <c r="B4" s="116"/>
      <c r="C4" s="118"/>
      <c r="D4" s="111" t="s">
        <v>134</v>
      </c>
      <c r="E4" s="117"/>
      <c r="F4" s="91"/>
      <c r="G4" s="101" t="s">
        <v>134</v>
      </c>
      <c r="H4" s="111"/>
      <c r="I4" s="102"/>
      <c r="J4" s="91"/>
      <c r="K4" s="91"/>
      <c r="L4" s="91"/>
      <c r="M4" s="91"/>
    </row>
    <row r="5" spans="1:13" x14ac:dyDescent="0.2">
      <c r="A5" s="92"/>
      <c r="B5" s="109" t="s">
        <v>79</v>
      </c>
      <c r="C5" s="119" t="s">
        <v>135</v>
      </c>
      <c r="D5" s="119" t="s">
        <v>114</v>
      </c>
      <c r="E5" s="110" t="s">
        <v>133</v>
      </c>
      <c r="F5" s="92"/>
      <c r="G5" s="109" t="s">
        <v>114</v>
      </c>
      <c r="H5" s="112" t="s">
        <v>133</v>
      </c>
      <c r="I5" s="110" t="s">
        <v>115</v>
      </c>
      <c r="J5" s="91"/>
      <c r="K5" s="97"/>
      <c r="L5" s="97"/>
      <c r="M5" s="91"/>
    </row>
    <row r="6" spans="1:13" x14ac:dyDescent="0.2">
      <c r="A6" s="93"/>
      <c r="B6" s="113">
        <v>1989</v>
      </c>
      <c r="C6" s="120" t="s">
        <v>137</v>
      </c>
      <c r="D6" s="123">
        <v>6.9</v>
      </c>
      <c r="E6" s="114" t="str">
        <f>VLOOKUP(D6,$G$6:$I$14,2,TRUE)</f>
        <v>strong</v>
      </c>
      <c r="F6" s="95"/>
      <c r="G6" s="103">
        <v>2</v>
      </c>
      <c r="H6" s="100" t="s">
        <v>119</v>
      </c>
      <c r="I6" s="104" t="s">
        <v>118</v>
      </c>
      <c r="J6" s="91"/>
      <c r="K6" s="92"/>
      <c r="L6" s="92"/>
      <c r="M6" s="91"/>
    </row>
    <row r="7" spans="1:13" x14ac:dyDescent="0.2">
      <c r="A7" s="93"/>
      <c r="B7" s="113">
        <v>2010</v>
      </c>
      <c r="C7" s="121" t="s">
        <v>136</v>
      </c>
      <c r="D7" s="124">
        <v>7</v>
      </c>
      <c r="E7" s="114" t="str">
        <f t="shared" ref="E7:E9" si="0">VLOOKUP(D7,$G$6:$I$14,2,TRUE)</f>
        <v>strong</v>
      </c>
      <c r="F7" s="95"/>
      <c r="G7" s="103">
        <v>3.9</v>
      </c>
      <c r="H7" s="98" t="s">
        <v>120</v>
      </c>
      <c r="I7" s="104" t="s">
        <v>117</v>
      </c>
      <c r="J7" s="91"/>
      <c r="K7" s="91"/>
      <c r="L7" s="96"/>
      <c r="M7" s="91"/>
    </row>
    <row r="8" spans="1:13" x14ac:dyDescent="0.2">
      <c r="A8" s="93"/>
      <c r="B8" s="113">
        <v>2011</v>
      </c>
      <c r="C8" s="121" t="s">
        <v>138</v>
      </c>
      <c r="D8" s="124">
        <v>6.3</v>
      </c>
      <c r="E8" s="114" t="str">
        <f t="shared" si="0"/>
        <v>moderate</v>
      </c>
      <c r="F8" s="95"/>
      <c r="G8" s="103">
        <v>4.9000000000000004</v>
      </c>
      <c r="H8" s="98" t="s">
        <v>121</v>
      </c>
      <c r="I8" s="104" t="s">
        <v>116</v>
      </c>
      <c r="J8" s="91"/>
      <c r="K8" s="91"/>
      <c r="L8" s="96"/>
      <c r="M8" s="91"/>
    </row>
    <row r="9" spans="1:13" x14ac:dyDescent="0.2">
      <c r="A9" s="93"/>
      <c r="B9" s="115">
        <v>2011</v>
      </c>
      <c r="C9" s="122" t="s">
        <v>139</v>
      </c>
      <c r="D9" s="125">
        <v>9</v>
      </c>
      <c r="E9" s="155" t="str">
        <f t="shared" si="0"/>
        <v>great</v>
      </c>
      <c r="F9" s="95"/>
      <c r="G9" s="103">
        <v>5.9</v>
      </c>
      <c r="H9" s="98" t="s">
        <v>122</v>
      </c>
      <c r="I9" s="104" t="s">
        <v>132</v>
      </c>
      <c r="J9" s="91"/>
      <c r="K9" s="91"/>
      <c r="L9" s="96"/>
      <c r="M9" s="91"/>
    </row>
    <row r="10" spans="1:13" x14ac:dyDescent="0.2">
      <c r="A10" s="93"/>
      <c r="B10" s="91"/>
      <c r="C10" s="94"/>
      <c r="D10" s="95"/>
      <c r="E10" s="95"/>
      <c r="F10" s="95"/>
      <c r="G10" s="103">
        <v>6.9</v>
      </c>
      <c r="H10" s="98" t="s">
        <v>123</v>
      </c>
      <c r="I10" s="104" t="s">
        <v>127</v>
      </c>
      <c r="J10" s="91"/>
      <c r="K10" s="91"/>
      <c r="L10" s="96"/>
      <c r="M10" s="91"/>
    </row>
    <row r="11" spans="1:13" x14ac:dyDescent="0.2">
      <c r="A11" s="93"/>
      <c r="B11" s="91"/>
      <c r="C11" s="94"/>
      <c r="D11" s="95"/>
      <c r="E11" s="95"/>
      <c r="F11" s="95"/>
      <c r="G11" s="103">
        <v>7.9</v>
      </c>
      <c r="H11" s="98" t="s">
        <v>124</v>
      </c>
      <c r="I11" s="105" t="s">
        <v>128</v>
      </c>
      <c r="J11" s="91"/>
      <c r="K11" s="91"/>
      <c r="L11" s="96"/>
      <c r="M11" s="91"/>
    </row>
    <row r="12" spans="1:13" x14ac:dyDescent="0.2">
      <c r="A12" s="93"/>
      <c r="B12" s="91"/>
      <c r="C12" s="94"/>
      <c r="D12" s="95"/>
      <c r="E12" s="95"/>
      <c r="F12" s="95"/>
      <c r="G12" s="103">
        <v>8.9</v>
      </c>
      <c r="H12" s="98" t="s">
        <v>125</v>
      </c>
      <c r="I12" s="105" t="s">
        <v>129</v>
      </c>
      <c r="J12" s="91"/>
      <c r="K12" s="91"/>
      <c r="L12" s="96"/>
      <c r="M12" s="91"/>
    </row>
    <row r="13" spans="1:13" x14ac:dyDescent="0.2">
      <c r="A13" s="42"/>
      <c r="C13" s="36"/>
      <c r="D13" s="43"/>
      <c r="E13" s="43"/>
      <c r="F13" s="43"/>
      <c r="G13" s="103">
        <v>9.9</v>
      </c>
      <c r="H13" s="98" t="s">
        <v>125</v>
      </c>
      <c r="I13" s="105" t="s">
        <v>130</v>
      </c>
    </row>
    <row r="14" spans="1:13" x14ac:dyDescent="0.2">
      <c r="A14" s="42"/>
      <c r="C14" s="36"/>
      <c r="D14" s="43"/>
      <c r="E14" s="43"/>
      <c r="F14" s="43"/>
      <c r="G14" s="106">
        <v>10</v>
      </c>
      <c r="H14" s="107" t="s">
        <v>126</v>
      </c>
      <c r="I14" s="108" t="s">
        <v>131</v>
      </c>
    </row>
    <row r="15" spans="1:13" x14ac:dyDescent="0.2">
      <c r="A15" s="42"/>
      <c r="C15" s="36"/>
      <c r="D15" s="43"/>
      <c r="E15" s="43"/>
      <c r="F15" s="43"/>
    </row>
    <row r="16" spans="1:13" ht="18" x14ac:dyDescent="0.25">
      <c r="A16" s="42"/>
      <c r="C16" s="36"/>
      <c r="D16" s="43"/>
      <c r="E16" s="43"/>
      <c r="F16" s="43"/>
      <c r="K16" s="62"/>
    </row>
    <row r="17" spans="1:8" ht="18" x14ac:dyDescent="0.25">
      <c r="A17" s="42"/>
      <c r="B17" s="62" t="s">
        <v>141</v>
      </c>
      <c r="C17" s="36"/>
      <c r="D17" s="43"/>
      <c r="E17" s="43"/>
      <c r="F17" s="43"/>
    </row>
    <row r="18" spans="1:8" x14ac:dyDescent="0.2">
      <c r="A18" s="42"/>
      <c r="C18" s="36"/>
      <c r="D18" s="43"/>
      <c r="E18" s="43"/>
      <c r="F18" s="43"/>
    </row>
    <row r="19" spans="1:8" x14ac:dyDescent="0.2">
      <c r="A19" s="42"/>
      <c r="C19" s="36"/>
      <c r="D19" s="43"/>
      <c r="E19" s="43"/>
      <c r="F19" s="43"/>
      <c r="G19" s="61"/>
      <c r="H19" s="61"/>
    </row>
    <row r="20" spans="1:8" x14ac:dyDescent="0.2">
      <c r="A20" s="42"/>
      <c r="C20" s="36"/>
      <c r="D20" s="43"/>
      <c r="E20" s="43"/>
      <c r="F20" s="43"/>
    </row>
    <row r="21" spans="1:8" x14ac:dyDescent="0.2">
      <c r="A21" s="42"/>
      <c r="C21" s="36"/>
      <c r="D21" s="43"/>
      <c r="E21" s="43"/>
      <c r="F21" s="43"/>
    </row>
    <row r="22" spans="1:8" x14ac:dyDescent="0.2">
      <c r="A22" s="42"/>
      <c r="C22" s="36"/>
      <c r="D22" s="43"/>
      <c r="E22" s="43"/>
      <c r="F22" s="43"/>
    </row>
    <row r="23" spans="1:8" x14ac:dyDescent="0.2">
      <c r="A23" s="42"/>
      <c r="C23" s="36"/>
      <c r="D23" s="43"/>
      <c r="E23" s="43"/>
      <c r="F23" s="43"/>
    </row>
    <row r="24" spans="1:8" x14ac:dyDescent="0.2">
      <c r="A24" s="42"/>
      <c r="C24" s="36"/>
      <c r="D24" s="43"/>
      <c r="E24" s="43"/>
      <c r="F24" s="43"/>
    </row>
    <row r="25" spans="1:8" x14ac:dyDescent="0.2">
      <c r="A25" s="42"/>
      <c r="C25" s="36"/>
      <c r="D25" s="43"/>
      <c r="E25" s="43"/>
      <c r="F25" s="43"/>
    </row>
    <row r="26" spans="1:8" x14ac:dyDescent="0.2">
      <c r="A26" s="42"/>
      <c r="C26" s="36"/>
      <c r="D26" s="43"/>
      <c r="E26" s="43"/>
      <c r="F26" s="43"/>
    </row>
    <row r="27" spans="1:8" x14ac:dyDescent="0.2">
      <c r="A27" s="42"/>
      <c r="C27" s="36"/>
      <c r="D27" s="43"/>
      <c r="E27" s="43"/>
      <c r="F27" s="43"/>
    </row>
    <row r="28" spans="1:8" x14ac:dyDescent="0.2">
      <c r="A28" s="42"/>
      <c r="C28" s="36"/>
      <c r="D28" s="43"/>
      <c r="E28" s="43"/>
      <c r="F28" s="43"/>
    </row>
    <row r="29" spans="1:8" x14ac:dyDescent="0.2">
      <c r="A29" s="42"/>
      <c r="C29" s="36"/>
      <c r="D29" s="43"/>
      <c r="E29" s="43"/>
      <c r="F29" s="43"/>
    </row>
    <row r="30" spans="1:8" x14ac:dyDescent="0.2">
      <c r="A30" s="42"/>
      <c r="C30" s="36"/>
      <c r="D30" s="43"/>
      <c r="E30" s="43"/>
      <c r="F30" s="43"/>
    </row>
    <row r="31" spans="1:8" x14ac:dyDescent="0.2">
      <c r="A31" s="42"/>
      <c r="C31" s="36"/>
      <c r="D31" s="43"/>
      <c r="E31" s="43"/>
      <c r="F31" s="43"/>
    </row>
    <row r="32" spans="1:8" x14ac:dyDescent="0.2">
      <c r="A32" s="42"/>
      <c r="C32" s="36"/>
      <c r="D32" s="43"/>
      <c r="E32" s="43"/>
      <c r="F32" s="43"/>
    </row>
    <row r="33" spans="1:6" x14ac:dyDescent="0.2">
      <c r="A33" s="42"/>
      <c r="C33" s="36"/>
      <c r="D33" s="43"/>
      <c r="E33" s="43"/>
      <c r="F33" s="43"/>
    </row>
    <row r="34" spans="1:6" x14ac:dyDescent="0.2">
      <c r="A34" s="42"/>
      <c r="C34" s="36"/>
      <c r="D34" s="43"/>
      <c r="E34" s="43"/>
      <c r="F34" s="43"/>
    </row>
    <row r="35" spans="1:6" x14ac:dyDescent="0.2">
      <c r="A35" s="42"/>
      <c r="C35" s="36"/>
      <c r="D35" s="43"/>
      <c r="E35" s="43"/>
      <c r="F35" s="43"/>
    </row>
    <row r="36" spans="1:6" x14ac:dyDescent="0.2">
      <c r="A36" s="42"/>
      <c r="C36" s="36"/>
      <c r="D36" s="43"/>
      <c r="E36" s="43"/>
      <c r="F36" s="43"/>
    </row>
    <row r="37" spans="1:6" x14ac:dyDescent="0.2">
      <c r="A37" s="42"/>
      <c r="C37" s="36"/>
      <c r="D37" s="43"/>
      <c r="E37" s="43"/>
      <c r="F37" s="43"/>
    </row>
    <row r="38" spans="1:6" x14ac:dyDescent="0.2">
      <c r="A38" s="42"/>
      <c r="C38" s="36"/>
      <c r="D38" s="43"/>
      <c r="E38" s="43"/>
      <c r="F38" s="43"/>
    </row>
    <row r="39" spans="1:6" x14ac:dyDescent="0.2">
      <c r="A39" s="42"/>
      <c r="C39" s="36"/>
      <c r="D39" s="43"/>
      <c r="E39" s="43"/>
      <c r="F39" s="43"/>
    </row>
    <row r="40" spans="1:6" x14ac:dyDescent="0.2">
      <c r="A40" s="42"/>
      <c r="C40" s="36"/>
      <c r="D40" s="43"/>
      <c r="E40" s="43"/>
      <c r="F40" s="43"/>
    </row>
    <row r="41" spans="1:6" x14ac:dyDescent="0.2">
      <c r="A41" s="42"/>
      <c r="C41" s="36"/>
      <c r="D41" s="43"/>
      <c r="E41" s="43"/>
      <c r="F41" s="43"/>
    </row>
    <row r="42" spans="1:6" x14ac:dyDescent="0.2">
      <c r="A42" s="42"/>
      <c r="C42" s="36"/>
      <c r="D42" s="43"/>
      <c r="E42" s="43"/>
      <c r="F42" s="43"/>
    </row>
    <row r="43" spans="1:6" x14ac:dyDescent="0.2">
      <c r="A43" s="42"/>
      <c r="C43" s="36"/>
      <c r="D43" s="43"/>
      <c r="E43" s="43"/>
      <c r="F43" s="43"/>
    </row>
    <row r="44" spans="1:6" x14ac:dyDescent="0.2">
      <c r="A44" s="42"/>
      <c r="C44" s="36"/>
      <c r="D44" s="43"/>
      <c r="E44" s="43"/>
      <c r="F44" s="43"/>
    </row>
    <row r="45" spans="1:6" x14ac:dyDescent="0.2">
      <c r="A45" s="42"/>
      <c r="C45" s="36"/>
      <c r="D45" s="43"/>
      <c r="E45" s="43"/>
      <c r="F45" s="43"/>
    </row>
    <row r="46" spans="1:6" x14ac:dyDescent="0.2">
      <c r="A46" s="42"/>
      <c r="C46" s="36"/>
      <c r="D46" s="43"/>
      <c r="E46" s="43"/>
      <c r="F46" s="43"/>
    </row>
    <row r="47" spans="1:6" x14ac:dyDescent="0.2">
      <c r="A47" s="42"/>
      <c r="C47" s="36"/>
      <c r="D47" s="43"/>
      <c r="E47" s="43"/>
      <c r="F47" s="43"/>
    </row>
    <row r="48" spans="1:6" x14ac:dyDescent="0.2">
      <c r="A48" s="42"/>
      <c r="C48" s="36"/>
      <c r="D48" s="43"/>
      <c r="E48" s="43"/>
      <c r="F48" s="43"/>
    </row>
    <row r="49" spans="1:6" x14ac:dyDescent="0.2">
      <c r="A49" s="42"/>
      <c r="C49" s="36"/>
      <c r="D49" s="43"/>
      <c r="E49" s="43"/>
      <c r="F49" s="43"/>
    </row>
    <row r="50" spans="1:6" x14ac:dyDescent="0.2">
      <c r="A50" s="42"/>
      <c r="C50" s="36"/>
      <c r="D50" s="43"/>
      <c r="E50" s="43"/>
      <c r="F50" s="43"/>
    </row>
    <row r="51" spans="1:6" x14ac:dyDescent="0.2">
      <c r="A51" s="42"/>
      <c r="C51" s="36"/>
      <c r="D51" s="43"/>
      <c r="E51" s="43"/>
      <c r="F51" s="43"/>
    </row>
    <row r="52" spans="1:6" x14ac:dyDescent="0.2">
      <c r="A52" s="42"/>
      <c r="C52" s="36"/>
      <c r="D52" s="43"/>
      <c r="E52" s="43"/>
      <c r="F52" s="43"/>
    </row>
    <row r="53" spans="1:6" x14ac:dyDescent="0.2">
      <c r="A53" s="42"/>
      <c r="C53" s="36"/>
      <c r="D53" s="43"/>
      <c r="E53" s="43"/>
      <c r="F53" s="43"/>
    </row>
    <row r="54" spans="1:6" x14ac:dyDescent="0.2">
      <c r="A54" s="42"/>
      <c r="C54" s="36"/>
      <c r="D54" s="43"/>
      <c r="E54" s="43"/>
      <c r="F54" s="43"/>
    </row>
    <row r="55" spans="1:6" x14ac:dyDescent="0.2">
      <c r="A55" s="42"/>
      <c r="C55" s="36"/>
      <c r="D55" s="43"/>
      <c r="E55" s="43"/>
      <c r="F55" s="43"/>
    </row>
    <row r="56" spans="1:6" x14ac:dyDescent="0.2">
      <c r="A56" s="42"/>
      <c r="C56" s="36"/>
      <c r="D56" s="43"/>
      <c r="E56" s="43"/>
      <c r="F56" s="43"/>
    </row>
    <row r="57" spans="1:6" x14ac:dyDescent="0.2">
      <c r="A57" s="42"/>
      <c r="C57" s="36"/>
      <c r="D57" s="43"/>
      <c r="E57" s="43"/>
      <c r="F57" s="43"/>
    </row>
    <row r="58" spans="1:6" x14ac:dyDescent="0.2">
      <c r="A58" s="42"/>
      <c r="C58" s="36"/>
      <c r="D58" s="43"/>
      <c r="E58" s="43"/>
      <c r="F58" s="43"/>
    </row>
    <row r="59" spans="1:6" x14ac:dyDescent="0.2">
      <c r="A59" s="42"/>
      <c r="C59" s="36"/>
      <c r="D59" s="43"/>
      <c r="E59" s="43"/>
      <c r="F59" s="43"/>
    </row>
    <row r="60" spans="1:6" x14ac:dyDescent="0.2">
      <c r="A60" s="42"/>
      <c r="C60" s="36"/>
      <c r="D60" s="43"/>
      <c r="E60" s="43"/>
      <c r="F60" s="43"/>
    </row>
    <row r="61" spans="1:6" x14ac:dyDescent="0.2">
      <c r="A61" s="42"/>
      <c r="C61" s="36"/>
      <c r="D61" s="43"/>
      <c r="E61" s="43"/>
      <c r="F61" s="43"/>
    </row>
    <row r="62" spans="1:6" x14ac:dyDescent="0.2">
      <c r="A62" s="42"/>
      <c r="C62" s="36"/>
      <c r="D62" s="43"/>
      <c r="E62" s="43"/>
      <c r="F62" s="43"/>
    </row>
    <row r="63" spans="1:6" x14ac:dyDescent="0.2">
      <c r="A63" s="42"/>
      <c r="C63" s="36"/>
      <c r="D63" s="43"/>
      <c r="E63" s="43"/>
      <c r="F63" s="43"/>
    </row>
    <row r="64" spans="1:6" x14ac:dyDescent="0.2">
      <c r="A64" s="42"/>
      <c r="C64" s="36"/>
      <c r="D64" s="43"/>
      <c r="E64" s="43"/>
      <c r="F64" s="43"/>
    </row>
    <row r="65" spans="1:6" x14ac:dyDescent="0.2">
      <c r="A65" s="42"/>
      <c r="C65" s="36"/>
      <c r="D65" s="43"/>
      <c r="E65" s="43"/>
      <c r="F65" s="43"/>
    </row>
    <row r="66" spans="1:6" x14ac:dyDescent="0.2">
      <c r="A66" s="42"/>
      <c r="C66" s="36"/>
      <c r="D66" s="43"/>
      <c r="E66" s="43"/>
      <c r="F66" s="43"/>
    </row>
    <row r="67" spans="1:6" x14ac:dyDescent="0.2">
      <c r="A67" s="42"/>
      <c r="C67" s="36"/>
      <c r="D67" s="43"/>
      <c r="E67" s="43"/>
      <c r="F67" s="43"/>
    </row>
    <row r="68" spans="1:6" x14ac:dyDescent="0.2">
      <c r="A68" s="42"/>
      <c r="C68" s="36"/>
      <c r="D68" s="43"/>
      <c r="E68" s="43"/>
      <c r="F68" s="43"/>
    </row>
    <row r="69" spans="1:6" x14ac:dyDescent="0.2">
      <c r="A69" s="42"/>
      <c r="C69" s="36"/>
      <c r="D69" s="43"/>
      <c r="E69" s="43"/>
      <c r="F69" s="43"/>
    </row>
    <row r="70" spans="1:6" x14ac:dyDescent="0.2">
      <c r="A70" s="42"/>
      <c r="C70" s="36"/>
      <c r="D70" s="43"/>
      <c r="E70" s="43"/>
      <c r="F70" s="43"/>
    </row>
    <row r="71" spans="1:6" x14ac:dyDescent="0.2">
      <c r="A71" s="42"/>
      <c r="C71" s="36"/>
      <c r="D71" s="43"/>
      <c r="E71" s="43"/>
      <c r="F71" s="43"/>
    </row>
    <row r="72" spans="1:6" x14ac:dyDescent="0.2">
      <c r="A72" s="42"/>
      <c r="C72" s="36"/>
      <c r="D72" s="43"/>
      <c r="E72" s="43"/>
      <c r="F72" s="43"/>
    </row>
    <row r="73" spans="1:6" x14ac:dyDescent="0.2">
      <c r="A73" s="42"/>
      <c r="C73" s="36"/>
      <c r="D73" s="43"/>
      <c r="E73" s="43"/>
      <c r="F73" s="43"/>
    </row>
    <row r="74" spans="1:6" x14ac:dyDescent="0.2">
      <c r="A74" s="42"/>
      <c r="C74" s="36"/>
      <c r="D74" s="43"/>
      <c r="E74" s="43"/>
      <c r="F74" s="43"/>
    </row>
    <row r="75" spans="1:6" x14ac:dyDescent="0.2">
      <c r="A75" s="42"/>
      <c r="C75" s="36"/>
      <c r="D75" s="43"/>
      <c r="E75" s="43"/>
      <c r="F75" s="43"/>
    </row>
    <row r="76" spans="1:6" x14ac:dyDescent="0.2">
      <c r="A76" s="42"/>
      <c r="C76" s="36"/>
      <c r="D76" s="43"/>
      <c r="E76" s="43"/>
      <c r="F76" s="43"/>
    </row>
    <row r="77" spans="1:6" x14ac:dyDescent="0.2">
      <c r="A77" s="42"/>
      <c r="C77" s="36"/>
      <c r="D77" s="43"/>
      <c r="E77" s="43"/>
      <c r="F77" s="43"/>
    </row>
    <row r="78" spans="1:6" x14ac:dyDescent="0.2">
      <c r="A78" s="42"/>
      <c r="C78" s="36"/>
      <c r="D78" s="43"/>
      <c r="E78" s="43"/>
      <c r="F78" s="43"/>
    </row>
    <row r="79" spans="1:6" x14ac:dyDescent="0.2">
      <c r="A79" s="42"/>
      <c r="C79" s="36"/>
      <c r="D79" s="43"/>
      <c r="E79" s="43"/>
      <c r="F79" s="43"/>
    </row>
    <row r="80" spans="1:6" x14ac:dyDescent="0.2">
      <c r="A80" s="42"/>
      <c r="C80" s="36"/>
      <c r="D80" s="43"/>
      <c r="E80" s="43"/>
      <c r="F80" s="43"/>
    </row>
    <row r="81" spans="1:6" x14ac:dyDescent="0.2">
      <c r="A81" s="42"/>
      <c r="C81" s="36"/>
      <c r="D81" s="43"/>
      <c r="E81" s="43"/>
      <c r="F81" s="43"/>
    </row>
    <row r="82" spans="1:6" x14ac:dyDescent="0.2">
      <c r="A82" s="42"/>
      <c r="C82" s="36"/>
      <c r="D82" s="43"/>
      <c r="E82" s="43"/>
      <c r="F82" s="43"/>
    </row>
    <row r="83" spans="1:6" x14ac:dyDescent="0.2">
      <c r="A83" s="42"/>
      <c r="C83" s="36"/>
      <c r="D83" s="43"/>
      <c r="E83" s="43"/>
      <c r="F83" s="43"/>
    </row>
    <row r="84" spans="1:6" x14ac:dyDescent="0.2">
      <c r="A84" s="42"/>
      <c r="C84" s="36"/>
      <c r="D84" s="43"/>
      <c r="E84" s="43"/>
      <c r="F84" s="43"/>
    </row>
    <row r="85" spans="1:6" x14ac:dyDescent="0.2">
      <c r="A85" s="42"/>
      <c r="C85" s="36"/>
      <c r="D85" s="43"/>
      <c r="E85" s="43"/>
      <c r="F85" s="43"/>
    </row>
  </sheetData>
  <sortState ref="B6:C9">
    <sortCondition ref="B6"/>
  </sortState>
  <mergeCells count="1">
    <mergeCell ref="B3:E3"/>
  </mergeCells>
  <pageMargins left="0.7" right="0.7" top="0.75" bottom="0.75" header="0.3" footer="0.3"/>
  <pageSetup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Q28"/>
  <sheetViews>
    <sheetView workbookViewId="0">
      <selection activeCell="F9" sqref="F9"/>
    </sheetView>
  </sheetViews>
  <sheetFormatPr defaultColWidth="9.140625" defaultRowHeight="12.75" x14ac:dyDescent="0.2"/>
  <cols>
    <col min="1" max="1" width="3.7109375" style="4" customWidth="1"/>
    <col min="2" max="2" width="10.28515625" style="4" customWidth="1"/>
    <col min="3" max="3" width="11" style="4" customWidth="1"/>
    <col min="4" max="4" width="14.28515625" style="4" customWidth="1"/>
    <col min="5" max="5" width="13.28515625" style="4" customWidth="1"/>
    <col min="6" max="6" width="10.28515625" style="4" customWidth="1"/>
    <col min="7" max="7" width="14.28515625" style="4" customWidth="1"/>
    <col min="8" max="8" width="9.140625" style="4"/>
    <col min="9" max="9" width="13.5703125" style="4" bestFit="1" customWidth="1"/>
    <col min="10" max="14" width="9.140625" style="4"/>
    <col min="15" max="15" width="10.28515625" style="4" customWidth="1"/>
    <col min="16" max="16" width="14.28515625" style="4" customWidth="1"/>
    <col min="17" max="16384" width="9.140625" style="4"/>
  </cols>
  <sheetData>
    <row r="2" spans="2:17" ht="25.5" x14ac:dyDescent="0.2">
      <c r="B2" s="47" t="s">
        <v>8</v>
      </c>
      <c r="C2" s="48" t="s">
        <v>89</v>
      </c>
      <c r="D2" s="51" t="s">
        <v>6</v>
      </c>
      <c r="H2" s="1" t="s">
        <v>34</v>
      </c>
      <c r="I2" s="1" t="s">
        <v>6</v>
      </c>
      <c r="N2" s="3"/>
      <c r="O2" s="3"/>
      <c r="P2" s="3"/>
      <c r="Q2" s="3"/>
    </row>
    <row r="3" spans="2:17" x14ac:dyDescent="0.2">
      <c r="B3" s="49" t="s">
        <v>10</v>
      </c>
      <c r="C3" s="54">
        <v>125</v>
      </c>
      <c r="D3" s="52" t="str">
        <f>VLOOKUP(C3,$H$3:$I$7,2,TRUE)</f>
        <v>Unhealthy</v>
      </c>
      <c r="H3" s="2">
        <v>1</v>
      </c>
      <c r="I3" s="2" t="s">
        <v>1</v>
      </c>
      <c r="N3" s="5"/>
      <c r="Q3" s="6"/>
    </row>
    <row r="4" spans="2:17" x14ac:dyDescent="0.2">
      <c r="B4" s="49" t="s">
        <v>11</v>
      </c>
      <c r="C4" s="52">
        <v>45</v>
      </c>
      <c r="D4" s="52" t="str">
        <f t="shared" ref="D4:D7" si="0">VLOOKUP(C4,$H$3:$I$7,2,TRUE)</f>
        <v>Good</v>
      </c>
      <c r="H4" s="2">
        <v>51</v>
      </c>
      <c r="I4" s="2" t="s">
        <v>2</v>
      </c>
      <c r="N4" s="5"/>
      <c r="Q4" s="6"/>
    </row>
    <row r="5" spans="2:17" x14ac:dyDescent="0.2">
      <c r="B5" s="49" t="s">
        <v>12</v>
      </c>
      <c r="C5" s="52">
        <v>175</v>
      </c>
      <c r="D5" s="52" t="str">
        <f t="shared" si="0"/>
        <v>Unhealthy</v>
      </c>
      <c r="H5" s="2">
        <v>101</v>
      </c>
      <c r="I5" s="2" t="s">
        <v>3</v>
      </c>
      <c r="N5" s="5"/>
      <c r="Q5" s="6"/>
    </row>
    <row r="6" spans="2:17" x14ac:dyDescent="0.2">
      <c r="B6" s="49" t="s">
        <v>9</v>
      </c>
      <c r="C6" s="52">
        <v>75</v>
      </c>
      <c r="D6" s="52" t="str">
        <f t="shared" si="0"/>
        <v>Moderate</v>
      </c>
      <c r="H6" s="2">
        <v>201</v>
      </c>
      <c r="I6" s="2" t="s">
        <v>4</v>
      </c>
      <c r="N6" s="5"/>
      <c r="Q6" s="6"/>
    </row>
    <row r="7" spans="2:17" x14ac:dyDescent="0.2">
      <c r="B7" s="50" t="s">
        <v>13</v>
      </c>
      <c r="C7" s="53">
        <v>225</v>
      </c>
      <c r="D7" s="53" t="str">
        <f t="shared" si="0"/>
        <v>Very Unhealthy</v>
      </c>
      <c r="H7" s="2">
        <v>301</v>
      </c>
      <c r="I7" s="2" t="s">
        <v>5</v>
      </c>
      <c r="N7" s="5"/>
      <c r="Q7" s="6"/>
    </row>
    <row r="9" spans="2:17" x14ac:dyDescent="0.2">
      <c r="B9" s="7" t="s">
        <v>7</v>
      </c>
    </row>
    <row r="10" spans="2:17" x14ac:dyDescent="0.2">
      <c r="B10" s="4" t="s">
        <v>35</v>
      </c>
    </row>
    <row r="11" spans="2:17" ht="5.45" customHeight="1" x14ac:dyDescent="0.2"/>
    <row r="12" spans="2:17" x14ac:dyDescent="0.2">
      <c r="B12" s="8" t="s">
        <v>90</v>
      </c>
    </row>
    <row r="13" spans="2:17" ht="5.45" customHeight="1" x14ac:dyDescent="0.2"/>
    <row r="14" spans="2:17" x14ac:dyDescent="0.2">
      <c r="B14" s="4" t="s">
        <v>15</v>
      </c>
    </row>
    <row r="15" spans="2:17" ht="5.45" customHeight="1" x14ac:dyDescent="0.2"/>
    <row r="16" spans="2:17" x14ac:dyDescent="0.2">
      <c r="B16" s="8" t="s">
        <v>142</v>
      </c>
    </row>
    <row r="17" spans="2:6" ht="5.45" customHeight="1" x14ac:dyDescent="0.2"/>
    <row r="18" spans="2:6" x14ac:dyDescent="0.2">
      <c r="B18" s="4" t="s">
        <v>41</v>
      </c>
    </row>
    <row r="19" spans="2:6" ht="7.15" customHeight="1" x14ac:dyDescent="0.2"/>
    <row r="20" spans="2:6" x14ac:dyDescent="0.2">
      <c r="B20" s="126" t="s">
        <v>33</v>
      </c>
      <c r="C20" s="126"/>
      <c r="D20" s="126"/>
      <c r="E20" s="126"/>
      <c r="F20" s="126"/>
    </row>
    <row r="21" spans="2:6" ht="5.45" customHeight="1" x14ac:dyDescent="0.2"/>
    <row r="22" spans="2:6" ht="15" x14ac:dyDescent="0.25">
      <c r="D22" s="22" t="s">
        <v>14</v>
      </c>
    </row>
    <row r="23" spans="2:6" x14ac:dyDescent="0.2">
      <c r="D23" s="3" t="s">
        <v>6</v>
      </c>
      <c r="F23" s="21"/>
    </row>
    <row r="24" spans="2:6" x14ac:dyDescent="0.2">
      <c r="D24" s="4" t="s">
        <v>3</v>
      </c>
    </row>
    <row r="25" spans="2:6" x14ac:dyDescent="0.2">
      <c r="D25" s="4" t="s">
        <v>1</v>
      </c>
    </row>
    <row r="26" spans="2:6" x14ac:dyDescent="0.2">
      <c r="D26" s="4" t="s">
        <v>3</v>
      </c>
    </row>
    <row r="27" spans="2:6" x14ac:dyDescent="0.2">
      <c r="D27" s="4" t="s">
        <v>2</v>
      </c>
    </row>
    <row r="28" spans="2:6" x14ac:dyDescent="0.2">
      <c r="D28" s="4" t="s">
        <v>4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6"/>
  <sheetViews>
    <sheetView workbookViewId="0">
      <selection activeCell="J16" sqref="J16"/>
    </sheetView>
  </sheetViews>
  <sheetFormatPr defaultColWidth="9.140625" defaultRowHeight="12.75" x14ac:dyDescent="0.2"/>
  <cols>
    <col min="1" max="1" width="4.42578125" style="8" customWidth="1"/>
    <col min="2" max="2" width="18.85546875" style="8" customWidth="1"/>
    <col min="3" max="3" width="19" style="8" customWidth="1"/>
    <col min="4" max="4" width="14.7109375" style="8" customWidth="1"/>
    <col min="5" max="5" width="4.140625" style="8" customWidth="1"/>
    <col min="6" max="6" width="9.7109375" style="8" customWidth="1"/>
    <col min="7" max="7" width="9" style="8" customWidth="1"/>
    <col min="8" max="8" width="10.7109375" style="8" customWidth="1"/>
    <col min="9" max="9" width="13.140625" style="8" customWidth="1"/>
    <col min="10" max="16384" width="9.140625" style="8"/>
  </cols>
  <sheetData>
    <row r="1" spans="2:9" x14ac:dyDescent="0.2">
      <c r="B1" s="150" t="s">
        <v>16</v>
      </c>
      <c r="C1" s="151"/>
    </row>
    <row r="2" spans="2:9" ht="38.25" x14ac:dyDescent="0.2">
      <c r="B2" s="131" t="s">
        <v>60</v>
      </c>
      <c r="C2" s="132" t="s">
        <v>54</v>
      </c>
    </row>
    <row r="3" spans="2:9" x14ac:dyDescent="0.2">
      <c r="B3" s="128">
        <v>0</v>
      </c>
      <c r="C3" s="29" t="s">
        <v>55</v>
      </c>
    </row>
    <row r="4" spans="2:9" x14ac:dyDescent="0.2">
      <c r="B4" s="129">
        <v>39</v>
      </c>
      <c r="C4" s="27" t="s">
        <v>56</v>
      </c>
      <c r="E4" s="147" t="s">
        <v>18</v>
      </c>
      <c r="F4" s="148"/>
      <c r="G4" s="148"/>
      <c r="H4" s="148"/>
      <c r="I4" s="149"/>
    </row>
    <row r="5" spans="2:9" ht="25.5" x14ac:dyDescent="0.2">
      <c r="B5" s="129">
        <v>74</v>
      </c>
      <c r="C5" s="27">
        <v>1</v>
      </c>
      <c r="E5" s="133" t="s">
        <v>19</v>
      </c>
      <c r="F5" s="133" t="s">
        <v>20</v>
      </c>
      <c r="G5" s="158" t="s">
        <v>0</v>
      </c>
      <c r="H5" s="133" t="s">
        <v>59</v>
      </c>
      <c r="I5" s="134" t="s">
        <v>61</v>
      </c>
    </row>
    <row r="6" spans="2:9" x14ac:dyDescent="0.2">
      <c r="B6" s="129">
        <v>96</v>
      </c>
      <c r="C6" s="27">
        <v>2</v>
      </c>
      <c r="E6" s="9">
        <v>4</v>
      </c>
      <c r="F6" s="156" t="s">
        <v>21</v>
      </c>
      <c r="G6" s="57">
        <f>VLOOKUP(I6,$B$3:$C$9,2,TRUE)</f>
        <v>3</v>
      </c>
      <c r="H6" s="157" t="s">
        <v>22</v>
      </c>
      <c r="I6" s="55">
        <v>130</v>
      </c>
    </row>
    <row r="7" spans="2:9" x14ac:dyDescent="0.2">
      <c r="B7" s="129">
        <v>111</v>
      </c>
      <c r="C7" s="27">
        <v>3</v>
      </c>
      <c r="E7" s="9">
        <v>9</v>
      </c>
      <c r="F7" s="9" t="s">
        <v>23</v>
      </c>
      <c r="G7" s="58">
        <f t="shared" ref="G7:G11" si="0">VLOOKUP(I7,$B$3:$C$9,2,TRUE)</f>
        <v>1</v>
      </c>
      <c r="H7" s="55" t="s">
        <v>24</v>
      </c>
      <c r="I7" s="55">
        <v>90</v>
      </c>
    </row>
    <row r="8" spans="2:9" x14ac:dyDescent="0.2">
      <c r="B8" s="129">
        <v>131</v>
      </c>
      <c r="C8" s="27">
        <v>4</v>
      </c>
      <c r="E8" s="9">
        <v>12</v>
      </c>
      <c r="F8" s="9" t="s">
        <v>57</v>
      </c>
      <c r="G8" s="58">
        <f t="shared" si="0"/>
        <v>5</v>
      </c>
      <c r="H8" s="55" t="s">
        <v>58</v>
      </c>
      <c r="I8" s="55">
        <v>175</v>
      </c>
    </row>
    <row r="9" spans="2:9" x14ac:dyDescent="0.2">
      <c r="B9" s="130">
        <v>155</v>
      </c>
      <c r="C9" s="28">
        <v>5</v>
      </c>
      <c r="E9" s="9">
        <v>15</v>
      </c>
      <c r="F9" s="9" t="s">
        <v>25</v>
      </c>
      <c r="G9" s="58">
        <f t="shared" si="0"/>
        <v>1</v>
      </c>
      <c r="H9" s="55" t="s">
        <v>26</v>
      </c>
      <c r="I9" s="55">
        <v>75</v>
      </c>
    </row>
    <row r="10" spans="2:9" x14ac:dyDescent="0.2">
      <c r="E10" s="9">
        <v>17</v>
      </c>
      <c r="F10" s="9" t="s">
        <v>27</v>
      </c>
      <c r="G10" s="58">
        <f t="shared" si="0"/>
        <v>5</v>
      </c>
      <c r="H10" s="55" t="s">
        <v>28</v>
      </c>
      <c r="I10" s="55">
        <v>155</v>
      </c>
    </row>
    <row r="11" spans="2:9" x14ac:dyDescent="0.2">
      <c r="E11" s="10">
        <v>24</v>
      </c>
      <c r="F11" s="10" t="s">
        <v>29</v>
      </c>
      <c r="G11" s="59">
        <f t="shared" si="0"/>
        <v>2</v>
      </c>
      <c r="H11" s="56" t="s">
        <v>30</v>
      </c>
      <c r="I11" s="56">
        <v>100</v>
      </c>
    </row>
    <row r="12" spans="2:9" x14ac:dyDescent="0.2">
      <c r="E12" s="8" t="s">
        <v>17</v>
      </c>
    </row>
    <row r="13" spans="2:9" ht="9" customHeight="1" x14ac:dyDescent="0.2"/>
    <row r="14" spans="2:9" x14ac:dyDescent="0.2">
      <c r="B14" s="7" t="s">
        <v>7</v>
      </c>
    </row>
    <row r="15" spans="2:9" x14ac:dyDescent="0.2">
      <c r="B15" s="8" t="s">
        <v>91</v>
      </c>
    </row>
    <row r="16" spans="2:9" x14ac:dyDescent="0.2">
      <c r="B16" s="8" t="s">
        <v>31</v>
      </c>
    </row>
    <row r="17" spans="2:5" ht="5.45" customHeight="1" x14ac:dyDescent="0.2"/>
    <row r="18" spans="2:5" x14ac:dyDescent="0.2">
      <c r="B18" s="127" t="s">
        <v>32</v>
      </c>
      <c r="C18" s="127"/>
      <c r="D18" s="127"/>
      <c r="E18" s="127"/>
    </row>
    <row r="19" spans="2:5" ht="6" customHeight="1" x14ac:dyDescent="0.2"/>
    <row r="20" spans="2:5" x14ac:dyDescent="0.2">
      <c r="B20" s="7" t="s">
        <v>14</v>
      </c>
      <c r="C20" s="30" t="s">
        <v>0</v>
      </c>
    </row>
    <row r="21" spans="2:5" x14ac:dyDescent="0.2">
      <c r="B21" s="135" t="str">
        <f>F6</f>
        <v>Dennis</v>
      </c>
      <c r="C21" s="99">
        <v>3</v>
      </c>
    </row>
    <row r="22" spans="2:5" x14ac:dyDescent="0.2">
      <c r="B22" s="135" t="str">
        <f t="shared" ref="B22:B26" si="1">F7</f>
        <v>Irene</v>
      </c>
      <c r="C22" s="99">
        <v>1</v>
      </c>
    </row>
    <row r="23" spans="2:5" x14ac:dyDescent="0.2">
      <c r="B23" s="135" t="str">
        <f t="shared" si="1"/>
        <v>Katrina</v>
      </c>
      <c r="C23" s="99">
        <v>5</v>
      </c>
    </row>
    <row r="24" spans="2:5" x14ac:dyDescent="0.2">
      <c r="B24" s="135" t="str">
        <f t="shared" si="1"/>
        <v>Ophelia</v>
      </c>
      <c r="C24" s="99">
        <v>1</v>
      </c>
    </row>
    <row r="25" spans="2:5" x14ac:dyDescent="0.2">
      <c r="B25" s="135" t="str">
        <f t="shared" si="1"/>
        <v>Rita</v>
      </c>
      <c r="C25" s="99">
        <v>5</v>
      </c>
    </row>
    <row r="26" spans="2:5" x14ac:dyDescent="0.2">
      <c r="B26" s="135" t="str">
        <f t="shared" si="1"/>
        <v>BETA</v>
      </c>
      <c r="C26" s="99">
        <v>2</v>
      </c>
    </row>
  </sheetData>
  <mergeCells count="2">
    <mergeCell ref="E4:I4"/>
    <mergeCell ref="B1:C1"/>
  </mergeCells>
  <phoneticPr fontId="0" type="noConversion"/>
  <pageMargins left="0.75" right="0.75" top="1" bottom="1" header="0.5" footer="0.5"/>
  <headerFooter alignWithMargins="0"/>
  <ignoredErrors>
    <ignoredError sqref="H6:H11" twoDigitTextYear="1"/>
  </ignoredError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57"/>
  <sheetViews>
    <sheetView tabSelected="1" workbookViewId="0">
      <selection activeCell="C16" sqref="C16"/>
    </sheetView>
  </sheetViews>
  <sheetFormatPr defaultColWidth="9.140625" defaultRowHeight="12.75" x14ac:dyDescent="0.2"/>
  <cols>
    <col min="1" max="1" width="15.28515625" style="8" customWidth="1"/>
    <col min="2" max="2" width="15.42578125" style="8" customWidth="1"/>
    <col min="3" max="3" width="11.28515625" style="8" bestFit="1" customWidth="1"/>
    <col min="4" max="5" width="9.140625" style="8"/>
    <col min="6" max="6" width="15" style="8" bestFit="1" customWidth="1"/>
    <col min="7" max="7" width="14.140625" style="8" bestFit="1" customWidth="1"/>
    <col min="8" max="8" width="14.42578125" style="8" bestFit="1" customWidth="1"/>
    <col min="9" max="16384" width="9.140625" style="8"/>
  </cols>
  <sheetData>
    <row r="2" spans="1:8" x14ac:dyDescent="0.2">
      <c r="A2" s="127" t="s">
        <v>143</v>
      </c>
      <c r="B2" s="127"/>
      <c r="C2" s="127"/>
      <c r="D2" s="127"/>
      <c r="E2" s="127"/>
      <c r="F2" s="127"/>
      <c r="G2" s="127"/>
    </row>
    <row r="5" spans="1:8" ht="13.5" thickBot="1" x14ac:dyDescent="0.25">
      <c r="A5" s="12" t="s">
        <v>38</v>
      </c>
      <c r="B5" s="11" t="s">
        <v>37</v>
      </c>
      <c r="C5" s="13" t="s">
        <v>36</v>
      </c>
      <c r="F5" s="24"/>
      <c r="G5" s="152" t="s">
        <v>36</v>
      </c>
      <c r="H5" s="152"/>
    </row>
    <row r="6" spans="1:8" ht="13.5" customHeight="1" thickBot="1" x14ac:dyDescent="0.25">
      <c r="A6" s="19" t="s">
        <v>48</v>
      </c>
      <c r="B6" s="14">
        <v>11</v>
      </c>
      <c r="C6" s="18">
        <f>VLOOKUP(B6,$F$7:$H$26,2,FALSE)</f>
        <v>2500</v>
      </c>
      <c r="F6" s="23" t="s">
        <v>37</v>
      </c>
      <c r="G6" s="12" t="s">
        <v>38</v>
      </c>
      <c r="H6" s="20" t="s">
        <v>39</v>
      </c>
    </row>
    <row r="7" spans="1:8" x14ac:dyDescent="0.2">
      <c r="A7" s="19" t="s">
        <v>47</v>
      </c>
      <c r="B7" s="15">
        <v>22</v>
      </c>
      <c r="C7" s="18">
        <f t="shared" ref="C7:C8" si="0">VLOOKUP(B7,$F$7:$H$26,2,FALSE)</f>
        <v>8000</v>
      </c>
      <c r="F7" s="8">
        <v>10</v>
      </c>
      <c r="G7" s="16">
        <v>2000</v>
      </c>
      <c r="H7" s="16">
        <v>4000</v>
      </c>
    </row>
    <row r="8" spans="1:8" ht="13.5" customHeight="1" x14ac:dyDescent="0.2">
      <c r="A8" s="19" t="s">
        <v>49</v>
      </c>
      <c r="B8" s="15">
        <v>19</v>
      </c>
      <c r="C8" s="18">
        <f t="shared" si="0"/>
        <v>6500</v>
      </c>
      <c r="F8" s="8">
        <v>11</v>
      </c>
      <c r="G8" s="16">
        <v>2500</v>
      </c>
      <c r="H8" s="16">
        <v>5000</v>
      </c>
    </row>
    <row r="9" spans="1:8" x14ac:dyDescent="0.2">
      <c r="F9" s="8">
        <v>12</v>
      </c>
      <c r="G9" s="16">
        <v>3000</v>
      </c>
      <c r="H9" s="16">
        <v>6000</v>
      </c>
    </row>
    <row r="10" spans="1:8" x14ac:dyDescent="0.2">
      <c r="F10" s="8">
        <v>13</v>
      </c>
      <c r="G10" s="16">
        <v>3500</v>
      </c>
      <c r="H10" s="16">
        <v>7000</v>
      </c>
    </row>
    <row r="11" spans="1:8" ht="13.5" thickBot="1" x14ac:dyDescent="0.25">
      <c r="A11" s="20" t="s">
        <v>39</v>
      </c>
      <c r="B11" s="11" t="s">
        <v>37</v>
      </c>
      <c r="C11" s="13" t="s">
        <v>36</v>
      </c>
      <c r="F11" s="8">
        <v>14</v>
      </c>
      <c r="G11" s="16">
        <v>4000</v>
      </c>
      <c r="H11" s="16">
        <v>8000</v>
      </c>
    </row>
    <row r="12" spans="1:8" x14ac:dyDescent="0.2">
      <c r="A12" s="19" t="s">
        <v>50</v>
      </c>
      <c r="B12" s="14">
        <v>25</v>
      </c>
      <c r="C12" s="18">
        <f>VLOOKUP(B12,$F$7:$H$26,3,FALSE)</f>
        <v>19000</v>
      </c>
      <c r="F12" s="8">
        <v>15</v>
      </c>
      <c r="G12" s="16">
        <v>4500</v>
      </c>
      <c r="H12" s="16">
        <v>9000</v>
      </c>
    </row>
    <row r="13" spans="1:8" x14ac:dyDescent="0.2">
      <c r="A13" s="19" t="s">
        <v>51</v>
      </c>
      <c r="B13" s="15">
        <v>19</v>
      </c>
      <c r="C13" s="18">
        <f t="shared" ref="C13:C14" si="1">VLOOKUP(B13,$F$7:$H$26,3,FALSE)</f>
        <v>13000</v>
      </c>
      <c r="F13" s="8">
        <v>16</v>
      </c>
      <c r="G13" s="16">
        <v>5000</v>
      </c>
      <c r="H13" s="16">
        <v>10000</v>
      </c>
    </row>
    <row r="14" spans="1:8" x14ac:dyDescent="0.2">
      <c r="A14" s="19" t="s">
        <v>52</v>
      </c>
      <c r="B14" s="15">
        <v>14</v>
      </c>
      <c r="C14" s="18">
        <f t="shared" si="1"/>
        <v>8000</v>
      </c>
      <c r="F14" s="8">
        <v>17</v>
      </c>
      <c r="G14" s="16">
        <v>5500</v>
      </c>
      <c r="H14" s="16">
        <v>11000</v>
      </c>
    </row>
    <row r="15" spans="1:8" ht="13.5" customHeight="1" x14ac:dyDescent="0.2">
      <c r="F15" s="8">
        <v>18</v>
      </c>
      <c r="G15" s="16">
        <v>6000</v>
      </c>
      <c r="H15" s="16">
        <v>12000</v>
      </c>
    </row>
    <row r="16" spans="1:8" x14ac:dyDescent="0.2">
      <c r="A16" s="7" t="s">
        <v>40</v>
      </c>
      <c r="F16" s="8">
        <v>19</v>
      </c>
      <c r="G16" s="16">
        <v>6500</v>
      </c>
      <c r="H16" s="16">
        <v>13000</v>
      </c>
    </row>
    <row r="17" spans="1:8" x14ac:dyDescent="0.2">
      <c r="F17" s="8">
        <v>20</v>
      </c>
      <c r="G17" s="16">
        <v>7000</v>
      </c>
      <c r="H17" s="16">
        <v>14000</v>
      </c>
    </row>
    <row r="18" spans="1:8" x14ac:dyDescent="0.2">
      <c r="A18" s="8" t="s">
        <v>46</v>
      </c>
      <c r="F18" s="8">
        <v>21</v>
      </c>
      <c r="G18" s="16">
        <v>7500</v>
      </c>
      <c r="H18" s="16">
        <v>15000</v>
      </c>
    </row>
    <row r="19" spans="1:8" x14ac:dyDescent="0.2">
      <c r="F19" s="8">
        <v>22</v>
      </c>
      <c r="G19" s="16">
        <v>8000</v>
      </c>
      <c r="H19" s="16">
        <v>16000</v>
      </c>
    </row>
    <row r="20" spans="1:8" x14ac:dyDescent="0.2">
      <c r="A20" s="8" t="s">
        <v>53</v>
      </c>
      <c r="F20" s="8">
        <v>23</v>
      </c>
      <c r="G20" s="16">
        <v>8500</v>
      </c>
      <c r="H20" s="16">
        <v>17000</v>
      </c>
    </row>
    <row r="21" spans="1:8" x14ac:dyDescent="0.2">
      <c r="F21" s="8">
        <v>24</v>
      </c>
      <c r="G21" s="16">
        <v>9000</v>
      </c>
      <c r="H21" s="16">
        <v>18000</v>
      </c>
    </row>
    <row r="22" spans="1:8" x14ac:dyDescent="0.2">
      <c r="A22" s="7" t="s">
        <v>14</v>
      </c>
      <c r="F22" s="8">
        <v>25</v>
      </c>
      <c r="G22" s="16">
        <v>9500</v>
      </c>
      <c r="H22" s="16">
        <v>19000</v>
      </c>
    </row>
    <row r="23" spans="1:8" x14ac:dyDescent="0.2">
      <c r="A23" s="25" t="s">
        <v>38</v>
      </c>
      <c r="B23" s="26" t="s">
        <v>39</v>
      </c>
      <c r="F23" s="8">
        <v>26</v>
      </c>
      <c r="G23" s="16">
        <v>10000</v>
      </c>
      <c r="H23" s="16">
        <v>20000</v>
      </c>
    </row>
    <row r="24" spans="1:8" x14ac:dyDescent="0.2">
      <c r="A24" s="17">
        <v>2500</v>
      </c>
      <c r="B24" s="17">
        <v>19000</v>
      </c>
      <c r="F24" s="8">
        <v>27</v>
      </c>
      <c r="G24" s="16">
        <v>10500</v>
      </c>
      <c r="H24" s="16">
        <v>21000</v>
      </c>
    </row>
    <row r="25" spans="1:8" x14ac:dyDescent="0.2">
      <c r="A25" s="17">
        <v>8000</v>
      </c>
      <c r="B25" s="17">
        <v>13000</v>
      </c>
      <c r="F25" s="8">
        <v>28</v>
      </c>
      <c r="G25" s="16">
        <v>11000</v>
      </c>
      <c r="H25" s="16">
        <v>22000</v>
      </c>
    </row>
    <row r="26" spans="1:8" x14ac:dyDescent="0.2">
      <c r="A26" s="17">
        <v>6500</v>
      </c>
      <c r="B26" s="17">
        <v>8000</v>
      </c>
      <c r="F26" s="8">
        <v>29</v>
      </c>
      <c r="G26" s="16">
        <v>11500</v>
      </c>
      <c r="H26" s="16">
        <v>23000</v>
      </c>
    </row>
    <row r="27" spans="1:8" x14ac:dyDescent="0.2">
      <c r="G27" s="16"/>
      <c r="H27" s="16"/>
    </row>
    <row r="53" spans="1:1" x14ac:dyDescent="0.2">
      <c r="A53" s="7" t="s">
        <v>44</v>
      </c>
    </row>
    <row r="54" spans="1:1" x14ac:dyDescent="0.2">
      <c r="A54" s="8" t="s">
        <v>92</v>
      </c>
    </row>
    <row r="55" spans="1:1" x14ac:dyDescent="0.2">
      <c r="A55" s="8" t="s">
        <v>42</v>
      </c>
    </row>
    <row r="56" spans="1:1" x14ac:dyDescent="0.2">
      <c r="A56" s="8" t="s">
        <v>45</v>
      </c>
    </row>
    <row r="57" spans="1:1" x14ac:dyDescent="0.2">
      <c r="A57" s="8" t="s">
        <v>43</v>
      </c>
    </row>
  </sheetData>
  <mergeCells count="1">
    <mergeCell ref="G5:H5"/>
  </mergeCells>
  <phoneticPr fontId="0" type="noConversion"/>
  <pageMargins left="0.75" right="0.75" top="1" bottom="1" header="0.5" footer="0.5"/>
  <pageSetup orientation="portrait" horizontalDpi="0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Absolute vs Relative References</vt:lpstr>
      <vt:lpstr>Vlookup explained EXACT MATCH</vt:lpstr>
      <vt:lpstr>Vlookup explained APPROX MATCH</vt:lpstr>
      <vt:lpstr>Problem #1</vt:lpstr>
      <vt:lpstr>Problem #2</vt:lpstr>
      <vt:lpstr>Problem #3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Phyllis Beckman</dc:creator>
  <cp:lastModifiedBy>ztraczyk60</cp:lastModifiedBy>
  <dcterms:created xsi:type="dcterms:W3CDTF">2006-05-25T14:28:04Z</dcterms:created>
  <dcterms:modified xsi:type="dcterms:W3CDTF">2018-04-13T15:19:46Z</dcterms:modified>
</cp:coreProperties>
</file>