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p-stu-01\2020\ztraczyk60\Documents\A Computer Apps\Excel Projects\"/>
    </mc:Choice>
  </mc:AlternateContent>
  <bookViews>
    <workbookView xWindow="0" yWindow="0" windowWidth="21600" windowHeight="9630"/>
  </bookViews>
  <sheets>
    <sheet name="Top NBA Salaries" sheetId="1" r:id="rId1"/>
    <sheet name="Tax Rate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8" i="1" l="1"/>
  <c r="I8" i="1" s="1"/>
  <c r="E7" i="1"/>
  <c r="H28" i="1"/>
  <c r="H7" i="1"/>
  <c r="H25" i="1"/>
  <c r="H18" i="1"/>
  <c r="H30" i="1"/>
  <c r="H3" i="1"/>
  <c r="H13" i="1"/>
  <c r="H4" i="1"/>
  <c r="H6" i="1"/>
  <c r="H9" i="1"/>
  <c r="H5" i="1"/>
  <c r="H21" i="1"/>
  <c r="H27" i="1"/>
  <c r="H23" i="1"/>
  <c r="H11" i="1"/>
  <c r="H12" i="1"/>
  <c r="H22" i="1"/>
  <c r="H26" i="1"/>
  <c r="H14" i="1"/>
  <c r="H29" i="1"/>
  <c r="H10" i="1"/>
  <c r="H24" i="1"/>
  <c r="H15" i="1"/>
  <c r="H31" i="1"/>
  <c r="H16" i="1"/>
  <c r="H32" i="1"/>
  <c r="H17" i="1"/>
  <c r="H8" i="1"/>
  <c r="H20" i="1"/>
  <c r="H19" i="1"/>
  <c r="G18" i="1"/>
  <c r="I18" i="1" s="1"/>
  <c r="G30" i="1"/>
  <c r="I30" i="1" s="1"/>
  <c r="G4" i="1"/>
  <c r="I4" i="1" s="1"/>
  <c r="G6" i="1"/>
  <c r="I6" i="1" s="1"/>
  <c r="G21" i="1"/>
  <c r="I21" i="1" s="1"/>
  <c r="G27" i="1"/>
  <c r="I27" i="1" s="1"/>
  <c r="G12" i="1"/>
  <c r="I12" i="1" s="1"/>
  <c r="G22" i="1"/>
  <c r="I22" i="1" s="1"/>
  <c r="G29" i="1"/>
  <c r="I29" i="1" s="1"/>
  <c r="G10" i="1"/>
  <c r="I10" i="1" s="1"/>
  <c r="G31" i="1"/>
  <c r="I31" i="1" s="1"/>
  <c r="G16" i="1"/>
  <c r="I16" i="1" s="1"/>
  <c r="G8" i="1"/>
  <c r="G20" i="1"/>
  <c r="I20" i="1" s="1"/>
  <c r="F7" i="1"/>
  <c r="G7" i="1" s="1"/>
  <c r="F25" i="1"/>
  <c r="G25" i="1" s="1"/>
  <c r="F18" i="1"/>
  <c r="F30" i="1"/>
  <c r="F3" i="1"/>
  <c r="G3" i="1" s="1"/>
  <c r="F13" i="1"/>
  <c r="G13" i="1" s="1"/>
  <c r="F4" i="1"/>
  <c r="F6" i="1"/>
  <c r="F9" i="1"/>
  <c r="G9" i="1" s="1"/>
  <c r="F5" i="1"/>
  <c r="G5" i="1" s="1"/>
  <c r="F21" i="1"/>
  <c r="F27" i="1"/>
  <c r="F23" i="1"/>
  <c r="G23" i="1" s="1"/>
  <c r="F11" i="1"/>
  <c r="G11" i="1" s="1"/>
  <c r="F12" i="1"/>
  <c r="F22" i="1"/>
  <c r="F26" i="1"/>
  <c r="G26" i="1" s="1"/>
  <c r="F14" i="1"/>
  <c r="G14" i="1" s="1"/>
  <c r="F29" i="1"/>
  <c r="F10" i="1"/>
  <c r="F24" i="1"/>
  <c r="G24" i="1" s="1"/>
  <c r="F15" i="1"/>
  <c r="G15" i="1" s="1"/>
  <c r="F31" i="1"/>
  <c r="F16" i="1"/>
  <c r="F32" i="1"/>
  <c r="G32" i="1" s="1"/>
  <c r="F17" i="1"/>
  <c r="G17" i="1" s="1"/>
  <c r="F8" i="1"/>
  <c r="F20" i="1"/>
  <c r="F19" i="1"/>
  <c r="G19" i="1" s="1"/>
  <c r="F28" i="1"/>
  <c r="G28" i="1" s="1"/>
  <c r="I28" i="1" s="1"/>
  <c r="E19" i="1"/>
  <c r="I19" i="1" s="1"/>
  <c r="E20" i="1"/>
  <c r="E25" i="1"/>
  <c r="I25" i="1" s="1"/>
  <c r="E18" i="1"/>
  <c r="E30" i="1"/>
  <c r="E3" i="1"/>
  <c r="E13" i="1"/>
  <c r="I13" i="1" s="1"/>
  <c r="E4" i="1"/>
  <c r="E6" i="1"/>
  <c r="E9" i="1"/>
  <c r="E5" i="1"/>
  <c r="I5" i="1" s="1"/>
  <c r="E21" i="1"/>
  <c r="E27" i="1"/>
  <c r="E23" i="1"/>
  <c r="E11" i="1"/>
  <c r="I11" i="1" s="1"/>
  <c r="E12" i="1"/>
  <c r="E22" i="1"/>
  <c r="E26" i="1"/>
  <c r="E14" i="1"/>
  <c r="I14" i="1" s="1"/>
  <c r="E29" i="1"/>
  <c r="E10" i="1"/>
  <c r="E24" i="1"/>
  <c r="E15" i="1"/>
  <c r="I15" i="1" s="1"/>
  <c r="E31" i="1"/>
  <c r="E16" i="1"/>
  <c r="E32" i="1"/>
  <c r="E17" i="1"/>
  <c r="I17" i="1" s="1"/>
  <c r="E28" i="1"/>
  <c r="I32" i="1" l="1"/>
  <c r="I24" i="1"/>
  <c r="I26" i="1"/>
  <c r="I23" i="1"/>
  <c r="I9" i="1"/>
  <c r="I3" i="1"/>
  <c r="I7" i="1"/>
</calcChain>
</file>

<file path=xl/sharedStrings.xml><?xml version="1.0" encoding="utf-8"?>
<sst xmlns="http://schemas.openxmlformats.org/spreadsheetml/2006/main" count="159" uniqueCount="128">
  <si>
    <t>Net Income</t>
  </si>
  <si>
    <t>Lebron James</t>
  </si>
  <si>
    <t>Dwight Howard</t>
  </si>
  <si>
    <t>Orlando Magic</t>
  </si>
  <si>
    <t>Oklahoma City Thunder</t>
  </si>
  <si>
    <t>New York Knicks</t>
  </si>
  <si>
    <t>New Orleans Pelicans</t>
  </si>
  <si>
    <t>Minnesota Timberwolves</t>
  </si>
  <si>
    <t>Philadelphia 76ers</t>
  </si>
  <si>
    <t>Phoenix Suns</t>
  </si>
  <si>
    <t>Portland Trail Blazers</t>
  </si>
  <si>
    <t>Sacramento Kings</t>
  </si>
  <si>
    <t>San Antonio Spurs</t>
  </si>
  <si>
    <t>Toronto Rapters</t>
  </si>
  <si>
    <t>Utah Jazz</t>
  </si>
  <si>
    <t>Washington Wizards</t>
  </si>
  <si>
    <t>Atlanta Hawks</t>
  </si>
  <si>
    <t>Chicago Bulls</t>
  </si>
  <si>
    <t>Miami Heat</t>
  </si>
  <si>
    <t>Los Angeles Lakers</t>
  </si>
  <si>
    <t>Boston Celtics</t>
  </si>
  <si>
    <t>Brooklyn Nets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</si>
  <si>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</si>
  <si>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</si>
  <si>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</si>
  <si>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</si>
  <si>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</si>
  <si>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</si>
  <si>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</si>
  <si>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</si>
  <si>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Memphis Grizzlies</t>
  </si>
  <si>
    <t>Milwaukee Bucks</t>
  </si>
  <si>
    <t xml:space="preserve">Taxes of NBA Top Paid Players </t>
  </si>
  <si>
    <t>Team</t>
  </si>
  <si>
    <t>Player Name</t>
  </si>
  <si>
    <t>Federal Tax</t>
  </si>
  <si>
    <t>State</t>
  </si>
  <si>
    <t>CA</t>
  </si>
  <si>
    <t>FL</t>
  </si>
  <si>
    <t>IL</t>
  </si>
  <si>
    <t>NY</t>
  </si>
  <si>
    <t>MA</t>
  </si>
  <si>
    <t>GA</t>
  </si>
  <si>
    <t>NC</t>
  </si>
  <si>
    <t>OH</t>
  </si>
  <si>
    <t>TX</t>
  </si>
  <si>
    <t>CO</t>
  </si>
  <si>
    <t>MI</t>
  </si>
  <si>
    <t>IN</t>
  </si>
  <si>
    <t>TN</t>
  </si>
  <si>
    <t>WI</t>
  </si>
  <si>
    <t>MN</t>
  </si>
  <si>
    <t>LA</t>
  </si>
  <si>
    <t>OK</t>
  </si>
  <si>
    <t>AZ</t>
  </si>
  <si>
    <t>OR</t>
  </si>
  <si>
    <t>PA</t>
  </si>
  <si>
    <t>ONT</t>
  </si>
  <si>
    <t>UT</t>
  </si>
  <si>
    <t>DC</t>
  </si>
  <si>
    <t>State Tax Income Rate</t>
  </si>
  <si>
    <t xml:space="preserve">Federal Tax </t>
  </si>
  <si>
    <t>USA</t>
  </si>
  <si>
    <t>Canada</t>
  </si>
  <si>
    <t>Country</t>
  </si>
  <si>
    <t>State/Province</t>
  </si>
  <si>
    <t>KY</t>
  </si>
  <si>
    <t>MD</t>
  </si>
  <si>
    <t>MO</t>
  </si>
  <si>
    <t>NV</t>
  </si>
  <si>
    <t>NH</t>
  </si>
  <si>
    <t>NJ</t>
  </si>
  <si>
    <t>NM</t>
  </si>
  <si>
    <t>ND</t>
  </si>
  <si>
    <t>RI</t>
  </si>
  <si>
    <t>SC</t>
  </si>
  <si>
    <t>SD</t>
  </si>
  <si>
    <t>VT</t>
  </si>
  <si>
    <t>VA</t>
  </si>
  <si>
    <t>WA</t>
  </si>
  <si>
    <t>WV</t>
  </si>
  <si>
    <t>WY</t>
  </si>
  <si>
    <t>AL</t>
  </si>
  <si>
    <t>AR</t>
  </si>
  <si>
    <t>AK</t>
  </si>
  <si>
    <t>DE</t>
  </si>
  <si>
    <t>IA</t>
  </si>
  <si>
    <t>KS</t>
  </si>
  <si>
    <t>CT</t>
  </si>
  <si>
    <t>HI</t>
  </si>
  <si>
    <t>ID</t>
  </si>
  <si>
    <t>ME</t>
  </si>
  <si>
    <t>MS</t>
  </si>
  <si>
    <t>MT</t>
  </si>
  <si>
    <t>NE</t>
  </si>
  <si>
    <t>State Tax Rate</t>
  </si>
  <si>
    <t xml:space="preserve">State Tax </t>
  </si>
  <si>
    <t>Agent Fee</t>
  </si>
  <si>
    <t>Brook Lopez</t>
  </si>
  <si>
    <t>Charlotte Hornets</t>
  </si>
  <si>
    <t>James Hardin</t>
  </si>
  <si>
    <t>Mike Conley</t>
  </si>
  <si>
    <t>Russell Westbrook</t>
  </si>
  <si>
    <t>Bismack Biyombo</t>
  </si>
  <si>
    <t>Damian Lillard</t>
  </si>
  <si>
    <t>LeMarcus Aldridge</t>
  </si>
  <si>
    <t>Gordon Hayward</t>
  </si>
  <si>
    <t>Stephen Curry</t>
  </si>
  <si>
    <t>Otto Porter</t>
  </si>
  <si>
    <t>Jrue Holiday</t>
  </si>
  <si>
    <t>Giannis Antetokounmpo</t>
  </si>
  <si>
    <t>Blake Griffin</t>
  </si>
  <si>
    <t>Kent Bazemore</t>
  </si>
  <si>
    <t>Allen Crabbe</t>
  </si>
  <si>
    <t>Harrison Barnes</t>
  </si>
  <si>
    <t>Paul Millsap</t>
  </si>
  <si>
    <t>Victor Oladipo</t>
  </si>
  <si>
    <t>Robin Lopez</t>
  </si>
  <si>
    <t>Danilo Gallinari</t>
  </si>
  <si>
    <t>Hasson Whiteside</t>
  </si>
  <si>
    <t>Jimmy Butler</t>
  </si>
  <si>
    <t>Enes Kanter</t>
  </si>
  <si>
    <t>JJ Redick</t>
  </si>
  <si>
    <t>Brandon Knight</t>
  </si>
  <si>
    <t>Zach Randolph</t>
  </si>
  <si>
    <t>DeMar DeRozen</t>
  </si>
  <si>
    <t>Rudy Gobert</t>
  </si>
  <si>
    <t>2018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</si>
</sst>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0" fontId="0" fillId="0" borderId="0" xfId="2" applyNumberFormat="1" applyFont="1"/>
    <xf numFmtId="0" fontId="0" fillId="2" borderId="0" xfId="0" applyFill="1"/>
    <xf numFmtId="9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D1" zoomScale="85" zoomScaleNormal="85" workbookViewId="0">
      <selection activeCell="L12" sqref="L12"/>
    </sheetView>
  </sheetViews>
  <sheetFormatPr defaultRowHeight="15" x14ac:dyDescent="0.25"/>
  <cols>
    <col min="1" max="1" width="23.85546875" bestFit="1" customWidth="1"/>
    <col min="2" max="2" width="9" customWidth="1"/>
    <col min="3" max="3" width="23" bestFit="1" customWidth="1"/>
    <col min="4" max="4" width="15.28515625" bestFit="1" customWidth="1"/>
    <col min="5" max="5" width="15.85546875" customWidth="1"/>
    <col min="6" max="6" width="14.28515625" bestFit="1" customWidth="1"/>
    <col min="7" max="7" width="11.5703125" bestFit="1" customWidth="1"/>
    <col min="8" max="8" width="14.28515625" bestFit="1" customWidth="1"/>
    <col min="9" max="9" width="12.5703125" bestFit="1" customWidth="1"/>
    <col min="11" max="11" width="11.140625" bestFit="1" customWidth="1"/>
    <col min="12" max="12" width="11" customWidth="1"/>
  </cols>
  <sheetData>
    <row r="1" spans="1:12" ht="21" x14ac:dyDescent="0.35">
      <c r="A1" s="10" t="s">
        <v>32</v>
      </c>
      <c r="B1" s="10"/>
      <c r="C1" s="10"/>
      <c r="D1" s="10"/>
      <c r="E1" s="10"/>
      <c r="F1" s="10"/>
      <c r="G1" s="10"/>
      <c r="H1" s="10"/>
      <c r="I1" s="10"/>
    </row>
    <row r="2" spans="1:12" x14ac:dyDescent="0.25">
      <c r="A2" s="3" t="s">
        <v>33</v>
      </c>
      <c r="B2" s="3" t="s">
        <v>36</v>
      </c>
      <c r="C2" s="3" t="s">
        <v>34</v>
      </c>
      <c r="D2" s="3" t="s">
        <v>127</v>
      </c>
      <c r="E2" s="3" t="s">
        <v>61</v>
      </c>
      <c r="F2" s="3" t="s">
        <v>95</v>
      </c>
      <c r="G2" s="3" t="s">
        <v>96</v>
      </c>
      <c r="H2" s="3" t="s">
        <v>97</v>
      </c>
      <c r="I2" s="3" t="s">
        <v>0</v>
      </c>
      <c r="K2" s="3" t="s">
        <v>64</v>
      </c>
      <c r="L2" s="3" t="s">
        <v>35</v>
      </c>
    </row>
    <row r="3" spans="1:12" x14ac:dyDescent="0.25">
      <c r="A3" t="s">
        <v>16</v>
      </c>
      <c r="B3" t="s">
        <v>44</v>
      </c>
      <c r="C3" t="s">
        <v>1</v>
      </c>
      <c r="D3" s="1">
        <v>33285709</v>
      </c>
      <c r="E3" s="1">
        <f>D3*$L$3</f>
        <v>13181140.764</v>
      </c>
      <c r="F3" s="7">
        <f>VLOOKUP(B3,'Tax Rates'!$A$2:$B$53,2,FALSE)</f>
        <v>4.9970000000000001E-2</v>
      </c>
      <c r="G3" s="1">
        <f>D3*F3</f>
        <v>1663286.87873</v>
      </c>
      <c r="H3" s="11">
        <f>$L$6*D3</f>
        <v>998571.27</v>
      </c>
      <c r="I3" s="1">
        <f>D3-E3-G3-H3</f>
        <v>17442710.087270003</v>
      </c>
      <c r="K3" t="s">
        <v>62</v>
      </c>
      <c r="L3" s="4">
        <v>0.39600000000000002</v>
      </c>
    </row>
    <row r="4" spans="1:12" x14ac:dyDescent="0.25">
      <c r="A4" t="s">
        <v>20</v>
      </c>
      <c r="B4" t="s">
        <v>46</v>
      </c>
      <c r="C4" t="s">
        <v>115</v>
      </c>
      <c r="D4" s="1">
        <v>31269231</v>
      </c>
      <c r="E4" s="1">
        <f>D4*$L$3</f>
        <v>12382615.476</v>
      </c>
      <c r="F4" s="7">
        <f>VLOOKUP(B4,'Tax Rates'!$A$2:$B$53,2,FALSE)</f>
        <v>4.6300000000000001E-2</v>
      </c>
      <c r="G4" s="1">
        <f>D4*F4</f>
        <v>1447765.3953</v>
      </c>
      <c r="H4" s="11">
        <f>$L$6*D4</f>
        <v>938076.92999999993</v>
      </c>
      <c r="I4" s="1">
        <f>D4-E4-G4-H4</f>
        <v>16500773.1987</v>
      </c>
      <c r="K4" t="s">
        <v>63</v>
      </c>
      <c r="L4" s="4">
        <v>0.28999999999999998</v>
      </c>
    </row>
    <row r="5" spans="1:12" x14ac:dyDescent="0.25">
      <c r="A5" t="s">
        <v>21</v>
      </c>
      <c r="B5" t="s">
        <v>45</v>
      </c>
      <c r="C5" t="s">
        <v>100</v>
      </c>
      <c r="D5" s="1">
        <v>28299399</v>
      </c>
      <c r="E5" s="1">
        <f>D5*$L$3</f>
        <v>11206562.004000001</v>
      </c>
      <c r="F5" s="7">
        <f>VLOOKUP(B5,'Tax Rates'!$A$2:$B$53,2,FALSE)</f>
        <v>0</v>
      </c>
      <c r="G5" s="1">
        <f>D5*F5</f>
        <v>0</v>
      </c>
      <c r="H5" s="11">
        <f>$L$6*D5</f>
        <v>848981.97</v>
      </c>
      <c r="I5" s="1">
        <f>D5-E5-G5-H5</f>
        <v>16243855.025999999</v>
      </c>
    </row>
    <row r="6" spans="1:12" x14ac:dyDescent="0.25">
      <c r="A6" t="s">
        <v>99</v>
      </c>
      <c r="B6" t="s">
        <v>47</v>
      </c>
      <c r="C6" t="s">
        <v>111</v>
      </c>
      <c r="D6" s="1">
        <v>29727900</v>
      </c>
      <c r="E6" s="1">
        <f>D6*$L$3</f>
        <v>11772248.4</v>
      </c>
      <c r="F6" s="7">
        <f>VLOOKUP(B6,'Tax Rates'!$A$2:$B$53,2,FALSE)</f>
        <v>4.2500000000000003E-2</v>
      </c>
      <c r="G6" s="1">
        <f>D6*F6</f>
        <v>1263435.75</v>
      </c>
      <c r="H6" s="11">
        <f>$L$6*D6</f>
        <v>891837</v>
      </c>
      <c r="I6" s="1">
        <f>D6-E6-G6-H6</f>
        <v>15800378.850000001</v>
      </c>
      <c r="K6" s="8" t="s">
        <v>97</v>
      </c>
      <c r="L6" s="9">
        <v>0.03</v>
      </c>
    </row>
    <row r="7" spans="1:12" x14ac:dyDescent="0.25">
      <c r="A7" t="s">
        <v>17</v>
      </c>
      <c r="B7" t="s">
        <v>41</v>
      </c>
      <c r="C7" t="s">
        <v>106</v>
      </c>
      <c r="D7" s="1">
        <v>29727900</v>
      </c>
      <c r="E7" s="1">
        <f>D7*$L$3</f>
        <v>11772248.4</v>
      </c>
      <c r="F7" s="7">
        <f>VLOOKUP(B7,'Tax Rates'!$A$2:$B$53,2,FALSE)</f>
        <v>5.0999999999999997E-2</v>
      </c>
      <c r="G7" s="1">
        <f>D7*F7</f>
        <v>1516122.9</v>
      </c>
      <c r="H7" s="11">
        <f>$L$6*D7</f>
        <v>891837</v>
      </c>
      <c r="I7" s="1">
        <f>D7-E7-G7-H7</f>
        <v>15547691.700000001</v>
      </c>
    </row>
    <row r="8" spans="1:12" x14ac:dyDescent="0.25">
      <c r="A8" t="s">
        <v>22</v>
      </c>
      <c r="B8" t="s">
        <v>57</v>
      </c>
      <c r="C8" t="s">
        <v>125</v>
      </c>
      <c r="D8" s="1">
        <v>27739975</v>
      </c>
      <c r="E8" s="11">
        <f>D8*$L$3</f>
        <v>10985030.1</v>
      </c>
      <c r="F8" s="7">
        <f>VLOOKUP(B8,'Tax Rates'!$A$2:$B$53,2,FALSE)</f>
        <v>0.13159999999999999</v>
      </c>
      <c r="G8" s="1">
        <f>D8*F8</f>
        <v>3650580.71</v>
      </c>
      <c r="H8" s="11">
        <f>$L$6*D8</f>
        <v>832199.25</v>
      </c>
      <c r="I8" s="1">
        <f>D8-E8-G8-H8</f>
        <v>12272164.940000001</v>
      </c>
    </row>
    <row r="9" spans="1:12" x14ac:dyDescent="0.25">
      <c r="A9" t="s">
        <v>23</v>
      </c>
      <c r="B9" t="s">
        <v>37</v>
      </c>
      <c r="C9" t="s">
        <v>107</v>
      </c>
      <c r="D9" s="1">
        <v>34382550</v>
      </c>
      <c r="E9" s="1">
        <f>D9*$L$3</f>
        <v>13615489.800000001</v>
      </c>
      <c r="F9" s="7">
        <f>VLOOKUP(B9,'Tax Rates'!$A$2:$B$53,2,FALSE)</f>
        <v>0.13300000000000001</v>
      </c>
      <c r="G9" s="1">
        <f>D9*F9</f>
        <v>4572879.1500000004</v>
      </c>
      <c r="H9" s="11">
        <f>$L$6*D9</f>
        <v>1031476.5</v>
      </c>
      <c r="I9" s="1">
        <f>D9-E9-G9-H9</f>
        <v>15162704.549999999</v>
      </c>
    </row>
    <row r="10" spans="1:12" x14ac:dyDescent="0.25">
      <c r="A10" t="s">
        <v>24</v>
      </c>
      <c r="B10" t="s">
        <v>53</v>
      </c>
      <c r="C10" t="s">
        <v>102</v>
      </c>
      <c r="D10" s="1">
        <v>28530608</v>
      </c>
      <c r="E10" s="1">
        <f>D10*$L$3</f>
        <v>11298120.768000001</v>
      </c>
      <c r="F10" s="7">
        <f>VLOOKUP(B10,'Tax Rates'!$A$2:$B$53,2,FALSE)</f>
        <v>5.2499999999999998E-2</v>
      </c>
      <c r="G10" s="1">
        <f>D10*F10</f>
        <v>1497856.92</v>
      </c>
      <c r="H10" s="11">
        <f>$L$6*D10</f>
        <v>855918.24</v>
      </c>
      <c r="I10" s="1">
        <f>D10-E10-G10-H10</f>
        <v>14878712.072000001</v>
      </c>
    </row>
    <row r="11" spans="1:12" x14ac:dyDescent="0.25">
      <c r="A11" t="s">
        <v>25</v>
      </c>
      <c r="B11" t="s">
        <v>49</v>
      </c>
      <c r="C11" t="s">
        <v>101</v>
      </c>
      <c r="D11" s="1">
        <v>28530608</v>
      </c>
      <c r="E11" s="1">
        <f>D11*$L$3</f>
        <v>11298120.768000001</v>
      </c>
      <c r="F11" s="7">
        <f>VLOOKUP(B11,'Tax Rates'!$A$2:$B$53,2,FALSE)</f>
        <v>0.06</v>
      </c>
      <c r="G11" s="1">
        <f>D11*F11</f>
        <v>1711836.48</v>
      </c>
      <c r="H11" s="11">
        <f>$L$6*D11</f>
        <v>855918.24</v>
      </c>
      <c r="I11" s="1">
        <f>D11-E11-G11-H11</f>
        <v>14664732.512</v>
      </c>
    </row>
    <row r="12" spans="1:12" x14ac:dyDescent="0.25">
      <c r="A12" t="s">
        <v>26</v>
      </c>
      <c r="B12" t="s">
        <v>38</v>
      </c>
      <c r="C12" t="s">
        <v>119</v>
      </c>
      <c r="D12" s="1">
        <v>23775506</v>
      </c>
      <c r="E12" s="1">
        <f>D12*$L$3</f>
        <v>9415100.3760000002</v>
      </c>
      <c r="F12" s="7">
        <f>VLOOKUP(B12,'Tax Rates'!$A$2:$B$53,2,FALSE)</f>
        <v>0</v>
      </c>
      <c r="G12" s="1">
        <f>D12*F12</f>
        <v>0</v>
      </c>
      <c r="H12" s="11">
        <f>$L$6*D12</f>
        <v>713265.17999999993</v>
      </c>
      <c r="I12" s="1">
        <f>D12-E12-G12-H12</f>
        <v>13647140.444</v>
      </c>
    </row>
    <row r="13" spans="1:12" x14ac:dyDescent="0.25">
      <c r="A13" t="s">
        <v>27</v>
      </c>
      <c r="B13" t="s">
        <v>45</v>
      </c>
      <c r="C13" t="s">
        <v>114</v>
      </c>
      <c r="D13" s="1">
        <v>23112004</v>
      </c>
      <c r="E13" s="1">
        <f>D13*$L$3</f>
        <v>9152353.5840000007</v>
      </c>
      <c r="F13" s="7">
        <f>VLOOKUP(B13,'Tax Rates'!$A$2:$B$53,2,FALSE)</f>
        <v>0</v>
      </c>
      <c r="G13" s="1">
        <f>D13*F13</f>
        <v>0</v>
      </c>
      <c r="H13" s="11">
        <f>$L$6*D13</f>
        <v>693360.12</v>
      </c>
      <c r="I13" s="1">
        <f>D13-E13-G13-H13</f>
        <v>13266290.296</v>
      </c>
    </row>
    <row r="14" spans="1:12" x14ac:dyDescent="0.25">
      <c r="A14" t="s">
        <v>28</v>
      </c>
      <c r="B14" t="s">
        <v>52</v>
      </c>
      <c r="C14" t="s">
        <v>109</v>
      </c>
      <c r="D14" s="1">
        <v>25686667</v>
      </c>
      <c r="E14" s="1">
        <f>D14*$L$3</f>
        <v>10171920.132000001</v>
      </c>
      <c r="F14" s="7">
        <f>VLOOKUP(B14,'Tax Rates'!$A$2:$B$53,2,FALSE)</f>
        <v>0.06</v>
      </c>
      <c r="G14" s="1">
        <f>D14*F14</f>
        <v>1541200.02</v>
      </c>
      <c r="H14" s="11">
        <f>$L$6*D14</f>
        <v>770600.01</v>
      </c>
      <c r="I14" s="1">
        <f>D14-E14-G14-H14</f>
        <v>13202946.838</v>
      </c>
    </row>
    <row r="15" spans="1:12" x14ac:dyDescent="0.25">
      <c r="A15" t="s">
        <v>29</v>
      </c>
      <c r="B15" t="s">
        <v>56</v>
      </c>
      <c r="C15" t="s">
        <v>122</v>
      </c>
      <c r="D15" s="1">
        <v>23000000</v>
      </c>
      <c r="E15" s="1">
        <f>D15*$L$3</f>
        <v>9108000</v>
      </c>
      <c r="F15" s="7">
        <f>VLOOKUP(B15,'Tax Rates'!$A$2:$B$53,2,FALSE)</f>
        <v>3.0700000000000002E-2</v>
      </c>
      <c r="G15" s="1">
        <f>D15*F15</f>
        <v>706100</v>
      </c>
      <c r="H15" s="11">
        <f>$L$6*D15</f>
        <v>690000</v>
      </c>
      <c r="I15" s="1">
        <f>D15-E15-G15-H15</f>
        <v>12495900</v>
      </c>
    </row>
    <row r="16" spans="1:12" x14ac:dyDescent="0.25">
      <c r="A16" t="s">
        <v>19</v>
      </c>
      <c r="B16" t="s">
        <v>55</v>
      </c>
      <c r="C16" t="s">
        <v>104</v>
      </c>
      <c r="D16" s="1">
        <v>26153057</v>
      </c>
      <c r="E16" s="1">
        <f>D16*$L$3</f>
        <v>10356610.572000001</v>
      </c>
      <c r="F16" s="7">
        <f>VLOOKUP(B16,'Tax Rates'!$A$2:$B$53,2,FALSE)</f>
        <v>9.9000000000000005E-2</v>
      </c>
      <c r="G16" s="1">
        <f>D16*F16</f>
        <v>2589152.6430000002</v>
      </c>
      <c r="H16" s="11">
        <f>$L$6*D16</f>
        <v>784591.71</v>
      </c>
      <c r="I16" s="1">
        <f>D16-E16-G16-H16</f>
        <v>12422702.074999999</v>
      </c>
    </row>
    <row r="17" spans="1:9" x14ac:dyDescent="0.25">
      <c r="A17" t="s">
        <v>30</v>
      </c>
      <c r="B17" t="s">
        <v>45</v>
      </c>
      <c r="C17" t="s">
        <v>105</v>
      </c>
      <c r="D17" s="1">
        <v>21461010</v>
      </c>
      <c r="E17" s="1">
        <f>D17*$L$3</f>
        <v>8498559.9600000009</v>
      </c>
      <c r="F17" s="7">
        <f>VLOOKUP(B17,'Tax Rates'!$A$2:$B$53,2,FALSE)</f>
        <v>0</v>
      </c>
      <c r="G17" s="1">
        <f>D17*F17</f>
        <v>0</v>
      </c>
      <c r="H17" s="11">
        <f>$L$6*D17</f>
        <v>643830.29999999993</v>
      </c>
      <c r="I17" s="1">
        <f>D17-E17-G17-H17</f>
        <v>12318619.739999998</v>
      </c>
    </row>
    <row r="18" spans="1:9" x14ac:dyDescent="0.25">
      <c r="A18" t="s">
        <v>18</v>
      </c>
      <c r="B18" t="s">
        <v>43</v>
      </c>
      <c r="C18" t="s">
        <v>2</v>
      </c>
      <c r="D18" s="1">
        <v>23500000</v>
      </c>
      <c r="E18" s="1">
        <f>D18*$L$3</f>
        <v>9306000</v>
      </c>
      <c r="F18" s="7">
        <f>VLOOKUP(B18,'Tax Rates'!$A$2:$B$53,2,FALSE)</f>
        <v>5.5E-2</v>
      </c>
      <c r="G18" s="1">
        <f>D18*F18</f>
        <v>1292500</v>
      </c>
      <c r="H18" s="11">
        <f>$L$6*D18</f>
        <v>705000</v>
      </c>
      <c r="I18" s="1">
        <f>D18-E18-G18-H18</f>
        <v>12196500</v>
      </c>
    </row>
    <row r="19" spans="1:9" x14ac:dyDescent="0.25">
      <c r="A19" t="s">
        <v>31</v>
      </c>
      <c r="B19" t="s">
        <v>59</v>
      </c>
      <c r="C19" t="s">
        <v>108</v>
      </c>
      <c r="D19" s="1">
        <v>24773250</v>
      </c>
      <c r="E19" s="1">
        <f>D19*$L$3</f>
        <v>9810207</v>
      </c>
      <c r="F19" s="7">
        <f>VLOOKUP(B19,'Tax Rates'!$A$2:$B$53,2,FALSE)</f>
        <v>8.9499999999999996E-2</v>
      </c>
      <c r="G19" s="1">
        <f>D19*F19</f>
        <v>2217205.875</v>
      </c>
      <c r="H19" s="11">
        <f>$L$6*D19</f>
        <v>743197.5</v>
      </c>
      <c r="I19" s="1">
        <f>D19-E19-G19-H19</f>
        <v>12002639.625</v>
      </c>
    </row>
    <row r="20" spans="1:9" x14ac:dyDescent="0.25">
      <c r="A20" t="s">
        <v>7</v>
      </c>
      <c r="B20" t="s">
        <v>58</v>
      </c>
      <c r="C20" t="s">
        <v>126</v>
      </c>
      <c r="D20" s="1">
        <v>21924719</v>
      </c>
      <c r="E20" s="1">
        <f>D20*$L$3</f>
        <v>8682188.7240000013</v>
      </c>
      <c r="F20" s="7">
        <f>VLOOKUP(B20,'Tax Rates'!$A$2:$B$53,2,FALSE)</f>
        <v>0.05</v>
      </c>
      <c r="G20" s="1">
        <f>D20*F20</f>
        <v>1096235.95</v>
      </c>
      <c r="H20" s="11">
        <f>$L$6*D20</f>
        <v>657741.56999999995</v>
      </c>
      <c r="I20" s="1">
        <f>D20-E20-G20-H20</f>
        <v>11488552.755999999</v>
      </c>
    </row>
    <row r="21" spans="1:9" x14ac:dyDescent="0.25">
      <c r="A21" t="s">
        <v>6</v>
      </c>
      <c r="B21" t="s">
        <v>48</v>
      </c>
      <c r="C21" t="s">
        <v>116</v>
      </c>
      <c r="D21" s="1">
        <v>21000000</v>
      </c>
      <c r="E21" s="1">
        <f>D21*$L$3</f>
        <v>8316000</v>
      </c>
      <c r="F21" s="7">
        <f>VLOOKUP(B21,'Tax Rates'!$A$2:$B$53,2,FALSE)</f>
        <v>3.3000000000000002E-2</v>
      </c>
      <c r="G21" s="1">
        <f>D21*F21</f>
        <v>693000</v>
      </c>
      <c r="H21" s="11">
        <f>$L$6*D21</f>
        <v>630000</v>
      </c>
      <c r="I21" s="1">
        <f>D21-E21-G21-H21</f>
        <v>11361000</v>
      </c>
    </row>
    <row r="22" spans="1:9" x14ac:dyDescent="0.25">
      <c r="A22" t="s">
        <v>5</v>
      </c>
      <c r="B22" t="s">
        <v>50</v>
      </c>
      <c r="C22" t="s">
        <v>110</v>
      </c>
      <c r="D22" s="1">
        <v>22471911</v>
      </c>
      <c r="E22" s="1">
        <f>D22*$L$3</f>
        <v>8898876.756000001</v>
      </c>
      <c r="F22" s="7">
        <f>VLOOKUP(B22,'Tax Rates'!$A$2:$B$53,2,FALSE)</f>
        <v>7.6499999999999999E-2</v>
      </c>
      <c r="G22" s="1">
        <f>D22*F22</f>
        <v>1719101.1915</v>
      </c>
      <c r="H22" s="11">
        <f>$L$6*D22</f>
        <v>674157.33</v>
      </c>
      <c r="I22" s="1">
        <f>D22-E22-G22-H22</f>
        <v>11179775.722499998</v>
      </c>
    </row>
    <row r="23" spans="1:9" x14ac:dyDescent="0.25">
      <c r="A23" t="s">
        <v>4</v>
      </c>
      <c r="B23" t="s">
        <v>37</v>
      </c>
      <c r="C23" t="s">
        <v>98</v>
      </c>
      <c r="D23" s="1">
        <v>22642650</v>
      </c>
      <c r="E23" s="1">
        <f>D23*$L$3</f>
        <v>8966489.4000000004</v>
      </c>
      <c r="F23" s="7">
        <f>VLOOKUP(B23,'Tax Rates'!$A$2:$B$53,2,FALSE)</f>
        <v>0.13300000000000001</v>
      </c>
      <c r="G23" s="1">
        <f>D23*F23</f>
        <v>3011472.45</v>
      </c>
      <c r="H23" s="11">
        <f>$L$6*D23</f>
        <v>679279.5</v>
      </c>
      <c r="I23" s="1">
        <f>D23-E23-G23-H23</f>
        <v>9985408.6499999985</v>
      </c>
    </row>
    <row r="24" spans="1:9" x14ac:dyDescent="0.25">
      <c r="A24" t="s">
        <v>3</v>
      </c>
      <c r="B24" t="s">
        <v>38</v>
      </c>
      <c r="C24" t="s">
        <v>103</v>
      </c>
      <c r="D24" s="1">
        <v>17000000</v>
      </c>
      <c r="E24" s="1">
        <f>D24*$L$3</f>
        <v>6732000</v>
      </c>
      <c r="F24" s="7">
        <f>VLOOKUP(B24,'Tax Rates'!$A$2:$B$53,2,FALSE)</f>
        <v>0</v>
      </c>
      <c r="G24" s="1">
        <f>D24*F24</f>
        <v>0</v>
      </c>
      <c r="H24" s="11">
        <f>$L$6*D24</f>
        <v>510000</v>
      </c>
      <c r="I24" s="1">
        <f>D24-E24-G24-H24</f>
        <v>9758000</v>
      </c>
    </row>
    <row r="25" spans="1:9" x14ac:dyDescent="0.25">
      <c r="A25" t="s">
        <v>8</v>
      </c>
      <c r="B25" t="s">
        <v>40</v>
      </c>
      <c r="C25" t="s">
        <v>113</v>
      </c>
      <c r="D25" s="1">
        <v>19332500</v>
      </c>
      <c r="E25" s="1">
        <f>D25*$L$3</f>
        <v>7655670</v>
      </c>
      <c r="F25" s="7">
        <f>VLOOKUP(B25,'Tax Rates'!$A$2:$B$53,2,FALSE)</f>
        <v>8.8200000000000001E-2</v>
      </c>
      <c r="G25" s="1">
        <f>D25*F25</f>
        <v>1705126.5</v>
      </c>
      <c r="H25" s="11">
        <f>$L$6*D25</f>
        <v>579975</v>
      </c>
      <c r="I25" s="1">
        <f>D25-E25-G25-H25</f>
        <v>9391728.5</v>
      </c>
    </row>
    <row r="26" spans="1:9" x14ac:dyDescent="0.25">
      <c r="A26" t="s">
        <v>9</v>
      </c>
      <c r="B26" t="s">
        <v>51</v>
      </c>
      <c r="C26" t="s">
        <v>120</v>
      </c>
      <c r="D26" s="1">
        <v>19301070</v>
      </c>
      <c r="E26" s="1">
        <f>D26*$L$3</f>
        <v>7643223.7200000007</v>
      </c>
      <c r="F26" s="7">
        <f>VLOOKUP(B26,'Tax Rates'!$A$2:$B$53,2,FALSE)</f>
        <v>9.8500000000000004E-2</v>
      </c>
      <c r="G26" s="1">
        <f>D26*F26</f>
        <v>1901155.395</v>
      </c>
      <c r="H26" s="11">
        <f>$L$6*D26</f>
        <v>579032.1</v>
      </c>
      <c r="I26" s="1">
        <f>D26-E26-G26-H26</f>
        <v>9177658.7850000001</v>
      </c>
    </row>
    <row r="27" spans="1:9" x14ac:dyDescent="0.25">
      <c r="A27" t="s">
        <v>10</v>
      </c>
      <c r="B27" t="s">
        <v>37</v>
      </c>
      <c r="C27" t="s">
        <v>118</v>
      </c>
      <c r="D27" s="1">
        <v>20599599</v>
      </c>
      <c r="E27" s="1">
        <f>D27*$L$3</f>
        <v>8157441.2040000008</v>
      </c>
      <c r="F27" s="7">
        <f>VLOOKUP(B27,'Tax Rates'!$A$2:$B$53,2,FALSE)</f>
        <v>0.13300000000000001</v>
      </c>
      <c r="G27" s="1">
        <f>D27*F27</f>
        <v>2739746.6670000004</v>
      </c>
      <c r="H27" s="11">
        <f>$L$6*D27</f>
        <v>617987.97</v>
      </c>
      <c r="I27" s="1">
        <f>D27-E27-G27-H27</f>
        <v>9084423.159</v>
      </c>
    </row>
    <row r="28" spans="1:9" x14ac:dyDescent="0.25">
      <c r="A28" t="s">
        <v>11</v>
      </c>
      <c r="B28" t="s">
        <v>42</v>
      </c>
      <c r="C28" t="s">
        <v>112</v>
      </c>
      <c r="D28" s="1">
        <v>16910113</v>
      </c>
      <c r="E28" s="1">
        <f>D28*$L$3</f>
        <v>6696404.7480000006</v>
      </c>
      <c r="F28" s="7">
        <f>VLOOKUP(B28,'Tax Rates'!$A$2:$B$53,2,FALSE)</f>
        <v>0.06</v>
      </c>
      <c r="G28" s="1">
        <f>D28*F28</f>
        <v>1014606.7799999999</v>
      </c>
      <c r="H28" s="11">
        <f>$L$6*D28</f>
        <v>507303.38999999996</v>
      </c>
      <c r="I28" s="1">
        <f>D28-E28-G28-H28</f>
        <v>8691798.0820000004</v>
      </c>
    </row>
    <row r="29" spans="1:9" x14ac:dyDescent="0.25">
      <c r="A29" t="s">
        <v>12</v>
      </c>
      <c r="B29" t="s">
        <v>40</v>
      </c>
      <c r="C29" t="s">
        <v>121</v>
      </c>
      <c r="D29" s="1">
        <v>17884176</v>
      </c>
      <c r="E29" s="1">
        <f>D29*$L$3</f>
        <v>7082133.6960000005</v>
      </c>
      <c r="F29" s="7">
        <f>VLOOKUP(B29,'Tax Rates'!$A$2:$B$53,2,FALSE)</f>
        <v>8.8200000000000001E-2</v>
      </c>
      <c r="G29" s="1">
        <f>D29*F29</f>
        <v>1577384.3232</v>
      </c>
      <c r="H29" s="11">
        <f>$L$6*D29</f>
        <v>536525.28</v>
      </c>
      <c r="I29" s="1">
        <f>D29-E29-G29-H29</f>
        <v>8688132.7007999998</v>
      </c>
    </row>
    <row r="30" spans="1:9" x14ac:dyDescent="0.25">
      <c r="A30" t="s">
        <v>13</v>
      </c>
      <c r="B30" t="s">
        <v>39</v>
      </c>
      <c r="C30" t="s">
        <v>117</v>
      </c>
      <c r="D30" s="1">
        <v>13788500</v>
      </c>
      <c r="E30" s="1">
        <f>D30*$L$3</f>
        <v>5460246</v>
      </c>
      <c r="F30" s="7">
        <f>VLOOKUP(B30,'Tax Rates'!$A$2:$B$53,2,FALSE)</f>
        <v>3.7499999999999999E-2</v>
      </c>
      <c r="G30" s="1">
        <f>D30*F30</f>
        <v>517068.75</v>
      </c>
      <c r="H30" s="11">
        <f>$L$6*D30</f>
        <v>413655</v>
      </c>
      <c r="I30" s="1">
        <f>D30-E30-G30-H30</f>
        <v>7397530.25</v>
      </c>
    </row>
    <row r="31" spans="1:9" x14ac:dyDescent="0.25">
      <c r="A31" t="s">
        <v>14</v>
      </c>
      <c r="B31" t="s">
        <v>54</v>
      </c>
      <c r="C31" t="s">
        <v>123</v>
      </c>
      <c r="D31" s="1">
        <v>13618750</v>
      </c>
      <c r="E31" s="1">
        <f>D31*$L$3</f>
        <v>5393025</v>
      </c>
      <c r="F31" s="7">
        <f>VLOOKUP(B31,'Tax Rates'!$A$2:$B$53,2,FALSE)</f>
        <v>4.5400000000000003E-2</v>
      </c>
      <c r="G31" s="1">
        <f>D31*F31</f>
        <v>618291.25</v>
      </c>
      <c r="H31" s="11">
        <f>$L$6*D31</f>
        <v>408562.5</v>
      </c>
      <c r="I31" s="1">
        <f>D31-E31-G31-H31</f>
        <v>7198871.25</v>
      </c>
    </row>
    <row r="32" spans="1:9" x14ac:dyDescent="0.25">
      <c r="A32" t="s">
        <v>15</v>
      </c>
      <c r="B32" t="s">
        <v>37</v>
      </c>
      <c r="C32" t="s">
        <v>124</v>
      </c>
      <c r="D32" s="1">
        <v>12307692</v>
      </c>
      <c r="E32" s="1">
        <f>D32*$L$3</f>
        <v>4873846.0320000006</v>
      </c>
      <c r="F32" s="7">
        <f>VLOOKUP(B32,'Tax Rates'!$A$2:$B$53,2,FALSE)</f>
        <v>0.13300000000000001</v>
      </c>
      <c r="G32" s="1">
        <f>D32*F32</f>
        <v>1636923.0360000001</v>
      </c>
      <c r="H32" s="11">
        <f>$L$6*D32</f>
        <v>369230.76</v>
      </c>
      <c r="I32" s="1">
        <f>D32-E32-G32-H32</f>
        <v>5427692.1719999993</v>
      </c>
    </row>
  </sheetData>
  <sortState ref="B3:I32">
    <sortCondition descending="1" ref="I3:I32"/>
  </sortState>
  <mergeCells count="1">
    <mergeCell ref="A1:I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70" zoomScaleNormal="70" workbookViewId="0">
      <selection activeCell="B53" sqref="B53"/>
    </sheetView>
  </sheetViews>
  <sheetFormatPr defaultRowHeight="15" x14ac:dyDescent="0.25"/>
  <cols>
    <col min="1" max="1" width="18.140625" bestFit="1" customWidth="1"/>
    <col min="2" max="2" width="13.28515625" style="2" customWidth="1"/>
  </cols>
  <sheetData>
    <row r="1" spans="1:2" ht="31.5" x14ac:dyDescent="0.25">
      <c r="A1" s="5" t="s">
        <v>65</v>
      </c>
      <c r="B1" s="6" t="s">
        <v>60</v>
      </c>
    </row>
    <row r="2" spans="1:2" x14ac:dyDescent="0.25">
      <c r="A2" t="s">
        <v>82</v>
      </c>
      <c r="B2" s="4">
        <v>0.05</v>
      </c>
    </row>
    <row r="3" spans="1:2" x14ac:dyDescent="0.25">
      <c r="A3" t="s">
        <v>84</v>
      </c>
      <c r="B3" s="4">
        <v>0</v>
      </c>
    </row>
    <row r="4" spans="1:2" x14ac:dyDescent="0.25">
      <c r="A4" t="s">
        <v>54</v>
      </c>
      <c r="B4" s="4">
        <v>4.5400000000000003E-2</v>
      </c>
    </row>
    <row r="5" spans="1:2" x14ac:dyDescent="0.25">
      <c r="A5" t="s">
        <v>83</v>
      </c>
      <c r="B5" s="4">
        <v>6.9000000000000006E-2</v>
      </c>
    </row>
    <row r="6" spans="1:2" x14ac:dyDescent="0.25">
      <c r="A6" t="s">
        <v>37</v>
      </c>
      <c r="B6" s="4">
        <v>0.13300000000000001</v>
      </c>
    </row>
    <row r="7" spans="1:2" x14ac:dyDescent="0.25">
      <c r="A7" t="s">
        <v>46</v>
      </c>
      <c r="B7" s="4">
        <v>4.6300000000000001E-2</v>
      </c>
    </row>
    <row r="8" spans="1:2" x14ac:dyDescent="0.25">
      <c r="A8" t="s">
        <v>88</v>
      </c>
      <c r="B8" s="4">
        <v>6.9900000000000004E-2</v>
      </c>
    </row>
    <row r="9" spans="1:2" x14ac:dyDescent="0.25">
      <c r="A9" t="s">
        <v>59</v>
      </c>
      <c r="B9" s="4">
        <v>8.9499999999999996E-2</v>
      </c>
    </row>
    <row r="10" spans="1:2" x14ac:dyDescent="0.25">
      <c r="A10" t="s">
        <v>85</v>
      </c>
      <c r="B10" s="4">
        <v>6.6000000000000003E-2</v>
      </c>
    </row>
    <row r="11" spans="1:2" x14ac:dyDescent="0.25">
      <c r="A11" t="s">
        <v>38</v>
      </c>
      <c r="B11" s="4">
        <v>0</v>
      </c>
    </row>
    <row r="12" spans="1:2" x14ac:dyDescent="0.25">
      <c r="A12" t="s">
        <v>42</v>
      </c>
      <c r="B12" s="4">
        <v>0.06</v>
      </c>
    </row>
    <row r="13" spans="1:2" x14ac:dyDescent="0.25">
      <c r="A13" t="s">
        <v>89</v>
      </c>
      <c r="B13" s="4">
        <v>8.2500000000000004E-2</v>
      </c>
    </row>
    <row r="14" spans="1:2" x14ac:dyDescent="0.25">
      <c r="A14" t="s">
        <v>90</v>
      </c>
      <c r="B14" s="4">
        <v>7.3999999999999996E-2</v>
      </c>
    </row>
    <row r="15" spans="1:2" x14ac:dyDescent="0.25">
      <c r="A15" t="s">
        <v>39</v>
      </c>
      <c r="B15" s="4">
        <v>3.7499999999999999E-2</v>
      </c>
    </row>
    <row r="16" spans="1:2" x14ac:dyDescent="0.25">
      <c r="A16" t="s">
        <v>48</v>
      </c>
      <c r="B16" s="4">
        <v>3.3000000000000002E-2</v>
      </c>
    </row>
    <row r="17" spans="1:2" x14ac:dyDescent="0.25">
      <c r="A17" t="s">
        <v>86</v>
      </c>
      <c r="B17" s="4">
        <v>8.9800000000000005E-2</v>
      </c>
    </row>
    <row r="18" spans="1:2" x14ac:dyDescent="0.25">
      <c r="A18" t="s">
        <v>87</v>
      </c>
      <c r="B18" s="4">
        <v>4.5999999999999999E-2</v>
      </c>
    </row>
    <row r="19" spans="1:2" x14ac:dyDescent="0.25">
      <c r="A19" t="s">
        <v>66</v>
      </c>
      <c r="B19" s="4">
        <v>0.06</v>
      </c>
    </row>
    <row r="20" spans="1:2" x14ac:dyDescent="0.25">
      <c r="A20" t="s">
        <v>52</v>
      </c>
      <c r="B20" s="4">
        <v>0.06</v>
      </c>
    </row>
    <row r="21" spans="1:2" x14ac:dyDescent="0.25">
      <c r="A21" t="s">
        <v>91</v>
      </c>
      <c r="B21" s="4">
        <v>0.10150000000000001</v>
      </c>
    </row>
    <row r="22" spans="1:2" x14ac:dyDescent="0.25">
      <c r="A22" t="s">
        <v>67</v>
      </c>
      <c r="B22" s="4">
        <v>5.7500000000000002E-2</v>
      </c>
    </row>
    <row r="23" spans="1:2" x14ac:dyDescent="0.25">
      <c r="A23" t="s">
        <v>41</v>
      </c>
      <c r="B23" s="4">
        <v>5.0999999999999997E-2</v>
      </c>
    </row>
    <row r="24" spans="1:2" x14ac:dyDescent="0.25">
      <c r="A24" t="s">
        <v>47</v>
      </c>
      <c r="B24" s="4">
        <v>4.2500000000000003E-2</v>
      </c>
    </row>
    <row r="25" spans="1:2" x14ac:dyDescent="0.25">
      <c r="A25" t="s">
        <v>51</v>
      </c>
      <c r="B25" s="4">
        <v>9.8500000000000004E-2</v>
      </c>
    </row>
    <row r="26" spans="1:2" x14ac:dyDescent="0.25">
      <c r="A26" t="s">
        <v>92</v>
      </c>
      <c r="B26" s="4">
        <v>0.05</v>
      </c>
    </row>
    <row r="27" spans="1:2" x14ac:dyDescent="0.25">
      <c r="A27" t="s">
        <v>68</v>
      </c>
      <c r="B27" s="4">
        <v>6.9000000000000006E-2</v>
      </c>
    </row>
    <row r="28" spans="1:2" x14ac:dyDescent="0.25">
      <c r="A28" t="s">
        <v>93</v>
      </c>
      <c r="B28" s="4">
        <v>6.9000000000000006E-2</v>
      </c>
    </row>
    <row r="29" spans="1:2" x14ac:dyDescent="0.25">
      <c r="A29" t="s">
        <v>94</v>
      </c>
      <c r="B29" s="4">
        <v>6.8400000000000002E-2</v>
      </c>
    </row>
    <row r="30" spans="1:2" x14ac:dyDescent="0.25">
      <c r="A30" t="s">
        <v>69</v>
      </c>
      <c r="B30" s="4">
        <v>0</v>
      </c>
    </row>
    <row r="31" spans="1:2" x14ac:dyDescent="0.25">
      <c r="A31" t="s">
        <v>70</v>
      </c>
      <c r="B31" s="4">
        <v>0.05</v>
      </c>
    </row>
    <row r="32" spans="1:2" x14ac:dyDescent="0.25">
      <c r="A32" t="s">
        <v>71</v>
      </c>
      <c r="B32" s="4">
        <v>8.9700000000000002E-2</v>
      </c>
    </row>
    <row r="33" spans="1:2" x14ac:dyDescent="0.25">
      <c r="A33" t="s">
        <v>72</v>
      </c>
      <c r="B33" s="4">
        <v>4.9000000000000002E-2</v>
      </c>
    </row>
    <row r="34" spans="1:2" x14ac:dyDescent="0.25">
      <c r="A34" t="s">
        <v>40</v>
      </c>
      <c r="B34" s="4">
        <v>8.8200000000000001E-2</v>
      </c>
    </row>
    <row r="35" spans="1:2" x14ac:dyDescent="0.25">
      <c r="A35" t="s">
        <v>43</v>
      </c>
      <c r="B35" s="4">
        <v>5.5E-2</v>
      </c>
    </row>
    <row r="36" spans="1:2" x14ac:dyDescent="0.25">
      <c r="A36" t="s">
        <v>73</v>
      </c>
      <c r="B36" s="4">
        <v>2.9000000000000001E-2</v>
      </c>
    </row>
    <row r="37" spans="1:2" x14ac:dyDescent="0.25">
      <c r="A37" t="s">
        <v>44</v>
      </c>
      <c r="B37" s="4">
        <v>4.9970000000000001E-2</v>
      </c>
    </row>
    <row r="38" spans="1:2" x14ac:dyDescent="0.25">
      <c r="A38" t="s">
        <v>53</v>
      </c>
      <c r="B38" s="4">
        <v>5.2499999999999998E-2</v>
      </c>
    </row>
    <row r="39" spans="1:2" x14ac:dyDescent="0.25">
      <c r="A39" t="s">
        <v>55</v>
      </c>
      <c r="B39" s="4">
        <v>9.9000000000000005E-2</v>
      </c>
    </row>
    <row r="40" spans="1:2" x14ac:dyDescent="0.25">
      <c r="A40" t="s">
        <v>56</v>
      </c>
      <c r="B40" s="4">
        <v>3.0700000000000002E-2</v>
      </c>
    </row>
    <row r="41" spans="1:2" x14ac:dyDescent="0.25">
      <c r="A41" t="s">
        <v>74</v>
      </c>
      <c r="B41" s="4">
        <v>5.9900000000000002E-2</v>
      </c>
    </row>
    <row r="42" spans="1:2" x14ac:dyDescent="0.25">
      <c r="A42" t="s">
        <v>75</v>
      </c>
      <c r="B42" s="4">
        <v>7.0000000000000007E-2</v>
      </c>
    </row>
    <row r="43" spans="1:2" x14ac:dyDescent="0.25">
      <c r="A43" t="s">
        <v>76</v>
      </c>
      <c r="B43" s="4">
        <v>0</v>
      </c>
    </row>
    <row r="44" spans="1:2" x14ac:dyDescent="0.25">
      <c r="A44" t="s">
        <v>49</v>
      </c>
      <c r="B44" s="4">
        <v>0.06</v>
      </c>
    </row>
    <row r="45" spans="1:2" x14ac:dyDescent="0.25">
      <c r="A45" t="s">
        <v>45</v>
      </c>
      <c r="B45" s="4">
        <v>0</v>
      </c>
    </row>
    <row r="46" spans="1:2" x14ac:dyDescent="0.25">
      <c r="A46" t="s">
        <v>58</v>
      </c>
      <c r="B46" s="4">
        <v>0.05</v>
      </c>
    </row>
    <row r="47" spans="1:2" x14ac:dyDescent="0.25">
      <c r="A47" t="s">
        <v>77</v>
      </c>
      <c r="B47" s="4">
        <v>8.9499999999999996E-2</v>
      </c>
    </row>
    <row r="48" spans="1:2" x14ac:dyDescent="0.25">
      <c r="A48" t="s">
        <v>78</v>
      </c>
      <c r="B48" s="4">
        <v>5.7500000000000002E-2</v>
      </c>
    </row>
    <row r="49" spans="1:2" x14ac:dyDescent="0.25">
      <c r="A49" t="s">
        <v>79</v>
      </c>
      <c r="B49" s="4">
        <v>0</v>
      </c>
    </row>
    <row r="50" spans="1:2" x14ac:dyDescent="0.25">
      <c r="A50" t="s">
        <v>80</v>
      </c>
      <c r="B50" s="4">
        <v>6.5000000000000002E-2</v>
      </c>
    </row>
    <row r="51" spans="1:2" x14ac:dyDescent="0.25">
      <c r="A51" t="s">
        <v>50</v>
      </c>
      <c r="B51" s="4">
        <v>7.6499999999999999E-2</v>
      </c>
    </row>
    <row r="52" spans="1:2" x14ac:dyDescent="0.25">
      <c r="A52" t="s">
        <v>81</v>
      </c>
      <c r="B52" s="4">
        <v>0</v>
      </c>
    </row>
    <row r="53" spans="1:2" x14ac:dyDescent="0.25">
      <c r="A53" t="s">
        <v>57</v>
      </c>
      <c r="B53" s="4">
        <v>0.13159999999999999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NBA Salaries</vt:lpstr>
      <vt:lpstr>Tax Rates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</dc:creator>
  <cp:lastModifiedBy>ztraczyk60</cp:lastModifiedBy>
  <dcterms:created xsi:type="dcterms:W3CDTF">2013-11-02T17:43:47Z</dcterms:created>
  <dcterms:modified xsi:type="dcterms:W3CDTF">2018-04-16T15:03:41Z</dcterms:modified>
</cp:coreProperties>
</file>